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7CCA93EA-985E-4817-BB51-8270B5EE7467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l="1"/>
  <c r="O13" i="1" l="1"/>
  <c r="O26" i="1"/>
  <c r="O14" i="1"/>
  <c r="O21" i="1"/>
  <c r="O20" i="1"/>
  <c r="O12" i="1"/>
  <c r="O34" i="1"/>
  <c r="O28" i="1"/>
  <c r="O8" i="1"/>
  <c r="N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T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Q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T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<sst xmlns="http://schemas.openxmlformats.org/spreadsheetml/2006/main" count="202" uniqueCount="85">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</sst>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P1" zoomScale="60" zoomScaleNormal="60" workbookViewId="0">
      <selection activeCell="AD2" sqref="AD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43598</v>
      </c>
      <c r="C2" s="8">
        <v>0.3450462962962963</v>
      </c>
      <c r="D2" s="5" t="s">
        <v>42</v>
      </c>
      <c r="E2" s="9">
        <v>2.44</v>
      </c>
      <c r="F2" s="9">
        <v>40.626800000000003</v>
      </c>
      <c r="G2" s="9" t="s">
        <v>43</v>
      </c>
      <c r="H2" s="9">
        <v>3.3530000000000002</v>
      </c>
      <c r="I2" s="9">
        <v>3869.1977000000002</v>
      </c>
      <c r="J2" s="9" t="s">
        <v>44</v>
      </c>
      <c r="K2" s="9">
        <v>3.5830000000000002</v>
      </c>
      <c r="L2" s="9">
        <v>734.85500000000002</v>
      </c>
      <c r="M2" s="4">
        <f>AVERAGE(F2:F5,F16:F19,F30:F33,F44:F47,F58:F61)</f>
        <v>40.693100000000001</v>
      </c>
      <c r="N2" s="4">
        <f>STDEV(F2:F5,F16:F19,F30:F33,F44:F47,G58:G61)</f>
        <v>0.755631000765706</v>
      </c>
      <c r="O2" s="4">
        <v>3.9420000000000002</v>
      </c>
      <c r="P2" s="4">
        <f>AVERAGE(I2:I5,I16:I19,I30:I33,I44:I47,I58:I61)</f>
        <v>3864.4989124999997</v>
      </c>
      <c r="Q2" s="4">
        <f>STDEV(I2:I5,I16:I19,I30:I33,I44:I47,I58:I61)</f>
        <v>21.381025577300264</v>
      </c>
      <c r="R2" s="4">
        <v>407.1</v>
      </c>
      <c r="S2" s="4">
        <f>AVERAGE(L2:L5,L16:L19,L30:L33,L44:L47,L58:L61)</f>
        <v>818.77712999999994</v>
      </c>
      <c r="T2" s="4">
        <f>STDEV(L2:L5,L16:L19,L30:L33,L44:L47,L58:L61)</f>
        <v>108.43853898056344</v>
      </c>
      <c r="U2" s="4">
        <v>364</v>
      </c>
      <c r="AD2" s="7">
        <v>43553</v>
      </c>
      <c r="AE2" s="6">
        <f>(N2/M2)^2</f>
        <v>3.4480851562806693E-4</v>
      </c>
      <c r="AF2" s="6">
        <f>(T2/S2)^2</f>
        <v>1.7540255216326617E-2</v>
      </c>
      <c r="AG2" s="6">
        <f>(T2/S2)^2</f>
        <v>1.7540255216326617E-2</v>
      </c>
    </row>
    <row r="3" spans="1:33" x14ac:dyDescent="0.35">
      <c r="A3" s="5" t="s">
        <v>41</v>
      </c>
      <c r="B3" s="7">
        <v>43598</v>
      </c>
      <c r="C3" s="8">
        <v>0.34869212962962964</v>
      </c>
      <c r="D3" s="5" t="s">
        <v>42</v>
      </c>
      <c r="E3" s="9">
        <v>2.4359999999999999</v>
      </c>
      <c r="F3" s="9">
        <v>41.238399999999999</v>
      </c>
      <c r="G3" s="9" t="s">
        <v>43</v>
      </c>
      <c r="H3" s="9">
        <v>3.35</v>
      </c>
      <c r="I3" s="9">
        <v>3876.0607</v>
      </c>
      <c r="J3" s="9" t="s">
        <v>44</v>
      </c>
      <c r="K3" s="9">
        <v>3.5830000000000002</v>
      </c>
      <c r="L3" s="9">
        <v>734.18129999999996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43598</v>
      </c>
      <c r="C4" s="8">
        <v>0.35276620370370365</v>
      </c>
      <c r="D4" s="5" t="s">
        <v>42</v>
      </c>
      <c r="E4" s="9">
        <v>2.44</v>
      </c>
      <c r="F4" s="9">
        <v>41.058</v>
      </c>
      <c r="G4" s="9" t="s">
        <v>43</v>
      </c>
      <c r="H4" s="9">
        <v>3.3530000000000002</v>
      </c>
      <c r="I4" s="9">
        <v>3870.8045999999999</v>
      </c>
      <c r="J4" s="9" t="s">
        <v>44</v>
      </c>
      <c r="K4" s="9">
        <v>3.5830000000000002</v>
      </c>
      <c r="L4" s="9">
        <v>734.154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43598</v>
      </c>
      <c r="C5" s="8">
        <v>0.356412037037037</v>
      </c>
      <c r="D5" s="5" t="s">
        <v>42</v>
      </c>
      <c r="E5" s="9">
        <v>2.4359999999999999</v>
      </c>
      <c r="F5" s="9">
        <v>41.2776</v>
      </c>
      <c r="G5" s="9" t="s">
        <v>43</v>
      </c>
      <c r="H5" s="9">
        <v>3.3530000000000002</v>
      </c>
      <c r="I5" s="9">
        <v>3861.0205999999998</v>
      </c>
      <c r="J5" s="9" t="s">
        <v>44</v>
      </c>
      <c r="K5" s="9">
        <v>3.5859999999999999</v>
      </c>
      <c r="L5" s="9">
        <v>730.89160000000004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7" t="s">
        <v>45</v>
      </c>
      <c r="B6" s="28"/>
      <c r="C6" s="29"/>
      <c r="D6" s="27"/>
      <c r="E6" s="30"/>
      <c r="F6" s="30"/>
      <c r="G6" s="30"/>
      <c r="H6" s="30"/>
      <c r="I6" s="30"/>
      <c r="J6" s="30"/>
      <c r="K6" s="30"/>
      <c r="L6" s="30"/>
      <c r="O6" s="10">
        <f>($O$2/$M$2)*F6</f>
        <v>0</v>
      </c>
      <c r="R6" s="10">
        <f t="shared" ref="R6:R15" si="0">($R$2/$P$2)*I6</f>
        <v>0</v>
      </c>
      <c r="U6" s="10">
        <f t="shared" ref="U6:U15" si="1">($S$2/$U$2)*L6</f>
        <v>0</v>
      </c>
      <c r="V6" s="3">
        <v>0</v>
      </c>
      <c r="W6" s="11" t="s">
        <v>33</v>
      </c>
      <c r="X6" s="2">
        <f>SLOPE(O6:O10,$V$6:$V$10)</f>
        <v>0</v>
      </c>
      <c r="Y6" s="2" t="e">
        <f>RSQ(O6:O10,$V$6:$V$10)</f>
        <v>#DIV/0!</v>
      </c>
      <c r="Z6" s="2">
        <f>SLOPE($R6:$R10,$V$6:$V$10)</f>
        <v>0</v>
      </c>
      <c r="AA6" s="2" t="e">
        <f>RSQ(R6:R10,$V$6:$V$10)</f>
        <v>#DIV/0!</v>
      </c>
      <c r="AB6" s="2">
        <f>SLOPE(U6:U10,$V$6:$V$10)</f>
        <v>0</v>
      </c>
      <c r="AC6" s="2" t="e">
        <f>RSQ(U6:U10,$V$6:$V$10)</f>
        <v>#DIV/0!</v>
      </c>
      <c r="AD6" s="7">
        <v>43109</v>
      </c>
      <c r="AE6" s="2"/>
    </row>
    <row r="7" spans="1:33" x14ac:dyDescent="0.35">
      <c r="A7" s="27" t="s">
        <v>46</v>
      </c>
      <c r="B7" s="28"/>
      <c r="C7" s="29"/>
      <c r="D7" s="27"/>
      <c r="E7" s="30"/>
      <c r="F7" s="30"/>
      <c r="G7" s="30"/>
      <c r="H7" s="30"/>
      <c r="I7" s="30"/>
      <c r="J7" s="30"/>
      <c r="K7" s="30"/>
      <c r="L7" s="30"/>
      <c r="O7" s="10">
        <f>($O$2/$M$2)*F7</f>
        <v>0</v>
      </c>
      <c r="R7" s="10">
        <f t="shared" si="0"/>
        <v>0</v>
      </c>
      <c r="U7" s="10">
        <f t="shared" si="1"/>
        <v>0</v>
      </c>
      <c r="V7" s="3">
        <v>10</v>
      </c>
      <c r="W7" s="13" t="s">
        <v>34</v>
      </c>
      <c r="X7" s="2">
        <f>SLOPE($O11:$O15,$V$6:$V$10)</f>
        <v>0</v>
      </c>
      <c r="Y7" s="2" t="e">
        <f>RSQ(O11:O15,$V$6:$V$10)</f>
        <v>#DIV/0!</v>
      </c>
      <c r="Z7" s="2">
        <f>SLOPE($R11:$R15,$V$6:$V$10)</f>
        <v>0</v>
      </c>
      <c r="AA7" s="2" t="e">
        <f>RSQ(R11:R15,$V$6:$V$10)</f>
        <v>#DIV/0!</v>
      </c>
      <c r="AB7" s="2">
        <f>SLOPE(U11:U15,$V$6:$V$10)</f>
        <v>0</v>
      </c>
      <c r="AC7" s="2" t="e">
        <f>RSQ(U11:U15,$V$6:$V$10)</f>
        <v>#DIV/0!</v>
      </c>
      <c r="AD7" s="7">
        <v>43109</v>
      </c>
      <c r="AE7" s="2"/>
    </row>
    <row r="8" spans="1:33" x14ac:dyDescent="0.35">
      <c r="A8" s="27" t="s">
        <v>47</v>
      </c>
      <c r="B8" s="28"/>
      <c r="C8" s="29"/>
      <c r="D8" s="27"/>
      <c r="E8" s="30"/>
      <c r="F8" s="30"/>
      <c r="G8" s="30"/>
      <c r="H8" s="30"/>
      <c r="I8" s="30"/>
      <c r="J8" s="30"/>
      <c r="K8" s="30"/>
      <c r="L8" s="30"/>
      <c r="O8" s="10">
        <f>($O$2/$M$2)*F8</f>
        <v>0</v>
      </c>
      <c r="R8" s="10">
        <f t="shared" si="0"/>
        <v>0</v>
      </c>
      <c r="U8" s="10">
        <f t="shared" si="1"/>
        <v>0</v>
      </c>
      <c r="V8" s="3">
        <v>20</v>
      </c>
      <c r="W8" s="15" t="s">
        <v>35</v>
      </c>
      <c r="X8" s="2">
        <f>SLOPE($O20:$O24,$V$6:$V$10)</f>
        <v>-1.4630496570671703E-3</v>
      </c>
      <c r="Y8" s="2">
        <f>RSQ(O20:O24,$V$6:$V$10)</f>
        <v>0.96047753501783417</v>
      </c>
      <c r="Z8" s="2">
        <f>SLOPE($R20:$R24,$V$6:$V$10)</f>
        <v>19.598100586811849</v>
      </c>
      <c r="AA8" s="2">
        <f>RSQ(R20:R24,$V$6:$V$10)</f>
        <v>0.89239401796246509</v>
      </c>
      <c r="AB8" s="2">
        <f>SLOPE($U20:$U24,$V$6:$V$10)</f>
        <v>4.5430388911102799</v>
      </c>
      <c r="AC8" s="2">
        <f>RSQ(U20:U24,$V$6:$V$10)</f>
        <v>0.95662750641644412</v>
      </c>
      <c r="AD8" s="7">
        <v>43109</v>
      </c>
      <c r="AE8" s="2"/>
    </row>
    <row r="9" spans="1:33" x14ac:dyDescent="0.35">
      <c r="A9" s="27" t="s">
        <v>48</v>
      </c>
      <c r="B9" s="28"/>
      <c r="C9" s="29"/>
      <c r="D9" s="27"/>
      <c r="E9" s="30"/>
      <c r="F9" s="30"/>
      <c r="G9" s="30"/>
      <c r="H9" s="30"/>
      <c r="I9" s="30"/>
      <c r="J9" s="30"/>
      <c r="K9" s="30"/>
      <c r="L9" s="30"/>
      <c r="O9" s="10">
        <f t="shared" ref="O9:O15" si="2">($O$2/$M$2)*F9</f>
        <v>0</v>
      </c>
      <c r="R9" s="10">
        <f t="shared" si="0"/>
        <v>0</v>
      </c>
      <c r="U9" s="10">
        <f t="shared" si="1"/>
        <v>0</v>
      </c>
      <c r="V9" s="3">
        <v>30</v>
      </c>
      <c r="W9" s="18" t="s">
        <v>36</v>
      </c>
      <c r="X9" s="2">
        <f>SLOPE($O25:$O29,$V$6:$V$10)</f>
        <v>-1.1812505805652541E-3</v>
      </c>
      <c r="Y9" s="2">
        <f>RSQ(O25:O29,$V$6:$V$10)</f>
        <v>0.37706485188481914</v>
      </c>
      <c r="Z9" s="2">
        <f>SLOPE($R25:$R29,$V$6:$V$10)</f>
        <v>17.201167483288824</v>
      </c>
      <c r="AA9" s="2">
        <f>RSQ(R25:R29,$V$6:$V$10)</f>
        <v>0.9844281140046125</v>
      </c>
      <c r="AB9" s="2">
        <f>SLOPE(U25:U29,$V$6:$V$10)</f>
        <v>0.83770797704966071</v>
      </c>
      <c r="AC9" s="2">
        <f>RSQ(U25:U29,$V$6:$V$10)</f>
        <v>0.89977853783761663</v>
      </c>
      <c r="AD9" s="7">
        <v>43109</v>
      </c>
      <c r="AE9" s="2"/>
    </row>
    <row r="10" spans="1:33" x14ac:dyDescent="0.35">
      <c r="A10" s="27" t="s">
        <v>49</v>
      </c>
      <c r="B10" s="28"/>
      <c r="C10" s="29"/>
      <c r="D10" s="27"/>
      <c r="E10" s="30"/>
      <c r="F10" s="30"/>
      <c r="G10" s="30"/>
      <c r="H10" s="30"/>
      <c r="I10" s="30"/>
      <c r="J10" s="30"/>
      <c r="K10" s="30"/>
      <c r="L10" s="30"/>
      <c r="O10" s="10">
        <f t="shared" si="2"/>
        <v>0</v>
      </c>
      <c r="R10" s="10">
        <f t="shared" si="0"/>
        <v>0</v>
      </c>
      <c r="U10" s="10">
        <f t="shared" si="1"/>
        <v>0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7">
        <v>43109</v>
      </c>
      <c r="AE10" s="2"/>
    </row>
    <row r="11" spans="1:33" x14ac:dyDescent="0.35">
      <c r="A11" s="27" t="s">
        <v>50</v>
      </c>
      <c r="B11" s="28"/>
      <c r="C11" s="29"/>
      <c r="D11" s="27"/>
      <c r="E11" s="30"/>
      <c r="F11" s="30"/>
      <c r="G11" s="30"/>
      <c r="H11" s="30"/>
      <c r="I11" s="30"/>
      <c r="J11" s="30"/>
      <c r="K11" s="30"/>
      <c r="L11" s="30"/>
      <c r="O11" s="12">
        <f t="shared" si="2"/>
        <v>0</v>
      </c>
      <c r="R11" s="12">
        <f t="shared" si="0"/>
        <v>0</v>
      </c>
      <c r="U11" s="12">
        <f t="shared" si="1"/>
        <v>0</v>
      </c>
      <c r="V11" s="3"/>
      <c r="W11" s="21" t="s">
        <v>38</v>
      </c>
      <c r="X11" s="2">
        <f>SLOPE($O39:$O43,$V$6:$V$10)</f>
        <v>0</v>
      </c>
      <c r="Y11" s="2" t="e">
        <f>RSQ(O39:O43,$V$6:$V$10)</f>
        <v>#DIV/0!</v>
      </c>
      <c r="Z11" s="2">
        <f>SLOPE($R39:$R43,$V$6:$V$10)</f>
        <v>0</v>
      </c>
      <c r="AA11" s="2" t="e">
        <f>RSQ(R39:R43,$V$6:$V$10)</f>
        <v>#DIV/0!</v>
      </c>
      <c r="AB11" s="2">
        <f>SLOPE($U39:$U43,$V$6:$V$10)</f>
        <v>0</v>
      </c>
      <c r="AC11" s="2" t="e">
        <f>RSQ(U39:U43,$V$6:$V$10)</f>
        <v>#DIV/0!</v>
      </c>
      <c r="AD11" s="7">
        <v>43109</v>
      </c>
      <c r="AE11" s="2"/>
    </row>
    <row r="12" spans="1:33" x14ac:dyDescent="0.35">
      <c r="A12" s="27" t="s">
        <v>51</v>
      </c>
      <c r="B12" s="28"/>
      <c r="C12" s="29"/>
      <c r="D12" s="27"/>
      <c r="E12" s="30"/>
      <c r="F12" s="30"/>
      <c r="G12" s="30"/>
      <c r="H12" s="30"/>
      <c r="I12" s="30"/>
      <c r="J12" s="30"/>
      <c r="K12" s="30"/>
      <c r="L12" s="30"/>
      <c r="O12" s="12">
        <f t="shared" si="2"/>
        <v>0</v>
      </c>
      <c r="R12" s="12">
        <f t="shared" si="0"/>
        <v>0</v>
      </c>
      <c r="U12" s="12">
        <f t="shared" si="1"/>
        <v>0</v>
      </c>
      <c r="V12" s="3"/>
      <c r="W12" s="23" t="s">
        <v>39</v>
      </c>
      <c r="X12" s="2">
        <f>SLOPE($O48:$O52,$V$6:$V$10)</f>
        <v>0</v>
      </c>
      <c r="Y12" s="2" t="e">
        <f>RSQ(O48:O52,$V$6:$V$10)</f>
        <v>#DIV/0!</v>
      </c>
      <c r="Z12" s="2">
        <f>SLOPE($R48:$R52,$V$6:$V$10)</f>
        <v>0</v>
      </c>
      <c r="AA12" s="2" t="e">
        <f>RSQ(R48:R52,$V$6:$V$10)</f>
        <v>#DIV/0!</v>
      </c>
      <c r="AB12" s="2">
        <f>SLOPE(U48:U52,$V$6:$V$10)</f>
        <v>0</v>
      </c>
      <c r="AC12" s="2" t="e">
        <f>RSQ(U48:U52,$V$6:$V$10)</f>
        <v>#DIV/0!</v>
      </c>
      <c r="AD12" s="7">
        <v>43109</v>
      </c>
      <c r="AE12" s="2"/>
    </row>
    <row r="13" spans="1:33" x14ac:dyDescent="0.35">
      <c r="A13" s="27" t="s">
        <v>52</v>
      </c>
      <c r="B13" s="28"/>
      <c r="C13" s="29"/>
      <c r="D13" s="27"/>
      <c r="E13" s="30"/>
      <c r="F13" s="30"/>
      <c r="G13" s="30"/>
      <c r="H13" s="30"/>
      <c r="I13" s="30"/>
      <c r="J13" s="30"/>
      <c r="K13" s="30"/>
      <c r="L13" s="30"/>
      <c r="O13" s="12">
        <f t="shared" si="2"/>
        <v>0</v>
      </c>
      <c r="R13" s="12">
        <f t="shared" si="0"/>
        <v>0</v>
      </c>
      <c r="U13" s="12">
        <f t="shared" si="1"/>
        <v>0</v>
      </c>
      <c r="V13" s="3"/>
      <c r="W13" s="25" t="s">
        <v>40</v>
      </c>
      <c r="X13" s="2">
        <f>SLOPE($O53:$O57,$V$6:$V$10)</f>
        <v>-3.2384129004671557E-3</v>
      </c>
      <c r="Y13" s="2">
        <f>RSQ(O53:O57,$V$6:$V$10)</f>
        <v>0.79114281682963239</v>
      </c>
      <c r="Z13" s="2">
        <f>SLOPE($R53:$R57,$V$6:$V$10)</f>
        <v>2.7660236883039868</v>
      </c>
      <c r="AA13" s="2">
        <f>RSQ(R53:R57,$V$6:$V$10)</f>
        <v>0.96759155955865694</v>
      </c>
      <c r="AB13" s="2">
        <f>SLOPE(U53:U57,$V$6:$V$10)</f>
        <v>-0.47606941456515872</v>
      </c>
      <c r="AC13" s="2">
        <f>RSQ(U53:U57,$V$6:$V$10)</f>
        <v>0.23655562909221534</v>
      </c>
      <c r="AD13" s="7">
        <v>43109</v>
      </c>
      <c r="AE13" s="2"/>
    </row>
    <row r="14" spans="1:33" x14ac:dyDescent="0.35">
      <c r="A14" s="27" t="s">
        <v>53</v>
      </c>
      <c r="B14" s="28"/>
      <c r="C14" s="29"/>
      <c r="D14" s="27"/>
      <c r="E14" s="30"/>
      <c r="F14" s="30"/>
      <c r="G14" s="30"/>
      <c r="H14" s="30"/>
      <c r="I14" s="30"/>
      <c r="J14" s="30"/>
      <c r="K14" s="30"/>
      <c r="L14" s="30"/>
      <c r="O14" s="12">
        <f t="shared" si="2"/>
        <v>0</v>
      </c>
      <c r="R14" s="12">
        <f t="shared" si="0"/>
        <v>0</v>
      </c>
      <c r="U14" s="12">
        <f t="shared" si="1"/>
        <v>0</v>
      </c>
      <c r="AD14" s="7">
        <v>43109</v>
      </c>
    </row>
    <row r="15" spans="1:33" x14ac:dyDescent="0.35">
      <c r="A15" s="27" t="s">
        <v>54</v>
      </c>
      <c r="B15" s="28"/>
      <c r="C15" s="29"/>
      <c r="D15" s="27"/>
      <c r="E15" s="30"/>
      <c r="F15" s="30"/>
      <c r="G15" s="30"/>
      <c r="H15" s="30"/>
      <c r="I15" s="30"/>
      <c r="J15" s="30"/>
      <c r="K15" s="30"/>
      <c r="L15" s="30"/>
      <c r="O15" s="12">
        <f t="shared" si="2"/>
        <v>0</v>
      </c>
      <c r="R15" s="12">
        <f t="shared" si="0"/>
        <v>0</v>
      </c>
      <c r="U15" s="12">
        <f t="shared" si="1"/>
        <v>0</v>
      </c>
      <c r="AD15" s="7">
        <v>43109</v>
      </c>
    </row>
    <row r="16" spans="1:33" x14ac:dyDescent="0.35">
      <c r="A16" s="5" t="s">
        <v>41</v>
      </c>
      <c r="B16" s="7">
        <v>43598</v>
      </c>
      <c r="C16" s="8">
        <v>0.3450462962962963</v>
      </c>
      <c r="D16" s="5" t="s">
        <v>42</v>
      </c>
      <c r="E16" s="9">
        <v>2.44</v>
      </c>
      <c r="F16" s="9">
        <v>40.626800000000003</v>
      </c>
      <c r="G16" s="9" t="s">
        <v>43</v>
      </c>
      <c r="H16" s="9">
        <v>3.343</v>
      </c>
      <c r="I16" s="9">
        <v>3820.8173999999999</v>
      </c>
      <c r="J16" s="9" t="s">
        <v>44</v>
      </c>
      <c r="K16" s="9">
        <v>3.5760000000000001</v>
      </c>
      <c r="L16" s="9">
        <v>936.03679999999997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43598</v>
      </c>
      <c r="C17" s="8">
        <v>0.34869212962962964</v>
      </c>
      <c r="D17" s="5" t="s">
        <v>42</v>
      </c>
      <c r="E17" s="9">
        <v>2.4359999999999999</v>
      </c>
      <c r="F17" s="9">
        <v>41.238399999999999</v>
      </c>
      <c r="G17" s="9" t="s">
        <v>43</v>
      </c>
      <c r="H17" s="9">
        <v>3.343</v>
      </c>
      <c r="I17" s="9">
        <v>3887.8652000000002</v>
      </c>
      <c r="J17" s="9" t="s">
        <v>44</v>
      </c>
      <c r="K17" s="9">
        <v>3.5760000000000001</v>
      </c>
      <c r="L17" s="9">
        <v>942.89639999999997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43598</v>
      </c>
      <c r="C18" s="8">
        <v>0.35276620370370365</v>
      </c>
      <c r="D18" s="5" t="s">
        <v>42</v>
      </c>
      <c r="E18" s="9">
        <v>2.44</v>
      </c>
      <c r="F18" s="9">
        <v>41.058</v>
      </c>
      <c r="G18" s="9" t="s">
        <v>43</v>
      </c>
      <c r="H18" s="9">
        <v>3.3460000000000001</v>
      </c>
      <c r="I18" s="9">
        <v>3877.5972000000002</v>
      </c>
      <c r="J18" s="9" t="s">
        <v>44</v>
      </c>
      <c r="K18" s="9">
        <v>3.58</v>
      </c>
      <c r="L18" s="9">
        <v>955.23620000000005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43598</v>
      </c>
      <c r="C19" s="8">
        <v>0.356412037037037</v>
      </c>
      <c r="D19" s="5" t="s">
        <v>42</v>
      </c>
      <c r="E19" s="9">
        <v>2.4359999999999999</v>
      </c>
      <c r="F19" s="9">
        <v>41.2776</v>
      </c>
      <c r="G19" s="9" t="s">
        <v>43</v>
      </c>
      <c r="H19" s="9">
        <v>3.343</v>
      </c>
      <c r="I19" s="9">
        <v>3872.5246000000002</v>
      </c>
      <c r="J19" s="9" t="s">
        <v>44</v>
      </c>
      <c r="K19" s="9">
        <v>3.573</v>
      </c>
      <c r="L19" s="9">
        <v>949.15899999999999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7" t="s">
        <v>55</v>
      </c>
      <c r="B20" s="31">
        <v>43598</v>
      </c>
      <c r="C20" s="32">
        <v>0.36005787037037035</v>
      </c>
      <c r="D20" s="18" t="s">
        <v>42</v>
      </c>
      <c r="E20" s="33">
        <v>2.44</v>
      </c>
      <c r="F20" s="33">
        <v>20.1904</v>
      </c>
      <c r="G20" s="33" t="s">
        <v>43</v>
      </c>
      <c r="H20" s="33">
        <v>3.3460000000000001</v>
      </c>
      <c r="I20" s="33">
        <v>4500.8562000000002</v>
      </c>
      <c r="J20" s="33" t="s">
        <v>44</v>
      </c>
      <c r="K20" s="33">
        <v>3.5760000000000001</v>
      </c>
      <c r="L20" s="33">
        <v>772.22979999999995</v>
      </c>
      <c r="O20" s="14">
        <f t="shared" ref="O20:O29" si="3">($O$2/$M$2)*F20</f>
        <v>1.9558735215552514</v>
      </c>
      <c r="P20" s="3"/>
      <c r="R20" s="14">
        <f t="shared" ref="R20:R29" si="4">($R$2/$P$2)*I20</f>
        <v>474.13613006677235</v>
      </c>
      <c r="S20" s="3"/>
      <c r="U20" s="14">
        <f t="shared" ref="U20:U26" si="5">($S$2/$U$2)*L20</f>
        <v>1737.0442289683349</v>
      </c>
      <c r="AD20" s="7">
        <v>43109</v>
      </c>
    </row>
    <row r="21" spans="1:30" x14ac:dyDescent="0.35">
      <c r="A21" s="27" t="s">
        <v>56</v>
      </c>
      <c r="B21" s="31">
        <v>43598</v>
      </c>
      <c r="C21" s="32">
        <v>0.36371527777777773</v>
      </c>
      <c r="D21" s="18" t="s">
        <v>42</v>
      </c>
      <c r="E21" s="33">
        <v>2.4329999999999998</v>
      </c>
      <c r="F21" s="33">
        <v>20.0962</v>
      </c>
      <c r="G21" s="33" t="s">
        <v>43</v>
      </c>
      <c r="H21" s="33">
        <v>3.34</v>
      </c>
      <c r="I21" s="33">
        <v>9073.5030000000006</v>
      </c>
      <c r="J21" s="33" t="s">
        <v>44</v>
      </c>
      <c r="K21" s="33">
        <v>3.57</v>
      </c>
      <c r="L21" s="33">
        <v>790.14359999999999</v>
      </c>
      <c r="O21" s="14">
        <f t="shared" si="3"/>
        <v>1.9467482300439141</v>
      </c>
      <c r="P21" s="3"/>
      <c r="R21" s="14">
        <f t="shared" si="4"/>
        <v>955.83493615486964</v>
      </c>
      <c r="S21" s="3"/>
      <c r="U21" s="14">
        <f t="shared" si="5"/>
        <v>1777.3393107029337</v>
      </c>
      <c r="AD21" s="7">
        <v>43109</v>
      </c>
    </row>
    <row r="22" spans="1:30" x14ac:dyDescent="0.35">
      <c r="A22" s="27" t="s">
        <v>57</v>
      </c>
      <c r="B22" s="31">
        <v>43598</v>
      </c>
      <c r="C22" s="32">
        <v>0.36777777777777776</v>
      </c>
      <c r="D22" s="18" t="s">
        <v>42</v>
      </c>
      <c r="E22" s="33">
        <v>2.44</v>
      </c>
      <c r="F22" s="33">
        <v>20.146000000000001</v>
      </c>
      <c r="G22" s="33" t="s">
        <v>43</v>
      </c>
      <c r="H22" s="33">
        <v>3.3460000000000001</v>
      </c>
      <c r="I22" s="33">
        <v>11791.7484</v>
      </c>
      <c r="J22" s="33" t="s">
        <v>44</v>
      </c>
      <c r="K22" s="33">
        <v>3.58</v>
      </c>
      <c r="L22" s="33">
        <v>821.32680000000005</v>
      </c>
      <c r="N22" s="14">
        <f>($O$2/$M$2)*F22</f>
        <v>1.9515724287409906</v>
      </c>
      <c r="P22" s="3"/>
      <c r="Q22" s="14">
        <f>($R$2/$P$2)*I22</f>
        <v>1242.1845321556939</v>
      </c>
      <c r="S22" s="3"/>
      <c r="U22" s="14">
        <f t="shared" si="5"/>
        <v>1847.4824178463844</v>
      </c>
      <c r="AD22" s="7">
        <v>43109</v>
      </c>
    </row>
    <row r="23" spans="1:30" x14ac:dyDescent="0.35">
      <c r="A23" s="27" t="s">
        <v>58</v>
      </c>
      <c r="B23" s="31">
        <v>43598</v>
      </c>
      <c r="C23" s="32">
        <v>0.37186342592592592</v>
      </c>
      <c r="D23" s="18" t="s">
        <v>42</v>
      </c>
      <c r="E23" s="33">
        <v>2.44</v>
      </c>
      <c r="F23" s="33">
        <v>19.838699999999999</v>
      </c>
      <c r="G23" s="33" t="s">
        <v>43</v>
      </c>
      <c r="H23" s="33">
        <v>3.3460000000000001</v>
      </c>
      <c r="I23" s="33">
        <v>11585.3382</v>
      </c>
      <c r="J23" s="33" t="s">
        <v>44</v>
      </c>
      <c r="K23" s="33">
        <v>3.58</v>
      </c>
      <c r="L23" s="33">
        <v>829.15800000000002</v>
      </c>
      <c r="O23" s="14">
        <f t="shared" si="3"/>
        <v>1.9218038291503965</v>
      </c>
      <c r="P23" s="3"/>
      <c r="R23" s="14">
        <f t="shared" si="4"/>
        <v>1220.4405507695949</v>
      </c>
      <c r="S23" s="3"/>
      <c r="U23" s="14">
        <f t="shared" si="5"/>
        <v>1865.0978229575273</v>
      </c>
      <c r="AD23" s="7">
        <v>43109</v>
      </c>
    </row>
    <row r="24" spans="1:30" x14ac:dyDescent="0.35">
      <c r="A24" s="27" t="s">
        <v>59</v>
      </c>
      <c r="B24" s="31">
        <v>43598</v>
      </c>
      <c r="C24" s="32">
        <v>0.37593750000000004</v>
      </c>
      <c r="D24" s="18" t="s">
        <v>42</v>
      </c>
      <c r="E24" s="33">
        <v>2.44</v>
      </c>
      <c r="F24" s="33">
        <v>19.564</v>
      </c>
      <c r="G24" s="33" t="s">
        <v>43</v>
      </c>
      <c r="H24" s="33">
        <v>3.35</v>
      </c>
      <c r="I24" s="33">
        <v>12546.933000000001</v>
      </c>
      <c r="J24" s="33" t="s">
        <v>44</v>
      </c>
      <c r="K24" s="33">
        <v>3.58</v>
      </c>
      <c r="L24" s="33">
        <v>814.00720000000001</v>
      </c>
      <c r="O24" s="14">
        <f t="shared" si="3"/>
        <v>1.8951932391486517</v>
      </c>
      <c r="P24" s="3"/>
      <c r="R24" s="14">
        <f t="shared" si="4"/>
        <v>1321.7383521000022</v>
      </c>
      <c r="S24" s="3"/>
      <c r="T24" s="14">
        <f>($S$2/$U$2)*L24</f>
        <v>1831.017799492681</v>
      </c>
      <c r="AD24" s="7">
        <v>43109</v>
      </c>
    </row>
    <row r="25" spans="1:30" x14ac:dyDescent="0.35">
      <c r="A25" s="27" t="s">
        <v>60</v>
      </c>
      <c r="B25" s="31">
        <v>43598</v>
      </c>
      <c r="C25" s="32">
        <v>0.37958333333333333</v>
      </c>
      <c r="D25" s="18" t="s">
        <v>42</v>
      </c>
      <c r="E25" s="33">
        <v>2.44</v>
      </c>
      <c r="F25" s="33">
        <v>20.3552</v>
      </c>
      <c r="G25" s="33" t="s">
        <v>43</v>
      </c>
      <c r="H25" s="33">
        <v>3.3460000000000001</v>
      </c>
      <c r="I25" s="33">
        <v>5681.9405999999999</v>
      </c>
      <c r="J25" s="33" t="s">
        <v>44</v>
      </c>
      <c r="K25" s="33">
        <v>3.5760000000000001</v>
      </c>
      <c r="L25" s="33">
        <v>767.93439999999998</v>
      </c>
      <c r="O25" s="17">
        <f t="shared" si="3"/>
        <v>1.9718379381271025</v>
      </c>
      <c r="P25" s="3"/>
      <c r="R25" s="17">
        <f t="shared" si="4"/>
        <v>598.55574309467477</v>
      </c>
      <c r="S25" s="3"/>
      <c r="T25" s="17">
        <f>($S$2/$U$2)*L25</f>
        <v>1727.3822089567909</v>
      </c>
      <c r="AD25" s="7">
        <v>43109</v>
      </c>
    </row>
    <row r="26" spans="1:30" x14ac:dyDescent="0.35">
      <c r="A26" s="27" t="s">
        <v>61</v>
      </c>
      <c r="B26" s="31">
        <v>43598</v>
      </c>
      <c r="C26" s="32">
        <v>0.38365740740740745</v>
      </c>
      <c r="D26" s="18" t="s">
        <v>42</v>
      </c>
      <c r="E26" s="33">
        <v>2.4329999999999998</v>
      </c>
      <c r="F26" s="33">
        <v>19.5716</v>
      </c>
      <c r="G26" s="33" t="s">
        <v>43</v>
      </c>
      <c r="H26" s="33">
        <v>3.34</v>
      </c>
      <c r="I26" s="33">
        <v>8181.5895</v>
      </c>
      <c r="J26" s="33" t="s">
        <v>44</v>
      </c>
      <c r="K26" s="33">
        <v>3.573</v>
      </c>
      <c r="L26" s="33">
        <v>766.66560000000004</v>
      </c>
      <c r="O26" s="17">
        <f t="shared" si="3"/>
        <v>1.8959294622429848</v>
      </c>
      <c r="P26" s="3"/>
      <c r="R26" s="17">
        <f t="shared" si="4"/>
        <v>861.87760971455577</v>
      </c>
      <c r="S26" s="3"/>
      <c r="U26" s="17">
        <f t="shared" si="5"/>
        <v>1724.5281858179339</v>
      </c>
      <c r="AD26" s="7">
        <v>43109</v>
      </c>
    </row>
    <row r="27" spans="1:30" x14ac:dyDescent="0.35">
      <c r="A27" s="27" t="s">
        <v>62</v>
      </c>
      <c r="B27" s="31">
        <v>43598</v>
      </c>
      <c r="C27" s="32">
        <v>0.38730324074074068</v>
      </c>
      <c r="D27" s="18" t="s">
        <v>42</v>
      </c>
      <c r="E27" s="33">
        <v>2.4329999999999998</v>
      </c>
      <c r="F27" s="33">
        <v>19.851800000000001</v>
      </c>
      <c r="G27" s="33" t="s">
        <v>43</v>
      </c>
      <c r="H27" s="33">
        <v>3.34</v>
      </c>
      <c r="I27" s="33">
        <v>9471.0601999999999</v>
      </c>
      <c r="J27" s="33" t="s">
        <v>44</v>
      </c>
      <c r="K27" s="33">
        <v>3.573</v>
      </c>
      <c r="L27" s="33">
        <v>767.51300000000003</v>
      </c>
      <c r="O27" s="17">
        <f t="shared" si="3"/>
        <v>1.9230728452735231</v>
      </c>
      <c r="P27" s="3"/>
      <c r="R27" s="17">
        <f t="shared" si="4"/>
        <v>997.71501939062853</v>
      </c>
      <c r="S27" s="3"/>
      <c r="U27" s="17">
        <f>($S$2/$U$2)*L27</f>
        <v>1726.4343169716756</v>
      </c>
      <c r="AD27" s="7">
        <v>43109</v>
      </c>
    </row>
    <row r="28" spans="1:30" x14ac:dyDescent="0.35">
      <c r="A28" s="27" t="s">
        <v>63</v>
      </c>
      <c r="B28" s="31">
        <v>43598</v>
      </c>
      <c r="C28" s="32">
        <v>0.39136574074074071</v>
      </c>
      <c r="D28" s="18" t="s">
        <v>42</v>
      </c>
      <c r="E28" s="33">
        <v>2.4329999999999998</v>
      </c>
      <c r="F28" s="33">
        <v>19.6356</v>
      </c>
      <c r="G28" s="33" t="s">
        <v>43</v>
      </c>
      <c r="H28" s="33">
        <v>3.34</v>
      </c>
      <c r="I28" s="33">
        <v>10986.401400000001</v>
      </c>
      <c r="J28" s="33" t="s">
        <v>44</v>
      </c>
      <c r="K28" s="33">
        <v>3.57</v>
      </c>
      <c r="L28" s="33">
        <v>771.38679999999999</v>
      </c>
      <c r="O28" s="17">
        <f t="shared" si="3"/>
        <v>1.9021292356689463</v>
      </c>
      <c r="P28" s="3"/>
      <c r="R28" s="17">
        <f t="shared" si="4"/>
        <v>1157.3464273655688</v>
      </c>
      <c r="S28" s="3"/>
      <c r="U28" s="17">
        <f>($S$2/$U$2)*L28</f>
        <v>1735.1479951205602</v>
      </c>
      <c r="AD28" s="7">
        <v>43109</v>
      </c>
    </row>
    <row r="29" spans="1:30" x14ac:dyDescent="0.35">
      <c r="A29" s="27" t="s">
        <v>64</v>
      </c>
      <c r="B29" s="31">
        <v>43598</v>
      </c>
      <c r="C29" s="32">
        <v>0.39501157407407406</v>
      </c>
      <c r="D29" s="18" t="s">
        <v>42</v>
      </c>
      <c r="E29" s="33">
        <v>2.4359999999999999</v>
      </c>
      <c r="F29" s="33">
        <v>19.7135</v>
      </c>
      <c r="G29" s="33" t="s">
        <v>43</v>
      </c>
      <c r="H29" s="33">
        <v>3.3460000000000001</v>
      </c>
      <c r="I29" s="33">
        <v>12443.854600000001</v>
      </c>
      <c r="J29" s="33" t="s">
        <v>44</v>
      </c>
      <c r="K29" s="33">
        <v>3.5760000000000001</v>
      </c>
      <c r="L29" s="33">
        <v>777.78819999999996</v>
      </c>
      <c r="O29" s="17">
        <f t="shared" si="3"/>
        <v>1.909675522385859</v>
      </c>
      <c r="P29" s="3"/>
      <c r="R29" s="17">
        <f t="shared" si="4"/>
        <v>1310.8797084336095</v>
      </c>
      <c r="S29" s="3"/>
      <c r="U29" s="17">
        <f>($S$2/$U$2)*L29</f>
        <v>1749.5472256699611</v>
      </c>
      <c r="AD29" s="7">
        <v>43109</v>
      </c>
    </row>
    <row r="30" spans="1:30" x14ac:dyDescent="0.35">
      <c r="A30" s="7">
        <v>43598</v>
      </c>
      <c r="B30" s="8">
        <v>0.3986689814814815</v>
      </c>
      <c r="C30" s="5" t="s">
        <v>42</v>
      </c>
      <c r="D30" s="9">
        <v>2.44</v>
      </c>
      <c r="E30" s="9">
        <v>40.8294</v>
      </c>
      <c r="F30" s="9" t="s">
        <v>43</v>
      </c>
      <c r="G30" s="9">
        <v>3.3460000000000001</v>
      </c>
      <c r="H30" s="9">
        <v>3893.8769000000002</v>
      </c>
      <c r="I30" s="9" t="s">
        <v>44</v>
      </c>
      <c r="J30" s="9">
        <v>3.58</v>
      </c>
      <c r="K30" s="9">
        <v>949.72709999999995</v>
      </c>
      <c r="L30" s="9">
        <v>731.28719999999998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7">
        <v>43598</v>
      </c>
      <c r="B31" s="8">
        <v>0.40274305555555556</v>
      </c>
      <c r="C31" s="5" t="s">
        <v>42</v>
      </c>
      <c r="D31" s="9">
        <v>2.44</v>
      </c>
      <c r="E31" s="9">
        <v>41.165999999999997</v>
      </c>
      <c r="F31" s="9" t="s">
        <v>43</v>
      </c>
      <c r="G31" s="9">
        <v>3.343</v>
      </c>
      <c r="H31" s="9">
        <v>3872.739</v>
      </c>
      <c r="I31" s="9" t="s">
        <v>44</v>
      </c>
      <c r="J31" s="9">
        <v>3.5760000000000001</v>
      </c>
      <c r="K31" s="9">
        <v>954.3605</v>
      </c>
      <c r="L31" s="9">
        <v>734.85220000000004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7">
        <v>43598</v>
      </c>
      <c r="B32" s="8">
        <v>0.40681712962962963</v>
      </c>
      <c r="C32" s="5" t="s">
        <v>42</v>
      </c>
      <c r="D32" s="9">
        <v>2.44</v>
      </c>
      <c r="E32" s="9">
        <v>40.987299999999998</v>
      </c>
      <c r="F32" s="9" t="s">
        <v>43</v>
      </c>
      <c r="G32" s="9">
        <v>3.3460000000000001</v>
      </c>
      <c r="H32" s="9">
        <v>3866.6790000000001</v>
      </c>
      <c r="I32" s="9" t="s">
        <v>44</v>
      </c>
      <c r="J32" s="9">
        <v>3.58</v>
      </c>
      <c r="K32" s="9">
        <v>947.3673</v>
      </c>
      <c r="L32" s="9">
        <v>727.83240000000001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7">
        <v>43598</v>
      </c>
      <c r="B33" s="8">
        <v>0.41089120370370374</v>
      </c>
      <c r="C33" s="5" t="s">
        <v>42</v>
      </c>
      <c r="D33" s="9">
        <v>2.44</v>
      </c>
      <c r="E33" s="9">
        <v>41.281199999999998</v>
      </c>
      <c r="F33" s="9" t="s">
        <v>43</v>
      </c>
      <c r="G33" s="9">
        <v>3.3460000000000001</v>
      </c>
      <c r="H33" s="9">
        <v>3878.6763999999998</v>
      </c>
      <c r="I33" s="9" t="s">
        <v>44</v>
      </c>
      <c r="J33" s="9">
        <v>3.58</v>
      </c>
      <c r="K33" s="9">
        <v>951.63660000000004</v>
      </c>
      <c r="L33" s="9">
        <v>730.82190000000003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7">
        <v>43109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7">
        <v>43109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 t="shared" si="6"/>
        <v>0</v>
      </c>
      <c r="R36" s="19">
        <f t="shared" si="7"/>
        <v>0</v>
      </c>
      <c r="U36" s="19">
        <f t="shared" si="8"/>
        <v>0</v>
      </c>
      <c r="AD36" s="7">
        <v>43109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7">
        <v>43109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7">
        <v>43109</v>
      </c>
    </row>
    <row r="39" spans="1:30" x14ac:dyDescent="0.35">
      <c r="A39" s="27" t="s">
        <v>70</v>
      </c>
      <c r="B39" s="28"/>
      <c r="C39" s="29"/>
      <c r="D39" s="27"/>
      <c r="E39" s="30"/>
      <c r="F39" s="30"/>
      <c r="G39" s="30"/>
      <c r="H39" s="30"/>
      <c r="I39" s="30"/>
      <c r="J39" s="30"/>
      <c r="K39" s="30"/>
      <c r="L39" s="30"/>
      <c r="O39" s="26">
        <f t="shared" si="6"/>
        <v>0</v>
      </c>
      <c r="R39" s="16">
        <f t="shared" si="7"/>
        <v>0</v>
      </c>
      <c r="U39" s="16">
        <f t="shared" si="8"/>
        <v>0</v>
      </c>
      <c r="AD39" s="7">
        <v>43109</v>
      </c>
    </row>
    <row r="40" spans="1:30" x14ac:dyDescent="0.35">
      <c r="A40" s="27" t="s">
        <v>71</v>
      </c>
      <c r="B40" s="28"/>
      <c r="C40" s="29"/>
      <c r="D40" s="27"/>
      <c r="E40" s="30"/>
      <c r="F40" s="30"/>
      <c r="G40" s="30"/>
      <c r="H40" s="30"/>
      <c r="I40" s="30"/>
      <c r="J40" s="30"/>
      <c r="K40" s="30"/>
      <c r="L40" s="30"/>
      <c r="O40" s="16">
        <f t="shared" si="6"/>
        <v>0</v>
      </c>
      <c r="R40" s="16">
        <f t="shared" si="7"/>
        <v>0</v>
      </c>
      <c r="U40" s="16">
        <f t="shared" si="8"/>
        <v>0</v>
      </c>
      <c r="AD40" s="7">
        <v>43109</v>
      </c>
    </row>
    <row r="41" spans="1:30" x14ac:dyDescent="0.35">
      <c r="A41" s="27" t="s">
        <v>72</v>
      </c>
      <c r="B41" s="28"/>
      <c r="C41" s="29"/>
      <c r="D41" s="27"/>
      <c r="E41" s="30"/>
      <c r="F41" s="30"/>
      <c r="G41" s="30"/>
      <c r="H41" s="30"/>
      <c r="I41" s="30"/>
      <c r="J41" s="30"/>
      <c r="K41" s="30"/>
      <c r="L41" s="30"/>
      <c r="O41" s="16">
        <f t="shared" si="6"/>
        <v>0</v>
      </c>
      <c r="R41" s="16">
        <f t="shared" si="7"/>
        <v>0</v>
      </c>
      <c r="U41" s="16">
        <f t="shared" si="8"/>
        <v>0</v>
      </c>
      <c r="AD41" s="7">
        <v>43109</v>
      </c>
    </row>
    <row r="42" spans="1:30" x14ac:dyDescent="0.35">
      <c r="A42" s="27" t="s">
        <v>73</v>
      </c>
      <c r="B42" s="28"/>
      <c r="C42" s="29"/>
      <c r="D42" s="27"/>
      <c r="E42" s="30"/>
      <c r="F42" s="30"/>
      <c r="G42" s="30"/>
      <c r="H42" s="30"/>
      <c r="I42" s="30"/>
      <c r="J42" s="30"/>
      <c r="K42" s="30"/>
      <c r="L42" s="30"/>
      <c r="O42" s="16">
        <f t="shared" si="6"/>
        <v>0</v>
      </c>
      <c r="R42" s="16">
        <f t="shared" si="7"/>
        <v>0</v>
      </c>
      <c r="U42" s="16">
        <f t="shared" si="8"/>
        <v>0</v>
      </c>
      <c r="AD42" s="7">
        <v>43109</v>
      </c>
    </row>
    <row r="43" spans="1:30" x14ac:dyDescent="0.35">
      <c r="A43" s="27" t="s">
        <v>74</v>
      </c>
      <c r="B43" s="28"/>
      <c r="C43" s="29"/>
      <c r="D43" s="27"/>
      <c r="E43" s="30"/>
      <c r="F43" s="30"/>
      <c r="G43" s="30"/>
      <c r="H43" s="30"/>
      <c r="I43" s="30"/>
      <c r="J43" s="30"/>
      <c r="K43" s="30"/>
      <c r="L43" s="30"/>
      <c r="O43" s="16">
        <f t="shared" ref="O43" si="9">($O$2/$M$2)*F43</f>
        <v>0</v>
      </c>
      <c r="R43" s="16">
        <f t="shared" si="7"/>
        <v>0</v>
      </c>
      <c r="U43" s="16">
        <f t="shared" si="8"/>
        <v>0</v>
      </c>
      <c r="AD43" s="7">
        <v>43109</v>
      </c>
    </row>
    <row r="44" spans="1:30" x14ac:dyDescent="0.35">
      <c r="A44" s="5" t="s">
        <v>41</v>
      </c>
      <c r="B44" s="7">
        <v>43146</v>
      </c>
      <c r="C44" s="8">
        <v>0.77468750000000008</v>
      </c>
      <c r="D44" s="5" t="s">
        <v>42</v>
      </c>
      <c r="E44" s="9">
        <v>2.4460000000000002</v>
      </c>
      <c r="F44" s="9">
        <v>39.348599999999998</v>
      </c>
      <c r="G44" s="9" t="s">
        <v>43</v>
      </c>
      <c r="H44" s="9">
        <v>3.3530000000000002</v>
      </c>
      <c r="I44" s="9">
        <v>3841.7833000000001</v>
      </c>
      <c r="J44" s="9" t="s">
        <v>44</v>
      </c>
      <c r="K44" s="9">
        <v>3.5830000000000002</v>
      </c>
      <c r="L44" s="9">
        <v>735.1902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43146</v>
      </c>
      <c r="C45" s="8">
        <v>0.77834490740740747</v>
      </c>
      <c r="D45" s="5" t="s">
        <v>42</v>
      </c>
      <c r="E45" s="9">
        <v>2.44</v>
      </c>
      <c r="F45" s="9">
        <v>39.735999999999997</v>
      </c>
      <c r="G45" s="9" t="s">
        <v>43</v>
      </c>
      <c r="H45" s="9">
        <v>3.3460000000000001</v>
      </c>
      <c r="I45" s="9">
        <v>3867.1700999999998</v>
      </c>
      <c r="J45" s="9" t="s">
        <v>44</v>
      </c>
      <c r="K45" s="9">
        <v>3.58</v>
      </c>
      <c r="L45" s="9">
        <v>731.85440000000006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43146</v>
      </c>
      <c r="C46" s="8">
        <v>0.78243055555555552</v>
      </c>
      <c r="D46" s="5" t="s">
        <v>42</v>
      </c>
      <c r="E46" s="9">
        <v>2.4460000000000002</v>
      </c>
      <c r="F46" s="9">
        <v>39.669800000000002</v>
      </c>
      <c r="G46" s="9" t="s">
        <v>43</v>
      </c>
      <c r="H46" s="9">
        <v>3.3530000000000002</v>
      </c>
      <c r="I46" s="9">
        <v>3829.0614</v>
      </c>
      <c r="J46" s="9" t="s">
        <v>44</v>
      </c>
      <c r="K46" s="9">
        <v>3.5830000000000002</v>
      </c>
      <c r="L46" s="9">
        <v>734.6825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43146</v>
      </c>
      <c r="C47" s="8">
        <v>0.78651620370370379</v>
      </c>
      <c r="D47" s="5" t="s">
        <v>42</v>
      </c>
      <c r="E47" s="9">
        <v>2.44</v>
      </c>
      <c r="F47" s="9">
        <v>39.618299999999998</v>
      </c>
      <c r="G47" s="9" t="s">
        <v>43</v>
      </c>
      <c r="H47" s="9">
        <v>3.3460000000000001</v>
      </c>
      <c r="I47" s="9">
        <v>3834.4722000000002</v>
      </c>
      <c r="J47" s="9" t="s">
        <v>44</v>
      </c>
      <c r="K47" s="9">
        <v>3.58</v>
      </c>
      <c r="L47" s="9">
        <v>730.39440000000002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7" t="s">
        <v>75</v>
      </c>
      <c r="B48" s="28"/>
      <c r="C48" s="29"/>
      <c r="D48" s="27"/>
      <c r="E48" s="30"/>
      <c r="F48" s="30"/>
      <c r="G48" s="30"/>
      <c r="H48" s="30"/>
      <c r="I48" s="30"/>
      <c r="J48" s="30"/>
      <c r="K48" s="30"/>
      <c r="L48" s="30"/>
      <c r="O48" s="22">
        <f t="shared" ref="O48:O57" si="10">($O$2/$M$2)*F48</f>
        <v>0</v>
      </c>
      <c r="R48" s="22">
        <f t="shared" ref="R48:R57" si="11">($R$2/$P$2)*I48</f>
        <v>0</v>
      </c>
      <c r="U48" s="22">
        <f>($S$2/$U$2)*L48</f>
        <v>0</v>
      </c>
      <c r="AD48" s="7">
        <v>43109</v>
      </c>
    </row>
    <row r="49" spans="1:30" x14ac:dyDescent="0.35">
      <c r="A49" s="27" t="s">
        <v>76</v>
      </c>
      <c r="B49" s="28"/>
      <c r="C49" s="29"/>
      <c r="D49" s="27"/>
      <c r="E49" s="30"/>
      <c r="F49" s="30"/>
      <c r="G49" s="30"/>
      <c r="H49" s="30"/>
      <c r="I49" s="30"/>
      <c r="J49" s="30"/>
      <c r="K49" s="30"/>
      <c r="L49" s="30"/>
      <c r="O49" s="22">
        <f t="shared" si="10"/>
        <v>0</v>
      </c>
      <c r="R49" s="22">
        <f t="shared" si="11"/>
        <v>0</v>
      </c>
      <c r="U49" s="22">
        <f>($S$2/$U$2)*L49</f>
        <v>0</v>
      </c>
      <c r="AD49" s="7">
        <v>43109</v>
      </c>
    </row>
    <row r="50" spans="1:30" x14ac:dyDescent="0.35">
      <c r="A50" s="27" t="s">
        <v>77</v>
      </c>
      <c r="B50" s="28"/>
      <c r="C50" s="29"/>
      <c r="D50" s="27"/>
      <c r="E50" s="30"/>
      <c r="F50" s="30"/>
      <c r="G50" s="30"/>
      <c r="H50" s="30"/>
      <c r="I50" s="30"/>
      <c r="J50" s="30"/>
      <c r="K50" s="30"/>
      <c r="L50" s="30"/>
      <c r="O50" s="22">
        <f t="shared" si="10"/>
        <v>0</v>
      </c>
      <c r="R50" s="22">
        <f t="shared" si="11"/>
        <v>0</v>
      </c>
      <c r="U50" s="22">
        <f>($S$2/$U$2)*L50</f>
        <v>0</v>
      </c>
      <c r="AD50" s="7">
        <v>43109</v>
      </c>
    </row>
    <row r="51" spans="1:30" x14ac:dyDescent="0.35">
      <c r="A51" s="27" t="s">
        <v>78</v>
      </c>
      <c r="B51" s="28"/>
      <c r="C51" s="29"/>
      <c r="D51" s="27"/>
      <c r="E51" s="30"/>
      <c r="F51" s="30"/>
      <c r="G51" s="30"/>
      <c r="H51" s="30"/>
      <c r="I51" s="30"/>
      <c r="J51" s="30"/>
      <c r="K51" s="30"/>
      <c r="L51" s="30"/>
      <c r="O51" s="22">
        <f t="shared" si="10"/>
        <v>0</v>
      </c>
      <c r="R51" s="22">
        <f t="shared" si="11"/>
        <v>0</v>
      </c>
      <c r="U51" s="22">
        <f>($S$2/$U$2)*L51</f>
        <v>0</v>
      </c>
      <c r="AD51" s="7">
        <v>43109</v>
      </c>
    </row>
    <row r="52" spans="1:30" x14ac:dyDescent="0.35">
      <c r="A52" s="27" t="s">
        <v>79</v>
      </c>
      <c r="B52" s="28"/>
      <c r="C52" s="29"/>
      <c r="D52" s="27"/>
      <c r="E52" s="30"/>
      <c r="F52" s="30"/>
      <c r="G52" s="30"/>
      <c r="H52" s="30"/>
      <c r="I52" s="30"/>
      <c r="J52" s="30"/>
      <c r="K52" s="30"/>
      <c r="L52" s="30"/>
      <c r="O52" s="22">
        <f t="shared" si="10"/>
        <v>0</v>
      </c>
      <c r="R52" s="22">
        <f t="shared" si="11"/>
        <v>0</v>
      </c>
      <c r="U52" s="22">
        <f t="shared" ref="U52:U57" si="12">($S$2/$U$2)*L52</f>
        <v>0</v>
      </c>
      <c r="AD52" s="7">
        <v>43109</v>
      </c>
    </row>
    <row r="53" spans="1:30" x14ac:dyDescent="0.35">
      <c r="A53" s="18" t="s">
        <v>80</v>
      </c>
      <c r="B53" s="31">
        <v>43598</v>
      </c>
      <c r="C53" s="32">
        <v>0.41453703703703698</v>
      </c>
      <c r="D53" s="18" t="s">
        <v>42</v>
      </c>
      <c r="E53" s="33">
        <v>2.44</v>
      </c>
      <c r="F53" s="33">
        <v>20.1904</v>
      </c>
      <c r="G53" s="33" t="s">
        <v>43</v>
      </c>
      <c r="H53" s="33">
        <v>3.3460000000000001</v>
      </c>
      <c r="I53" s="33">
        <v>4114.2547000000004</v>
      </c>
      <c r="J53" s="33" t="s">
        <v>44</v>
      </c>
      <c r="K53" s="33">
        <v>3.58</v>
      </c>
      <c r="L53" s="33">
        <v>773.01580000000001</v>
      </c>
      <c r="O53" s="24">
        <f t="shared" si="10"/>
        <v>1.9558735215552514</v>
      </c>
      <c r="R53" s="24">
        <f t="shared" si="11"/>
        <v>433.41015906418642</v>
      </c>
      <c r="U53" s="24">
        <f t="shared" si="12"/>
        <v>1738.8122477160821</v>
      </c>
      <c r="AD53" s="7">
        <v>43109</v>
      </c>
    </row>
    <row r="54" spans="1:30" x14ac:dyDescent="0.35">
      <c r="A54" s="18" t="s">
        <v>81</v>
      </c>
      <c r="B54" s="31">
        <v>43598</v>
      </c>
      <c r="C54" s="32">
        <v>0.4186111111111111</v>
      </c>
      <c r="D54" s="18" t="s">
        <v>42</v>
      </c>
      <c r="E54" s="33">
        <v>2.4359999999999999</v>
      </c>
      <c r="F54" s="33">
        <v>19.341000000000001</v>
      </c>
      <c r="G54" s="33" t="s">
        <v>43</v>
      </c>
      <c r="H54" s="33">
        <v>3.34</v>
      </c>
      <c r="I54" s="33">
        <v>4425.2578000000003</v>
      </c>
      <c r="J54" s="33" t="s">
        <v>44</v>
      </c>
      <c r="K54" s="33">
        <v>3.573</v>
      </c>
      <c r="L54" s="33">
        <v>756.01819999999998</v>
      </c>
      <c r="O54" s="24">
        <f t="shared" si="10"/>
        <v>1.8735909036175666</v>
      </c>
      <c r="R54" s="24">
        <f t="shared" si="11"/>
        <v>466.17232690966642</v>
      </c>
      <c r="U54" s="24">
        <f t="shared" si="12"/>
        <v>1700.5780550103459</v>
      </c>
      <c r="AD54" s="7">
        <v>43109</v>
      </c>
    </row>
    <row r="55" spans="1:30" x14ac:dyDescent="0.35">
      <c r="A55" s="18" t="s">
        <v>82</v>
      </c>
      <c r="B55" s="31">
        <v>43598</v>
      </c>
      <c r="C55" s="32">
        <v>0.42226851851851849</v>
      </c>
      <c r="D55" s="18" t="s">
        <v>42</v>
      </c>
      <c r="E55" s="33">
        <v>2.44</v>
      </c>
      <c r="F55" s="33">
        <v>18.888400000000001</v>
      </c>
      <c r="G55" s="33" t="s">
        <v>43</v>
      </c>
      <c r="H55" s="33">
        <v>3.343</v>
      </c>
      <c r="I55" s="33">
        <v>4824.1628000000001</v>
      </c>
      <c r="J55" s="33" t="s">
        <v>44</v>
      </c>
      <c r="K55" s="33">
        <v>3.5760000000000001</v>
      </c>
      <c r="L55" s="33">
        <v>762.70280000000002</v>
      </c>
      <c r="O55" s="24">
        <f t="shared" si="10"/>
        <v>1.8297468809208441</v>
      </c>
      <c r="R55" s="24">
        <f t="shared" si="11"/>
        <v>508.19439217011302</v>
      </c>
      <c r="U55" s="24">
        <f t="shared" si="12"/>
        <v>1715.6143121619889</v>
      </c>
      <c r="AD55" s="7">
        <v>43109</v>
      </c>
    </row>
    <row r="56" spans="1:30" x14ac:dyDescent="0.35">
      <c r="A56" s="18" t="s">
        <v>83</v>
      </c>
      <c r="B56" s="31">
        <v>43598</v>
      </c>
      <c r="C56" s="32">
        <v>0.42591435185185184</v>
      </c>
      <c r="D56" s="18" t="s">
        <v>42</v>
      </c>
      <c r="E56" s="33">
        <v>2.4329999999999998</v>
      </c>
      <c r="F56" s="33">
        <v>18.840399999999999</v>
      </c>
      <c r="G56" s="33" t="s">
        <v>43</v>
      </c>
      <c r="H56" s="33">
        <v>3.34</v>
      </c>
      <c r="I56" s="33">
        <v>4913.7622000000001</v>
      </c>
      <c r="J56" s="33" t="s">
        <v>44</v>
      </c>
      <c r="K56" s="33">
        <v>3.573</v>
      </c>
      <c r="L56" s="33">
        <v>756.37040000000002</v>
      </c>
      <c r="O56" s="24">
        <f t="shared" si="10"/>
        <v>1.8250970508513726</v>
      </c>
      <c r="R56" s="24">
        <f t="shared" si="11"/>
        <v>517.63311024608811</v>
      </c>
      <c r="U56" s="24">
        <f t="shared" si="12"/>
        <v>1701.3702893652526</v>
      </c>
      <c r="AD56" s="7">
        <v>43109</v>
      </c>
    </row>
    <row r="57" spans="1:30" x14ac:dyDescent="0.35">
      <c r="A57" s="18" t="s">
        <v>84</v>
      </c>
      <c r="B57" s="31">
        <v>43598</v>
      </c>
      <c r="C57" s="32">
        <v>0.42956018518518518</v>
      </c>
      <c r="D57" s="18" t="s">
        <v>42</v>
      </c>
      <c r="E57" s="33">
        <v>2.44</v>
      </c>
      <c r="F57" s="33">
        <v>18.769200000000001</v>
      </c>
      <c r="G57" s="33" t="s">
        <v>43</v>
      </c>
      <c r="H57" s="33">
        <v>3.343</v>
      </c>
      <c r="I57" s="33">
        <v>5182.8612000000003</v>
      </c>
      <c r="J57" s="33" t="s">
        <v>44</v>
      </c>
      <c r="K57" s="33">
        <v>3.58</v>
      </c>
      <c r="L57" s="33">
        <v>762.25750000000005</v>
      </c>
      <c r="M57" s="3"/>
      <c r="N57" s="2"/>
      <c r="O57" s="24">
        <f t="shared" si="10"/>
        <v>1.8181998029149906</v>
      </c>
      <c r="P57" s="3"/>
      <c r="Q57" s="2"/>
      <c r="R57" s="24">
        <f t="shared" si="11"/>
        <v>545.98095181117492</v>
      </c>
      <c r="S57" s="3"/>
      <c r="U57" s="24">
        <f t="shared" si="12"/>
        <v>1714.6126598103708</v>
      </c>
      <c r="AD57" s="7">
        <v>43109</v>
      </c>
    </row>
    <row r="58" spans="1:30" x14ac:dyDescent="0.35">
      <c r="A58" s="5" t="s">
        <v>41</v>
      </c>
      <c r="B58" s="7">
        <v>43598</v>
      </c>
      <c r="C58" s="8">
        <v>0.45188657407407407</v>
      </c>
      <c r="D58" s="5" t="s">
        <v>42</v>
      </c>
      <c r="E58" s="9">
        <v>2.44</v>
      </c>
      <c r="F58" s="9">
        <v>40.945700000000002</v>
      </c>
      <c r="G58" s="9" t="s">
        <v>43</v>
      </c>
      <c r="H58" s="9">
        <v>3.343</v>
      </c>
      <c r="I58" s="9">
        <v>3879.364</v>
      </c>
      <c r="J58" s="9" t="s">
        <v>44</v>
      </c>
      <c r="K58" s="9">
        <v>3.5760000000000001</v>
      </c>
      <c r="L58" s="9">
        <v>940.8999</v>
      </c>
      <c r="AD58" s="7">
        <v>43109</v>
      </c>
    </row>
    <row r="59" spans="1:30" x14ac:dyDescent="0.35">
      <c r="A59" s="5" t="s">
        <v>41</v>
      </c>
      <c r="B59" s="7">
        <v>43598</v>
      </c>
      <c r="C59" s="8">
        <v>0.45553240740740741</v>
      </c>
      <c r="D59" s="5" t="s">
        <v>42</v>
      </c>
      <c r="E59" s="9">
        <v>2.44</v>
      </c>
      <c r="F59" s="9">
        <v>41.000399999999999</v>
      </c>
      <c r="G59" s="9" t="s">
        <v>43</v>
      </c>
      <c r="H59" s="9">
        <v>3.3460000000000001</v>
      </c>
      <c r="I59" s="9">
        <v>3878.5344</v>
      </c>
      <c r="J59" s="9" t="s">
        <v>44</v>
      </c>
      <c r="K59" s="9">
        <v>3.5760000000000001</v>
      </c>
      <c r="L59" s="9">
        <v>958.91179999999997</v>
      </c>
    </row>
    <row r="60" spans="1:30" x14ac:dyDescent="0.35">
      <c r="A60" s="5" t="s">
        <v>41</v>
      </c>
      <c r="B60" s="7">
        <v>43598</v>
      </c>
      <c r="C60" s="8">
        <v>0.45917824074074076</v>
      </c>
      <c r="D60" s="5" t="s">
        <v>42</v>
      </c>
      <c r="E60" s="9">
        <v>2.44</v>
      </c>
      <c r="F60" s="9">
        <v>41.116799999999998</v>
      </c>
      <c r="G60" s="9" t="s">
        <v>43</v>
      </c>
      <c r="H60" s="9">
        <v>3.343</v>
      </c>
      <c r="I60" s="9">
        <v>3892.5291000000002</v>
      </c>
      <c r="J60" s="9" t="s">
        <v>44</v>
      </c>
      <c r="K60" s="9">
        <v>3.5760000000000001</v>
      </c>
      <c r="L60" s="9">
        <v>944.86919999999998</v>
      </c>
    </row>
    <row r="61" spans="1:30" x14ac:dyDescent="0.35">
      <c r="A61" s="5" t="s">
        <v>41</v>
      </c>
      <c r="B61" s="7">
        <v>43598</v>
      </c>
      <c r="C61" s="8">
        <v>0.46325231481481483</v>
      </c>
      <c r="D61" s="5" t="s">
        <v>42</v>
      </c>
      <c r="E61" s="9">
        <v>2.44</v>
      </c>
      <c r="F61" s="9">
        <v>41.252400000000002</v>
      </c>
      <c r="G61" s="9" t="s">
        <v>43</v>
      </c>
      <c r="H61" s="9">
        <v>3.3460000000000001</v>
      </c>
      <c r="I61" s="9">
        <v>3873.1801</v>
      </c>
      <c r="J61" s="9" t="s">
        <v>44</v>
      </c>
      <c r="K61" s="9">
        <v>3.5760000000000001</v>
      </c>
      <c r="L61" s="9">
        <v>956.53620000000001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2020-04-21T07:57:42Z</dcterms:modified>
</cp:coreProperties>
</file>