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0379C4A2-0D76-4AB1-8681-A737CC68C141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N21" i="1"/>
  <c r="O20" i="1"/>
  <c r="O12" i="1"/>
  <c r="O34" i="1"/>
  <c r="N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T42" i="1"/>
  <c r="U41" i="1"/>
  <c r="T24" i="1"/>
  <c r="U8" i="1"/>
  <c r="Q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T26" i="1"/>
  <c r="U34" i="1"/>
  <c r="U38" i="1"/>
  <c r="U50" i="1"/>
  <c r="O7" i="1"/>
  <c r="N15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Q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<sst xmlns="http://schemas.openxmlformats.org/spreadsheetml/2006/main" count="281" uniqueCount="75">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</sst>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0" zoomScale="70" zoomScaleNormal="70" workbookViewId="0">
      <selection activeCell="T53" sqref="T5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43867</v>
      </c>
      <c r="C2" s="8">
        <v>3.8101851851851852E-2</v>
      </c>
      <c r="D2" s="5" t="s">
        <v>42</v>
      </c>
      <c r="E2" s="9">
        <v>2.0099999999999998</v>
      </c>
      <c r="F2" s="9">
        <v>35.130000000000003</v>
      </c>
      <c r="G2" s="9" t="s">
        <v>43</v>
      </c>
      <c r="H2" s="9">
        <v>2.9830000000000001</v>
      </c>
      <c r="I2" s="9">
        <v>3222.5974000000001</v>
      </c>
      <c r="J2" s="9" t="s">
        <v>44</v>
      </c>
      <c r="K2" s="9">
        <v>3.27</v>
      </c>
      <c r="L2" s="9">
        <v>835.10270000000003</v>
      </c>
      <c r="M2" s="4">
        <f>AVERAGE(F2:F5,F16:F19,F30:F33,F44:F47,F58:F61)</f>
        <v>36.040370000000003</v>
      </c>
      <c r="N2" s="4">
        <f>STDEV(F2:F5,F16:F19,F30:F33,F44:F47,G58:G61)</f>
        <v>0.25570724895212954</v>
      </c>
      <c r="O2" s="4">
        <v>3.9420000000000002</v>
      </c>
      <c r="P2" s="4">
        <f>AVERAGE(I2:I5,I16:I19,I30:I33,I44:I47,I58:I61)</f>
        <v>3340.7344800000005</v>
      </c>
      <c r="Q2" s="4">
        <f>STDEV(I2:I5,I16:I19,I30:I33,I44:I47,I58:I61)</f>
        <v>264.17998994053994</v>
      </c>
      <c r="R2" s="4">
        <v>407.1</v>
      </c>
      <c r="S2" s="4">
        <f>AVERAGE(L2:L5,L16:L19,L30:L33,L44:L47,L58:L61)</f>
        <v>807.56295</v>
      </c>
      <c r="T2" s="4">
        <f>STDEV(L2:L5,L16:L19,L30:L33,L44:L47,L58:L61)</f>
        <v>40.84319064660918</v>
      </c>
      <c r="U2" s="4">
        <v>364</v>
      </c>
      <c r="AD2" s="7">
        <v>43109</v>
      </c>
      <c r="AE2" s="6">
        <f>(N2/M2)^2</f>
        <v>5.0339349352137558E-5</v>
      </c>
      <c r="AF2" s="6">
        <f>(T2/S2)^2</f>
        <v>2.5579176080036308E-3</v>
      </c>
      <c r="AG2" s="6">
        <f>(T2/S2)^2</f>
        <v>2.5579176080036308E-3</v>
      </c>
    </row>
    <row r="3" spans="1:33" x14ac:dyDescent="0.35">
      <c r="A3" s="5" t="s">
        <v>41</v>
      </c>
      <c r="B3" s="7">
        <v>43867</v>
      </c>
      <c r="C3" s="8">
        <v>4.1550925925925929E-2</v>
      </c>
      <c r="D3" s="5" t="s">
        <v>42</v>
      </c>
      <c r="E3" s="9">
        <v>2.0099999999999998</v>
      </c>
      <c r="F3" s="9">
        <v>35.189599999999999</v>
      </c>
      <c r="G3" s="9" t="s">
        <v>43</v>
      </c>
      <c r="H3" s="9">
        <v>2.9860000000000002</v>
      </c>
      <c r="I3" s="9">
        <v>3230.8751000000002</v>
      </c>
      <c r="J3" s="9" t="s">
        <v>44</v>
      </c>
      <c r="K3" s="9">
        <v>3.27</v>
      </c>
      <c r="L3" s="9">
        <v>830.02340000000004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43867</v>
      </c>
      <c r="C4" s="8">
        <v>4.4988425925925925E-2</v>
      </c>
      <c r="D4" s="5" t="s">
        <v>42</v>
      </c>
      <c r="E4" s="9">
        <v>2.0030000000000001</v>
      </c>
      <c r="F4" s="9">
        <v>35.136400000000002</v>
      </c>
      <c r="G4" s="9" t="s">
        <v>43</v>
      </c>
      <c r="H4" s="9">
        <v>2.976</v>
      </c>
      <c r="I4" s="9">
        <v>3239.3445999999999</v>
      </c>
      <c r="J4" s="9" t="s">
        <v>44</v>
      </c>
      <c r="K4" s="9">
        <v>3.26</v>
      </c>
      <c r="L4" s="9">
        <v>835.33960000000002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43867</v>
      </c>
      <c r="C5" s="8">
        <v>4.8437500000000001E-2</v>
      </c>
      <c r="D5" s="5" t="s">
        <v>42</v>
      </c>
      <c r="E5" s="9">
        <v>2.0059999999999998</v>
      </c>
      <c r="F5" s="9">
        <v>35.347900000000003</v>
      </c>
      <c r="G5" s="9" t="s">
        <v>43</v>
      </c>
      <c r="H5" s="9">
        <v>2.98</v>
      </c>
      <c r="I5" s="9">
        <v>3254.1786000000002</v>
      </c>
      <c r="J5" s="9" t="s">
        <v>44</v>
      </c>
      <c r="K5" s="9">
        <v>3.2629999999999999</v>
      </c>
      <c r="L5" s="9">
        <v>836.99680000000001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43867</v>
      </c>
      <c r="C6" s="33">
        <v>5.1875000000000004E-2</v>
      </c>
      <c r="D6" s="31" t="s">
        <v>42</v>
      </c>
      <c r="E6" s="34">
        <v>2.0059999999999998</v>
      </c>
      <c r="F6" s="34">
        <v>18.828399999999998</v>
      </c>
      <c r="G6" s="34" t="s">
        <v>43</v>
      </c>
      <c r="H6" s="34">
        <v>2.9830000000000001</v>
      </c>
      <c r="I6" s="34">
        <v>3293.4</v>
      </c>
      <c r="J6" s="34" t="s">
        <v>44</v>
      </c>
      <c r="K6" s="34">
        <v>3.27</v>
      </c>
      <c r="L6" s="34">
        <v>634.18799999999999</v>
      </c>
      <c r="O6" s="10">
        <f>($O$2/$M$2)*F6</f>
        <v>2.0594004112610382</v>
      </c>
      <c r="R6" s="10">
        <f t="shared" ref="R6:R15" si="0">($R$2/$P$2)*I6</f>
        <v>401.33184724096958</v>
      </c>
      <c r="U6" s="10">
        <f t="shared" ref="U6:U14" si="1">($S$2/$U$2)*L6</f>
        <v>1406.9965168532965</v>
      </c>
      <c r="V6" s="3">
        <v>0</v>
      </c>
      <c r="W6" s="11" t="s">
        <v>33</v>
      </c>
      <c r="X6" s="2">
        <f>SLOPE(O6:O10,$V$6:$V$10)</f>
        <v>-1.2429641538086234E-3</v>
      </c>
      <c r="Y6" s="2">
        <f>RSQ(O6:O10,$V$6:$V$10)</f>
        <v>0.86280582253394078</v>
      </c>
      <c r="Z6" s="2">
        <f>SLOPE($R6:$R10,$V$6:$V$10)</f>
        <v>1.7172148182216496</v>
      </c>
      <c r="AA6" s="2">
        <f>RSQ(R6:R10,$V$6:$V$10)</f>
        <v>0.95217670739818105</v>
      </c>
      <c r="AB6" s="2">
        <f>SLOPE(U6:U10,$V$6:$V$10)</f>
        <v>7.4388971740381752E-3</v>
      </c>
      <c r="AC6" s="2">
        <f>RSQ(U6:U10,$V$6:$V$10)</f>
        <v>2.0351059646054408E-4</v>
      </c>
      <c r="AD6" s="7">
        <v>43109</v>
      </c>
      <c r="AE6" s="2"/>
    </row>
    <row r="7" spans="1:33" x14ac:dyDescent="0.35">
      <c r="A7" s="31" t="s">
        <v>46</v>
      </c>
      <c r="B7" s="32">
        <v>43867</v>
      </c>
      <c r="C7" s="33">
        <v>5.5312499999999994E-2</v>
      </c>
      <c r="D7" s="31" t="s">
        <v>42</v>
      </c>
      <c r="E7" s="34">
        <v>2.0099999999999998</v>
      </c>
      <c r="F7" s="34">
        <v>18.590800000000002</v>
      </c>
      <c r="G7" s="34" t="s">
        <v>43</v>
      </c>
      <c r="H7" s="34">
        <v>2.9830000000000001</v>
      </c>
      <c r="I7" s="34">
        <v>3524.0223999999998</v>
      </c>
      <c r="J7" s="34" t="s">
        <v>44</v>
      </c>
      <c r="K7" s="34">
        <v>3.27</v>
      </c>
      <c r="L7" s="34">
        <v>630.26670000000001</v>
      </c>
      <c r="O7" s="10">
        <f>($O$2/$M$2)*F7</f>
        <v>2.0334123539797178</v>
      </c>
      <c r="R7" s="10">
        <f t="shared" si="0"/>
        <v>429.4353614837417</v>
      </c>
      <c r="U7" s="10">
        <f>($S$2/$U$2)*L7</f>
        <v>1398.296800930673</v>
      </c>
      <c r="V7" s="3">
        <v>10</v>
      </c>
      <c r="W7" s="13" t="s">
        <v>34</v>
      </c>
      <c r="X7" s="2">
        <f>SLOPE($O11:$O15,$V$6:$V$10)</f>
        <v>-1.6577230477933603E-3</v>
      </c>
      <c r="Y7" s="2">
        <f>RSQ(O11:O15,$V$6:$V$10)</f>
        <v>0.89584067893224151</v>
      </c>
      <c r="Z7" s="2">
        <f>SLOPE($R11:$R15,$V$6:$V$10)</f>
        <v>0.55212058424349886</v>
      </c>
      <c r="AA7" s="2">
        <f>RSQ(R11:R15,$V$6:$V$10)</f>
        <v>0.90981129375393077</v>
      </c>
      <c r="AB7" s="2">
        <f>SLOPE(U11:U15,$V$6:$V$10)</f>
        <v>-0.27070441887404512</v>
      </c>
      <c r="AC7" s="2">
        <f>RSQ(U11:U15,$V$6:$V$10)</f>
        <v>0.95103753116069945</v>
      </c>
      <c r="AD7" s="7">
        <v>43109</v>
      </c>
      <c r="AE7" s="2"/>
    </row>
    <row r="8" spans="1:33" x14ac:dyDescent="0.35">
      <c r="A8" s="31" t="s">
        <v>47</v>
      </c>
      <c r="B8" s="32">
        <v>43867</v>
      </c>
      <c r="C8" s="33">
        <v>5.876157407407407E-2</v>
      </c>
      <c r="D8" s="31" t="s">
        <v>42</v>
      </c>
      <c r="E8" s="34">
        <v>2.0129999999999999</v>
      </c>
      <c r="F8" s="34">
        <v>18.5182</v>
      </c>
      <c r="G8" s="34" t="s">
        <v>43</v>
      </c>
      <c r="H8" s="34">
        <v>2.9860000000000002</v>
      </c>
      <c r="I8" s="34">
        <v>3691.0556000000001</v>
      </c>
      <c r="J8" s="34" t="s">
        <v>44</v>
      </c>
      <c r="K8" s="34">
        <v>3.27</v>
      </c>
      <c r="L8" s="34">
        <v>639.32560000000001</v>
      </c>
      <c r="O8" s="10">
        <f>($O$2/$M$2)*F8</f>
        <v>2.0254715586993139</v>
      </c>
      <c r="R8" s="10">
        <f t="shared" si="0"/>
        <v>449.78993205110987</v>
      </c>
      <c r="U8" s="10">
        <f t="shared" si="1"/>
        <v>1418.3946910618681</v>
      </c>
      <c r="V8" s="3">
        <v>20</v>
      </c>
      <c r="W8" s="15" t="s">
        <v>35</v>
      </c>
      <c r="X8" s="2">
        <f>SLOPE($O20:$O24,$V$6:$V$10)</f>
        <v>-8.2139261373525869E-4</v>
      </c>
      <c r="Y8" s="2">
        <f>RSQ(O20:O24,$V$6:$V$10)</f>
        <v>0.91537983149504953</v>
      </c>
      <c r="Z8" s="2">
        <f>SLOPE($R20:$R24,$V$6:$V$10)</f>
        <v>1.4626238336581088</v>
      </c>
      <c r="AA8" s="2">
        <f>RSQ(R20:R24,$V$6:$V$10)</f>
        <v>0.89592621314510856</v>
      </c>
      <c r="AB8" s="2">
        <f>SLOPE($U20:$U24,$V$6:$V$10)</f>
        <v>1.1792216119421688</v>
      </c>
      <c r="AC8" s="2">
        <f>RSQ(U20:U24,$V$6:$V$10)</f>
        <v>0.97779677884635752</v>
      </c>
      <c r="AD8" s="7">
        <v>43109</v>
      </c>
      <c r="AE8" s="2"/>
    </row>
    <row r="9" spans="1:33" x14ac:dyDescent="0.35">
      <c r="A9" s="31" t="s">
        <v>48</v>
      </c>
      <c r="B9" s="32">
        <v>43867</v>
      </c>
      <c r="C9" s="33">
        <v>6.2199074074074073E-2</v>
      </c>
      <c r="D9" s="31" t="s">
        <v>42</v>
      </c>
      <c r="E9" s="34">
        <v>2.0129999999999999</v>
      </c>
      <c r="F9" s="34">
        <v>18.473800000000001</v>
      </c>
      <c r="G9" s="34" t="s">
        <v>43</v>
      </c>
      <c r="H9" s="34">
        <v>2.9830000000000001</v>
      </c>
      <c r="I9" s="34">
        <v>3783.3308000000002</v>
      </c>
      <c r="J9" s="34" t="s">
        <v>44</v>
      </c>
      <c r="K9" s="34">
        <v>3.266</v>
      </c>
      <c r="L9" s="34">
        <v>636.43179999999995</v>
      </c>
      <c r="O9" s="10">
        <f t="shared" ref="O9:O14" si="2">($O$2/$M$2)*F9</f>
        <v>2.0206152045608854</v>
      </c>
      <c r="R9" s="10">
        <f t="shared" si="0"/>
        <v>461.03453533966575</v>
      </c>
      <c r="U9" s="10">
        <f t="shared" si="1"/>
        <v>1411.974565609368</v>
      </c>
      <c r="V9" s="3">
        <v>30</v>
      </c>
      <c r="W9" s="18" t="s">
        <v>36</v>
      </c>
      <c r="X9" s="2">
        <f>SLOPE($O25:$O29,$V$6:$V$10)</f>
        <v>-3.2115063667294713E-3</v>
      </c>
      <c r="Y9" s="2">
        <f>RSQ(O25:O29,$V$6:$V$10)</f>
        <v>0.87139979593361794</v>
      </c>
      <c r="Z9" s="2">
        <f>SLOPE($R25:$R29,$V$6:$V$10)</f>
        <v>4.670067075938344</v>
      </c>
      <c r="AA9" s="2">
        <f>RSQ(R25:R29,$V$6:$V$10)</f>
        <v>0.9870137158396648</v>
      </c>
      <c r="AB9" s="2">
        <f>SLOPE(U25:U29,$V$6:$V$10)</f>
        <v>0.90240025235581145</v>
      </c>
      <c r="AC9" s="2">
        <f>RSQ(U25:U29,$V$6:$V$10)</f>
        <v>0.94909639799394874</v>
      </c>
      <c r="AD9" s="7">
        <v>43109</v>
      </c>
      <c r="AE9" s="2"/>
    </row>
    <row r="10" spans="1:33" x14ac:dyDescent="0.35">
      <c r="A10" s="31" t="s">
        <v>49</v>
      </c>
      <c r="B10" s="32">
        <v>43867</v>
      </c>
      <c r="C10" s="33">
        <v>6.5636574074074069E-2</v>
      </c>
      <c r="D10" s="31" t="s">
        <v>42</v>
      </c>
      <c r="E10" s="34">
        <v>2.0059999999999998</v>
      </c>
      <c r="F10" s="34">
        <v>18.631399999999999</v>
      </c>
      <c r="G10" s="34" t="s">
        <v>43</v>
      </c>
      <c r="H10" s="34">
        <v>2.9830000000000001</v>
      </c>
      <c r="I10" s="34">
        <v>3868.3341999999998</v>
      </c>
      <c r="J10" s="34" t="s">
        <v>44</v>
      </c>
      <c r="K10" s="34">
        <v>3.27</v>
      </c>
      <c r="L10" s="34">
        <v>631.2731</v>
      </c>
      <c r="N10" s="10">
        <f>($O$2/$M$2)*F10</f>
        <v>2.037853074205398</v>
      </c>
      <c r="R10" s="10">
        <f t="shared" si="0"/>
        <v>471.39300122409003</v>
      </c>
      <c r="U10" s="10">
        <f t="shared" si="1"/>
        <v>1400.5295793726509</v>
      </c>
      <c r="V10" s="3">
        <v>40</v>
      </c>
      <c r="W10" s="20" t="s">
        <v>37</v>
      </c>
      <c r="X10" s="2">
        <f>SLOPE($O34:$O38,$V$6:$V$10)</f>
        <v>-3.3211337175506218E-3</v>
      </c>
      <c r="Y10" s="2">
        <f>RSQ(O34:O38,$V$6:$V$10)</f>
        <v>0.87968088728825755</v>
      </c>
      <c r="Z10" s="2">
        <f>SLOPE($R34:$R38,$V$6:$V$10)</f>
        <v>3.8462644261090726</v>
      </c>
      <c r="AA10" s="2">
        <f>RSQ(R34:R38,$V$6:$V$10)</f>
        <v>0.98388471830387414</v>
      </c>
      <c r="AB10" s="2">
        <f>SLOPE(U34:U38,$V$6:$V$10)</f>
        <v>1.1235552328804896</v>
      </c>
      <c r="AC10" s="2">
        <f>RSQ(U34:U38,$V$6:$V$10)</f>
        <v>0.99512245731661453</v>
      </c>
      <c r="AD10" s="7">
        <v>43109</v>
      </c>
      <c r="AE10" s="2"/>
    </row>
    <row r="11" spans="1:33" x14ac:dyDescent="0.35">
      <c r="A11" s="31" t="s">
        <v>50</v>
      </c>
      <c r="B11" s="32">
        <v>43867</v>
      </c>
      <c r="C11" s="33">
        <v>6.9074074074074079E-2</v>
      </c>
      <c r="D11" s="31" t="s">
        <v>42</v>
      </c>
      <c r="E11" s="34">
        <v>2.0059999999999998</v>
      </c>
      <c r="F11" s="34">
        <v>18.754100000000001</v>
      </c>
      <c r="G11" s="34" t="s">
        <v>43</v>
      </c>
      <c r="H11" s="34">
        <v>2.98</v>
      </c>
      <c r="I11" s="34">
        <v>3388.1118000000001</v>
      </c>
      <c r="J11" s="34" t="s">
        <v>44</v>
      </c>
      <c r="K11" s="34">
        <v>3.266</v>
      </c>
      <c r="L11" s="34">
        <v>645.76400000000001</v>
      </c>
      <c r="O11" s="12">
        <f t="shared" si="2"/>
        <v>2.0512736744933528</v>
      </c>
      <c r="R11" s="12">
        <f t="shared" si="0"/>
        <v>412.87337321701779</v>
      </c>
      <c r="U11" s="12">
        <f t="shared" si="1"/>
        <v>1432.6787935269231</v>
      </c>
      <c r="V11" s="3"/>
      <c r="W11" s="21" t="s">
        <v>38</v>
      </c>
      <c r="X11" s="2">
        <f>SLOPE($O39:$O43,$V$6:$V$10)</f>
        <v>-4.3569371790578085E-3</v>
      </c>
      <c r="Y11" s="2">
        <f>RSQ(O39:O43,$V$6:$V$10)</f>
        <v>0.9263169053971877</v>
      </c>
      <c r="Z11" s="2">
        <f>SLOPE($R39:$R43,$V$6:$V$10)</f>
        <v>3.5048668242559642</v>
      </c>
      <c r="AA11" s="2">
        <f>RSQ(R39:R43,$V$6:$V$10)</f>
        <v>0.93299899208745118</v>
      </c>
      <c r="AB11" s="2">
        <f>SLOPE($U39:$U43,$V$6:$V$10)</f>
        <v>0.84810210298610722</v>
      </c>
      <c r="AC11" s="2">
        <f>RSQ(U39:U43,$V$6:$V$10)</f>
        <v>0.70831347145348589</v>
      </c>
      <c r="AD11" s="7">
        <v>43109</v>
      </c>
      <c r="AE11" s="2"/>
    </row>
    <row r="12" spans="1:33" x14ac:dyDescent="0.35">
      <c r="A12" s="31" t="s">
        <v>51</v>
      </c>
      <c r="B12" s="32">
        <v>43867</v>
      </c>
      <c r="C12" s="33">
        <v>7.2523148148148142E-2</v>
      </c>
      <c r="D12" s="31" t="s">
        <v>42</v>
      </c>
      <c r="E12" s="34">
        <v>2.0030000000000001</v>
      </c>
      <c r="F12" s="34">
        <v>18.452200000000001</v>
      </c>
      <c r="G12" s="34" t="s">
        <v>43</v>
      </c>
      <c r="H12" s="34">
        <v>2.976</v>
      </c>
      <c r="I12" s="34">
        <v>3470.3939</v>
      </c>
      <c r="J12" s="34" t="s">
        <v>44</v>
      </c>
      <c r="K12" s="34">
        <v>3.2629999999999999</v>
      </c>
      <c r="L12" s="34">
        <v>643.80560000000003</v>
      </c>
      <c r="O12" s="12">
        <f t="shared" si="2"/>
        <v>2.0182526538989474</v>
      </c>
      <c r="R12" s="12">
        <f t="shared" si="0"/>
        <v>422.90022303418732</v>
      </c>
      <c r="U12" s="12">
        <f t="shared" si="1"/>
        <v>1428.3339273695603</v>
      </c>
      <c r="V12" s="3"/>
      <c r="W12" s="23" t="s">
        <v>39</v>
      </c>
      <c r="X12" s="2">
        <f>SLOPE($O48:$O52,$V$6:$V$10)</f>
        <v>-5.362771247908937E-3</v>
      </c>
      <c r="Y12" s="2">
        <f>RSQ(O48:O52,$V$6:$V$10)</f>
        <v>0.92591839092072403</v>
      </c>
      <c r="Z12" s="2">
        <f>SLOPE($R48:$R52,$V$6:$V$10)</f>
        <v>11.832143291046584</v>
      </c>
      <c r="AA12" s="2">
        <f>RSQ(R48:R52,$V$6:$V$10)</f>
        <v>0.99661642552047591</v>
      </c>
      <c r="AB12" s="2">
        <f>SLOPE(U48:U52,$V$6:$V$10)</f>
        <v>0.47180756063983381</v>
      </c>
      <c r="AC12" s="2">
        <f>RSQ(U48:U52,$V$6:$V$10)</f>
        <v>0.65066508479793206</v>
      </c>
      <c r="AD12" s="7">
        <v>43109</v>
      </c>
      <c r="AE12" s="2"/>
    </row>
    <row r="13" spans="1:33" x14ac:dyDescent="0.35">
      <c r="A13" s="31" t="s">
        <v>52</v>
      </c>
      <c r="B13" s="32">
        <v>43867</v>
      </c>
      <c r="C13" s="33">
        <v>7.5960648148148138E-2</v>
      </c>
      <c r="D13" s="31" t="s">
        <v>42</v>
      </c>
      <c r="E13" s="34">
        <v>2.0099999999999998</v>
      </c>
      <c r="F13" s="34">
        <v>18.429099999999998</v>
      </c>
      <c r="G13" s="34" t="s">
        <v>43</v>
      </c>
      <c r="H13" s="34">
        <v>2.9830000000000001</v>
      </c>
      <c r="I13" s="34">
        <v>3527.1007</v>
      </c>
      <c r="J13" s="34" t="s">
        <v>44</v>
      </c>
      <c r="K13" s="34">
        <v>3.27</v>
      </c>
      <c r="L13" s="34">
        <v>642.79390000000001</v>
      </c>
      <c r="O13" s="12">
        <f t="shared" si="2"/>
        <v>2.0157260372188186</v>
      </c>
      <c r="Q13" s="12">
        <f>($R$2/$P$2)*I13</f>
        <v>429.8104813675584</v>
      </c>
      <c r="U13" s="12">
        <f t="shared" si="1"/>
        <v>1426.0893904560576</v>
      </c>
      <c r="V13" s="3"/>
      <c r="W13" s="25" t="s">
        <v>40</v>
      </c>
      <c r="X13" s="2">
        <f>SLOPE($O53:$O57,$V$6:$V$10)</f>
        <v>-7.5868501904947146E-3</v>
      </c>
      <c r="Y13" s="2">
        <f>RSQ(O53:O57,$V$6:$V$10)</f>
        <v>0.95106284169923405</v>
      </c>
      <c r="Z13" s="2">
        <f>SLOPE($R53:$R57,$V$6:$V$10)</f>
        <v>9.3664557887880981</v>
      </c>
      <c r="AA13" s="2">
        <f>RSQ(R53:R57,$V$6:$V$10)</f>
        <v>0.94208228568488084</v>
      </c>
      <c r="AB13" s="2">
        <f>SLOPE(U53:U57,$V$6:$V$10)</f>
        <v>0.83413265848681017</v>
      </c>
      <c r="AC13" s="2">
        <f>RSQ(U53:U57,$V$6:$V$10)</f>
        <v>0.96159945834772464</v>
      </c>
      <c r="AD13" s="7">
        <v>43109</v>
      </c>
      <c r="AE13" s="2"/>
    </row>
    <row r="14" spans="1:33" x14ac:dyDescent="0.35">
      <c r="A14" s="31" t="s">
        <v>53</v>
      </c>
      <c r="B14" s="32">
        <v>43867</v>
      </c>
      <c r="C14" s="33">
        <v>7.9409722222222215E-2</v>
      </c>
      <c r="D14" s="31" t="s">
        <v>42</v>
      </c>
      <c r="E14" s="34">
        <v>2.0099999999999998</v>
      </c>
      <c r="F14" s="34">
        <v>18.256599999999999</v>
      </c>
      <c r="G14" s="34" t="s">
        <v>43</v>
      </c>
      <c r="H14" s="34">
        <v>2.9860000000000002</v>
      </c>
      <c r="I14" s="34">
        <v>3504.3753999999999</v>
      </c>
      <c r="J14" s="34" t="s">
        <v>44</v>
      </c>
      <c r="K14" s="34">
        <v>3.2730000000000001</v>
      </c>
      <c r="L14" s="34">
        <v>642.03399999999999</v>
      </c>
      <c r="O14" s="12">
        <f t="shared" si="2"/>
        <v>1.9968584451269504</v>
      </c>
      <c r="R14" s="12">
        <f t="shared" si="0"/>
        <v>427.04118925967435</v>
      </c>
      <c r="U14" s="12">
        <f t="shared" si="1"/>
        <v>1424.4034918689558</v>
      </c>
      <c r="AD14" s="7">
        <v>43109</v>
      </c>
    </row>
    <row r="15" spans="1:33" x14ac:dyDescent="0.35">
      <c r="A15" s="31" t="s">
        <v>54</v>
      </c>
      <c r="B15" s="32">
        <v>43867</v>
      </c>
      <c r="C15" s="33">
        <v>8.2847222222222225E-2</v>
      </c>
      <c r="D15" s="31" t="s">
        <v>42</v>
      </c>
      <c r="E15" s="34">
        <v>2.0030000000000001</v>
      </c>
      <c r="F15" s="34">
        <v>18.477599999999999</v>
      </c>
      <c r="G15" s="34" t="s">
        <v>43</v>
      </c>
      <c r="H15" s="34">
        <v>2.976</v>
      </c>
      <c r="I15" s="34">
        <v>3597.6610000000001</v>
      </c>
      <c r="J15" s="34" t="s">
        <v>44</v>
      </c>
      <c r="K15" s="34">
        <v>3.2629999999999999</v>
      </c>
      <c r="L15" s="34">
        <v>649.65340000000003</v>
      </c>
      <c r="N15" s="12">
        <f>($O$2/$M$2)*F15</f>
        <v>2.0210308384736337</v>
      </c>
      <c r="R15" s="12">
        <f t="shared" si="0"/>
        <v>438.40891931644921</v>
      </c>
      <c r="T15" s="12">
        <f>($S$2/$U$2)*L15</f>
        <v>1441.3077367624451</v>
      </c>
      <c r="AD15" s="7">
        <v>43109</v>
      </c>
    </row>
    <row r="16" spans="1:33" x14ac:dyDescent="0.35">
      <c r="A16" s="5" t="s">
        <v>41</v>
      </c>
      <c r="B16" s="7">
        <v>43867</v>
      </c>
      <c r="C16" s="8">
        <v>8.6284722222222221E-2</v>
      </c>
      <c r="D16" s="5" t="s">
        <v>42</v>
      </c>
      <c r="E16" s="9">
        <v>2.0030000000000001</v>
      </c>
      <c r="F16" s="9">
        <v>34.948799999999999</v>
      </c>
      <c r="G16" s="9" t="s">
        <v>43</v>
      </c>
      <c r="H16" s="9">
        <v>2.976</v>
      </c>
      <c r="I16" s="9">
        <v>3205.9256999999998</v>
      </c>
      <c r="J16" s="9" t="s">
        <v>44</v>
      </c>
      <c r="K16" s="9">
        <v>3.26</v>
      </c>
      <c r="L16" s="9">
        <v>826.16290000000004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43867</v>
      </c>
      <c r="C17" s="8">
        <v>8.9722222222222217E-2</v>
      </c>
      <c r="D17" s="5" t="s">
        <v>42</v>
      </c>
      <c r="E17" s="9">
        <v>2.0030000000000001</v>
      </c>
      <c r="F17" s="9">
        <v>35.047199999999997</v>
      </c>
      <c r="G17" s="9" t="s">
        <v>43</v>
      </c>
      <c r="H17" s="9">
        <v>2.976</v>
      </c>
      <c r="I17" s="9">
        <v>3177.4378000000002</v>
      </c>
      <c r="J17" s="9" t="s">
        <v>44</v>
      </c>
      <c r="K17" s="9">
        <v>3.2629999999999999</v>
      </c>
      <c r="L17" s="9">
        <v>807.99040000000002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43867</v>
      </c>
      <c r="C18" s="8">
        <v>9.3159722222222227E-2</v>
      </c>
      <c r="D18" s="5" t="s">
        <v>42</v>
      </c>
      <c r="E18" s="9">
        <v>2.0059999999999998</v>
      </c>
      <c r="F18" s="9">
        <v>35.427500000000002</v>
      </c>
      <c r="G18" s="9" t="s">
        <v>43</v>
      </c>
      <c r="H18" s="9">
        <v>2.98</v>
      </c>
      <c r="I18" s="9">
        <v>3247.2984000000001</v>
      </c>
      <c r="J18" s="9" t="s">
        <v>44</v>
      </c>
      <c r="K18" s="9">
        <v>3.27</v>
      </c>
      <c r="L18" s="9">
        <v>831.95090000000005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43867</v>
      </c>
      <c r="C19" s="8">
        <v>9.6597222222222223E-2</v>
      </c>
      <c r="D19" s="5" t="s">
        <v>42</v>
      </c>
      <c r="E19" s="9">
        <v>2.0099999999999998</v>
      </c>
      <c r="F19" s="9">
        <v>34.936199999999999</v>
      </c>
      <c r="G19" s="9" t="s">
        <v>43</v>
      </c>
      <c r="H19" s="9">
        <v>2.9860000000000002</v>
      </c>
      <c r="I19" s="9">
        <v>3215.6783999999998</v>
      </c>
      <c r="J19" s="9" t="s">
        <v>44</v>
      </c>
      <c r="K19" s="9">
        <v>3.27</v>
      </c>
      <c r="L19" s="9">
        <v>831.35919999999999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43867</v>
      </c>
      <c r="C20" s="33">
        <v>0.10003472222222222</v>
      </c>
      <c r="D20" s="31" t="s">
        <v>42</v>
      </c>
      <c r="E20" s="34">
        <v>2.0059999999999998</v>
      </c>
      <c r="F20" s="34">
        <v>18.659800000000001</v>
      </c>
      <c r="G20" s="34" t="s">
        <v>43</v>
      </c>
      <c r="H20" s="34">
        <v>2.98</v>
      </c>
      <c r="I20" s="34">
        <v>3209.8107</v>
      </c>
      <c r="J20" s="34" t="s">
        <v>44</v>
      </c>
      <c r="K20" s="34">
        <v>3.266</v>
      </c>
      <c r="L20" s="34">
        <v>632.59180000000003</v>
      </c>
      <c r="O20" s="14">
        <f t="shared" ref="O20:O29" si="3">($O$2/$M$2)*F20</f>
        <v>2.0409593908164649</v>
      </c>
      <c r="P20" s="3"/>
      <c r="R20" s="14">
        <f t="shared" ref="R20:R29" si="4">($R$2/$P$2)*I20</f>
        <v>391.1457027767139</v>
      </c>
      <c r="S20" s="3"/>
      <c r="U20" s="14">
        <f t="shared" ref="U20:U25" si="5">($S$2/$U$2)*L20</f>
        <v>1403.4552202027746</v>
      </c>
      <c r="AD20" s="7">
        <v>43109</v>
      </c>
    </row>
    <row r="21" spans="1:30" x14ac:dyDescent="0.35">
      <c r="A21" s="31" t="s">
        <v>56</v>
      </c>
      <c r="B21" s="32">
        <v>43867</v>
      </c>
      <c r="C21" s="33">
        <v>0.10347222222222223</v>
      </c>
      <c r="D21" s="31" t="s">
        <v>42</v>
      </c>
      <c r="E21" s="34">
        <v>2.0129999999999999</v>
      </c>
      <c r="F21" s="34">
        <v>18.758600000000001</v>
      </c>
      <c r="G21" s="34" t="s">
        <v>43</v>
      </c>
      <c r="H21" s="34">
        <v>2.99</v>
      </c>
      <c r="I21" s="34">
        <v>3613.2498000000001</v>
      </c>
      <c r="J21" s="34" t="s">
        <v>44</v>
      </c>
      <c r="K21" s="34">
        <v>3.2759999999999998</v>
      </c>
      <c r="L21" s="34">
        <v>636.07439999999997</v>
      </c>
      <c r="N21" s="14">
        <f>($O$2/$M$2)*F21</f>
        <v>2.0517658725479233</v>
      </c>
      <c r="P21" s="3"/>
      <c r="Q21" s="14">
        <f>($R$2/$P$2)*I21</f>
        <v>440.30856160110034</v>
      </c>
      <c r="S21" s="3"/>
      <c r="U21" s="14">
        <f t="shared" si="5"/>
        <v>1411.1816452842857</v>
      </c>
      <c r="AD21" s="7">
        <v>43109</v>
      </c>
    </row>
    <row r="22" spans="1:30" x14ac:dyDescent="0.35">
      <c r="A22" s="31" t="s">
        <v>57</v>
      </c>
      <c r="B22" s="32">
        <v>43867</v>
      </c>
      <c r="C22" s="33">
        <v>0.10692129629629631</v>
      </c>
      <c r="D22" s="31" t="s">
        <v>42</v>
      </c>
      <c r="E22" s="34">
        <v>2.0099999999999998</v>
      </c>
      <c r="F22" s="34">
        <v>18.437999999999999</v>
      </c>
      <c r="G22" s="34" t="s">
        <v>43</v>
      </c>
      <c r="H22" s="34">
        <v>2.9860000000000002</v>
      </c>
      <c r="I22" s="34">
        <v>3595.7574</v>
      </c>
      <c r="J22" s="34" t="s">
        <v>44</v>
      </c>
      <c r="K22" s="34">
        <v>3.2730000000000001</v>
      </c>
      <c r="L22" s="34">
        <v>641.45299999999997</v>
      </c>
      <c r="O22" s="14">
        <f t="shared" si="3"/>
        <v>2.0166994955934134</v>
      </c>
      <c r="P22" s="3"/>
      <c r="R22" s="14">
        <f t="shared" si="4"/>
        <v>438.17694770522434</v>
      </c>
      <c r="S22" s="3"/>
      <c r="U22" s="14">
        <f t="shared" si="5"/>
        <v>1423.1144971603021</v>
      </c>
      <c r="AD22" s="7">
        <v>43109</v>
      </c>
    </row>
    <row r="23" spans="1:30" x14ac:dyDescent="0.35">
      <c r="A23" s="31" t="s">
        <v>58</v>
      </c>
      <c r="B23" s="32">
        <v>43867</v>
      </c>
      <c r="C23" s="33">
        <v>0.1103587962962963</v>
      </c>
      <c r="D23" s="31" t="s">
        <v>42</v>
      </c>
      <c r="E23" s="34">
        <v>2.016</v>
      </c>
      <c r="F23" s="34">
        <v>18.386399999999998</v>
      </c>
      <c r="G23" s="34" t="s">
        <v>43</v>
      </c>
      <c r="H23" s="34">
        <v>2.99</v>
      </c>
      <c r="I23" s="34">
        <v>3627.3234000000002</v>
      </c>
      <c r="J23" s="34" t="s">
        <v>44</v>
      </c>
      <c r="K23" s="34">
        <v>3.2759999999999998</v>
      </c>
      <c r="L23" s="34">
        <v>648.5163</v>
      </c>
      <c r="O23" s="14">
        <f t="shared" si="3"/>
        <v>2.0110556245676721</v>
      </c>
      <c r="P23" s="3"/>
      <c r="R23" s="14">
        <f t="shared" si="4"/>
        <v>442.02356247719513</v>
      </c>
      <c r="S23" s="3"/>
      <c r="U23" s="14">
        <f t="shared" si="5"/>
        <v>1438.7849899755081</v>
      </c>
      <c r="AD23" s="7">
        <v>43109</v>
      </c>
    </row>
    <row r="24" spans="1:30" x14ac:dyDescent="0.35">
      <c r="A24" s="31" t="s">
        <v>59</v>
      </c>
      <c r="B24" s="32">
        <v>43867</v>
      </c>
      <c r="C24" s="33">
        <v>0.11380787037037036</v>
      </c>
      <c r="D24" s="31" t="s">
        <v>42</v>
      </c>
      <c r="E24" s="34">
        <v>2.0099999999999998</v>
      </c>
      <c r="F24" s="34">
        <v>18.369800000000001</v>
      </c>
      <c r="G24" s="34" t="s">
        <v>43</v>
      </c>
      <c r="H24" s="34">
        <v>2.9830000000000001</v>
      </c>
      <c r="I24" s="34">
        <v>3686.1394</v>
      </c>
      <c r="J24" s="34" t="s">
        <v>44</v>
      </c>
      <c r="K24" s="34">
        <v>3.27</v>
      </c>
      <c r="L24" s="34">
        <v>639.75279999999998</v>
      </c>
      <c r="O24" s="14">
        <f t="shared" si="3"/>
        <v>2.0092399606330344</v>
      </c>
      <c r="P24" s="3"/>
      <c r="R24" s="14">
        <f t="shared" si="4"/>
        <v>449.19084672062888</v>
      </c>
      <c r="S24" s="3"/>
      <c r="T24" s="14">
        <f>($S$2/$U$2)*L24</f>
        <v>1419.3424682383516</v>
      </c>
      <c r="AD24" s="7">
        <v>43109</v>
      </c>
    </row>
    <row r="25" spans="1:30" x14ac:dyDescent="0.35">
      <c r="A25" s="31" t="s">
        <v>60</v>
      </c>
      <c r="B25" s="32">
        <v>43867</v>
      </c>
      <c r="C25" s="33">
        <v>0.11724537037037037</v>
      </c>
      <c r="D25" s="31" t="s">
        <v>42</v>
      </c>
      <c r="E25" s="34">
        <v>2.0099999999999998</v>
      </c>
      <c r="F25" s="34">
        <v>18.600200000000001</v>
      </c>
      <c r="G25" s="34" t="s">
        <v>43</v>
      </c>
      <c r="H25" s="34">
        <v>2.9860000000000002</v>
      </c>
      <c r="I25" s="34">
        <v>3170.1266000000001</v>
      </c>
      <c r="J25" s="34" t="s">
        <v>44</v>
      </c>
      <c r="K25" s="34">
        <v>3.2730000000000001</v>
      </c>
      <c r="L25" s="34">
        <v>631.00329999999997</v>
      </c>
      <c r="O25" s="17">
        <f t="shared" si="3"/>
        <v>2.0344405010270425</v>
      </c>
      <c r="P25" s="3"/>
      <c r="R25" s="17">
        <f t="shared" si="4"/>
        <v>386.30982096487952</v>
      </c>
      <c r="S25" s="3"/>
      <c r="U25" s="17">
        <f t="shared" si="5"/>
        <v>1399.9310066146563</v>
      </c>
      <c r="AD25" s="7">
        <v>43109</v>
      </c>
    </row>
    <row r="26" spans="1:30" x14ac:dyDescent="0.35">
      <c r="A26" s="31" t="s">
        <v>61</v>
      </c>
      <c r="B26" s="32">
        <v>43867</v>
      </c>
      <c r="C26" s="33">
        <v>0.12068287037037036</v>
      </c>
      <c r="D26" s="31" t="s">
        <v>42</v>
      </c>
      <c r="E26" s="34">
        <v>2.0099999999999998</v>
      </c>
      <c r="F26" s="34">
        <v>18.275300000000001</v>
      </c>
      <c r="G26" s="34" t="s">
        <v>43</v>
      </c>
      <c r="H26" s="34">
        <v>2.9860000000000002</v>
      </c>
      <c r="I26" s="34">
        <v>3667.0974999999999</v>
      </c>
      <c r="J26" s="34" t="s">
        <v>44</v>
      </c>
      <c r="K26" s="34">
        <v>3.2730000000000001</v>
      </c>
      <c r="L26" s="34">
        <v>628.11779999999999</v>
      </c>
      <c r="O26" s="17">
        <f t="shared" si="3"/>
        <v>1.9989038014870548</v>
      </c>
      <c r="P26" s="3"/>
      <c r="R26" s="17">
        <f t="shared" si="4"/>
        <v>446.87041163774256</v>
      </c>
      <c r="S26" s="3"/>
      <c r="T26" s="17">
        <f>($S$2/$U$2)*L26</f>
        <v>1393.5292953722801</v>
      </c>
      <c r="AD26" s="7">
        <v>43109</v>
      </c>
    </row>
    <row r="27" spans="1:30" x14ac:dyDescent="0.35">
      <c r="A27" s="31" t="s">
        <v>62</v>
      </c>
      <c r="B27" s="32">
        <v>43867</v>
      </c>
      <c r="C27" s="33">
        <v>0.12412037037037038</v>
      </c>
      <c r="D27" s="31" t="s">
        <v>42</v>
      </c>
      <c r="E27" s="34">
        <v>2.0030000000000001</v>
      </c>
      <c r="F27" s="34">
        <v>17.631399999999999</v>
      </c>
      <c r="G27" s="34" t="s">
        <v>43</v>
      </c>
      <c r="H27" s="34">
        <v>2.976</v>
      </c>
      <c r="I27" s="34">
        <v>4096.0405000000001</v>
      </c>
      <c r="J27" s="34" t="s">
        <v>44</v>
      </c>
      <c r="K27" s="34">
        <v>3.2629999999999999</v>
      </c>
      <c r="L27" s="34">
        <v>640.98800000000006</v>
      </c>
      <c r="O27" s="17">
        <f t="shared" si="3"/>
        <v>1.9284757287452929</v>
      </c>
      <c r="P27" s="3"/>
      <c r="R27" s="17">
        <f t="shared" si="4"/>
        <v>499.14116118261512</v>
      </c>
      <c r="S27" s="3"/>
      <c r="U27" s="17">
        <f>($S$2/$U$2)*L27</f>
        <v>1422.0828576774725</v>
      </c>
      <c r="AD27" s="7">
        <v>43109</v>
      </c>
    </row>
    <row r="28" spans="1:30" x14ac:dyDescent="0.35">
      <c r="A28" s="31" t="s">
        <v>63</v>
      </c>
      <c r="B28" s="32">
        <v>43867</v>
      </c>
      <c r="C28" s="33">
        <v>0.12755787037037036</v>
      </c>
      <c r="D28" s="31" t="s">
        <v>42</v>
      </c>
      <c r="E28" s="34">
        <v>2.0030000000000001</v>
      </c>
      <c r="F28" s="34">
        <v>17.784099999999999</v>
      </c>
      <c r="G28" s="34" t="s">
        <v>43</v>
      </c>
      <c r="H28" s="34">
        <v>2.976</v>
      </c>
      <c r="I28" s="34">
        <v>4418.1358</v>
      </c>
      <c r="J28" s="34" t="s">
        <v>44</v>
      </c>
      <c r="K28" s="34">
        <v>3.26</v>
      </c>
      <c r="L28" s="34">
        <v>641.33910000000003</v>
      </c>
      <c r="N28" s="17">
        <f>($O$2/$M$2)*F28</f>
        <v>1.945177649397051</v>
      </c>
      <c r="P28" s="3"/>
      <c r="R28" s="17">
        <f t="shared" si="4"/>
        <v>538.39151089313748</v>
      </c>
      <c r="S28" s="3"/>
      <c r="U28" s="17">
        <f>($S$2/$U$2)*L28</f>
        <v>1422.8618009514971</v>
      </c>
      <c r="AD28" s="7">
        <v>43109</v>
      </c>
    </row>
    <row r="29" spans="1:30" x14ac:dyDescent="0.35">
      <c r="A29" s="31" t="s">
        <v>64</v>
      </c>
      <c r="B29" s="32">
        <v>43867</v>
      </c>
      <c r="C29" s="33">
        <v>0.13099537037037037</v>
      </c>
      <c r="D29" s="31" t="s">
        <v>42</v>
      </c>
      <c r="E29" s="34">
        <v>2.0059999999999998</v>
      </c>
      <c r="F29" s="34">
        <v>17.457699999999999</v>
      </c>
      <c r="G29" s="34" t="s">
        <v>43</v>
      </c>
      <c r="H29" s="34">
        <v>2.98</v>
      </c>
      <c r="I29" s="34">
        <v>4710.7772000000004</v>
      </c>
      <c r="J29" s="34" t="s">
        <v>44</v>
      </c>
      <c r="K29" s="34">
        <v>3.266</v>
      </c>
      <c r="L29" s="34">
        <v>648.3374</v>
      </c>
      <c r="O29" s="17">
        <f t="shared" si="3"/>
        <v>1.9094768838388727</v>
      </c>
      <c r="P29" s="3"/>
      <c r="R29" s="17">
        <f t="shared" si="4"/>
        <v>574.05262513409923</v>
      </c>
      <c r="S29" s="3"/>
      <c r="U29" s="17">
        <f>($S$2/$U$2)*L29</f>
        <v>1438.3880860970603</v>
      </c>
      <c r="AD29" s="7">
        <v>43109</v>
      </c>
    </row>
    <row r="30" spans="1:30" x14ac:dyDescent="0.35">
      <c r="A30" s="5" t="s">
        <v>41</v>
      </c>
      <c r="B30" s="7">
        <v>43867</v>
      </c>
      <c r="C30" s="8">
        <v>0.13443287037037036</v>
      </c>
      <c r="D30" s="5" t="s">
        <v>42</v>
      </c>
      <c r="E30" s="9">
        <v>2.0030000000000001</v>
      </c>
      <c r="F30" s="9">
        <v>35.373399999999997</v>
      </c>
      <c r="G30" s="9" t="s">
        <v>43</v>
      </c>
      <c r="H30" s="9">
        <v>2.976</v>
      </c>
      <c r="I30" s="9">
        <v>3242.5324000000001</v>
      </c>
      <c r="J30" s="9" t="s">
        <v>44</v>
      </c>
      <c r="K30" s="9">
        <v>3.26</v>
      </c>
      <c r="L30" s="9">
        <v>833.05179999999996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43867</v>
      </c>
      <c r="C31" s="8">
        <v>0.13788194444444443</v>
      </c>
      <c r="D31" s="5" t="s">
        <v>42</v>
      </c>
      <c r="E31" s="9">
        <v>2.0099999999999998</v>
      </c>
      <c r="F31" s="9">
        <v>35.1492</v>
      </c>
      <c r="G31" s="9" t="s">
        <v>43</v>
      </c>
      <c r="H31" s="9">
        <v>2.9830000000000001</v>
      </c>
      <c r="I31" s="9">
        <v>3215.9566</v>
      </c>
      <c r="J31" s="9" t="s">
        <v>44</v>
      </c>
      <c r="K31" s="9">
        <v>3.27</v>
      </c>
      <c r="L31" s="9">
        <v>823.16250000000002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43867</v>
      </c>
      <c r="C32" s="8">
        <v>0.14131944444444444</v>
      </c>
      <c r="D32" s="5" t="s">
        <v>42</v>
      </c>
      <c r="E32" s="9">
        <v>2.0129999999999999</v>
      </c>
      <c r="F32" s="9">
        <v>35.524999999999999</v>
      </c>
      <c r="G32" s="9" t="s">
        <v>43</v>
      </c>
      <c r="H32" s="9">
        <v>2.9860000000000002</v>
      </c>
      <c r="I32" s="9">
        <v>3245.8672000000001</v>
      </c>
      <c r="J32" s="9" t="s">
        <v>44</v>
      </c>
      <c r="K32" s="9">
        <v>3.2730000000000001</v>
      </c>
      <c r="L32" s="9">
        <v>837.24379999999996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43867</v>
      </c>
      <c r="C33" s="8">
        <v>0.14476851851851852</v>
      </c>
      <c r="D33" s="5" t="s">
        <v>42</v>
      </c>
      <c r="E33" s="9">
        <v>2.0099999999999998</v>
      </c>
      <c r="F33" s="9">
        <v>35.127000000000002</v>
      </c>
      <c r="G33" s="9" t="s">
        <v>43</v>
      </c>
      <c r="H33" s="9">
        <v>2.9860000000000002</v>
      </c>
      <c r="I33" s="9">
        <v>3244.5783000000001</v>
      </c>
      <c r="J33" s="9" t="s">
        <v>44</v>
      </c>
      <c r="K33" s="9">
        <v>3.2730000000000001</v>
      </c>
      <c r="L33" s="9">
        <v>834.76520000000005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43867</v>
      </c>
      <c r="C34" s="33">
        <v>0.1482175925925926</v>
      </c>
      <c r="D34" s="31" t="s">
        <v>42</v>
      </c>
      <c r="E34" s="34">
        <v>2.0099999999999998</v>
      </c>
      <c r="F34" s="34">
        <v>18.311199999999999</v>
      </c>
      <c r="G34" s="34" t="s">
        <v>43</v>
      </c>
      <c r="H34" s="34">
        <v>2.9830000000000001</v>
      </c>
      <c r="I34" s="34">
        <v>3303.3352</v>
      </c>
      <c r="J34" s="34" t="s">
        <v>44</v>
      </c>
      <c r="K34" s="34">
        <v>3.266</v>
      </c>
      <c r="L34" s="34">
        <v>637.31910000000005</v>
      </c>
      <c r="O34" s="19">
        <f t="shared" ref="O34:O42" si="6">($O$2/$M$2)*F34</f>
        <v>2.0028304481890724</v>
      </c>
      <c r="R34" s="19">
        <f t="shared" ref="R34:R43" si="7">($R$2/$P$2)*I34</f>
        <v>402.54254505135049</v>
      </c>
      <c r="U34" s="19">
        <f t="shared" ref="U34:U43" si="8">($S$2/$U$2)*L34</f>
        <v>1413.9431112289699</v>
      </c>
      <c r="AD34" s="7">
        <v>43109</v>
      </c>
    </row>
    <row r="35" spans="1:30" x14ac:dyDescent="0.35">
      <c r="A35" s="31" t="s">
        <v>66</v>
      </c>
      <c r="B35" s="32">
        <v>43867</v>
      </c>
      <c r="C35" s="33">
        <v>0.15164351851851851</v>
      </c>
      <c r="D35" s="31" t="s">
        <v>42</v>
      </c>
      <c r="E35" s="34">
        <v>2.0030000000000001</v>
      </c>
      <c r="F35" s="34">
        <v>17.552199999999999</v>
      </c>
      <c r="G35" s="34" t="s">
        <v>43</v>
      </c>
      <c r="H35" s="34">
        <v>2.98</v>
      </c>
      <c r="I35" s="34">
        <v>3760.2995999999998</v>
      </c>
      <c r="J35" s="34" t="s">
        <v>44</v>
      </c>
      <c r="K35" s="34">
        <v>3.266</v>
      </c>
      <c r="L35" s="34">
        <v>641.90099999999995</v>
      </c>
      <c r="O35" s="19">
        <f t="shared" si="6"/>
        <v>1.9198130429848526</v>
      </c>
      <c r="R35" s="19">
        <f t="shared" si="7"/>
        <v>458.22796643210023</v>
      </c>
      <c r="U35" s="19">
        <f t="shared" si="8"/>
        <v>1424.1084207910712</v>
      </c>
      <c r="AD35" s="7">
        <v>43109</v>
      </c>
    </row>
    <row r="36" spans="1:30" x14ac:dyDescent="0.35">
      <c r="A36" s="31" t="s">
        <v>67</v>
      </c>
      <c r="B36" s="32">
        <v>43867</v>
      </c>
      <c r="C36" s="33">
        <v>0.15508101851851852</v>
      </c>
      <c r="D36" s="31" t="s">
        <v>42</v>
      </c>
      <c r="E36" s="34">
        <v>2.0099999999999998</v>
      </c>
      <c r="F36" s="34">
        <v>17.462399999999999</v>
      </c>
      <c r="G36" s="34" t="s">
        <v>43</v>
      </c>
      <c r="H36" s="34">
        <v>2.9860000000000002</v>
      </c>
      <c r="I36" s="34">
        <v>4079.3510000000001</v>
      </c>
      <c r="J36" s="34" t="s">
        <v>44</v>
      </c>
      <c r="K36" s="34">
        <v>3.2759999999999998</v>
      </c>
      <c r="L36" s="34">
        <v>658.03539999999998</v>
      </c>
      <c r="O36" s="19">
        <f t="shared" si="6"/>
        <v>1.9099909573625351</v>
      </c>
      <c r="R36" s="19">
        <f t="shared" si="7"/>
        <v>497.10738822320292</v>
      </c>
      <c r="T36" s="19">
        <f>($S$2/$U$2)*L36</f>
        <v>1459.9038704077745</v>
      </c>
      <c r="AD36" s="7">
        <v>43109</v>
      </c>
    </row>
    <row r="37" spans="1:30" x14ac:dyDescent="0.35">
      <c r="A37" s="31" t="s">
        <v>68</v>
      </c>
      <c r="B37" s="32">
        <v>43867</v>
      </c>
      <c r="C37" s="33">
        <v>0.15851851851851853</v>
      </c>
      <c r="D37" s="31" t="s">
        <v>42</v>
      </c>
      <c r="E37" s="34">
        <v>2.0099999999999998</v>
      </c>
      <c r="F37" s="34">
        <v>17.340199999999999</v>
      </c>
      <c r="G37" s="34" t="s">
        <v>43</v>
      </c>
      <c r="H37" s="34">
        <v>2.9860000000000002</v>
      </c>
      <c r="I37" s="34">
        <v>4315.9573</v>
      </c>
      <c r="J37" s="34" t="s">
        <v>44</v>
      </c>
      <c r="K37" s="34">
        <v>3.27</v>
      </c>
      <c r="L37" s="34">
        <v>651.35680000000002</v>
      </c>
      <c r="O37" s="19">
        <f t="shared" si="6"/>
        <v>1.8966250457473104</v>
      </c>
      <c r="R37" s="19">
        <f t="shared" si="7"/>
        <v>525.94009711002229</v>
      </c>
      <c r="U37" s="19">
        <f t="shared" si="8"/>
        <v>1445.086865138901</v>
      </c>
      <c r="AD37" s="7">
        <v>43109</v>
      </c>
    </row>
    <row r="38" spans="1:30" x14ac:dyDescent="0.35">
      <c r="A38" s="31" t="s">
        <v>69</v>
      </c>
      <c r="B38" s="32">
        <v>43867</v>
      </c>
      <c r="C38" s="33">
        <v>0.16195601851851851</v>
      </c>
      <c r="D38" s="31" t="s">
        <v>42</v>
      </c>
      <c r="E38" s="34">
        <v>2.0099999999999998</v>
      </c>
      <c r="F38" s="34">
        <v>16.899000000000001</v>
      </c>
      <c r="G38" s="34" t="s">
        <v>43</v>
      </c>
      <c r="H38" s="34">
        <v>2.9860000000000002</v>
      </c>
      <c r="I38" s="34">
        <v>4603.6625999999997</v>
      </c>
      <c r="J38" s="34" t="s">
        <v>44</v>
      </c>
      <c r="K38" s="34">
        <v>3.27</v>
      </c>
      <c r="L38" s="34">
        <v>657.91269999999997</v>
      </c>
      <c r="O38" s="19">
        <f t="shared" si="6"/>
        <v>1.8483677609303124</v>
      </c>
      <c r="R38" s="19">
        <f t="shared" si="7"/>
        <v>560.99970101784311</v>
      </c>
      <c r="U38" s="19">
        <f t="shared" si="8"/>
        <v>1459.6316506990795</v>
      </c>
      <c r="AD38" s="7">
        <v>43109</v>
      </c>
    </row>
    <row r="39" spans="1:30" x14ac:dyDescent="0.35">
      <c r="A39" s="31" t="s">
        <v>70</v>
      </c>
      <c r="B39" s="32">
        <v>43867</v>
      </c>
      <c r="C39" s="33">
        <v>0.16539351851851852</v>
      </c>
      <c r="D39" s="31" t="s">
        <v>42</v>
      </c>
      <c r="E39" s="34">
        <v>2.0099999999999998</v>
      </c>
      <c r="F39" s="34">
        <v>18.323599999999999</v>
      </c>
      <c r="G39" s="34" t="s">
        <v>43</v>
      </c>
      <c r="H39" s="34">
        <v>2.9860000000000002</v>
      </c>
      <c r="I39" s="34">
        <v>3118.8042</v>
      </c>
      <c r="J39" s="34" t="s">
        <v>44</v>
      </c>
      <c r="K39" s="34">
        <v>3.2730000000000001</v>
      </c>
      <c r="L39" s="34">
        <v>627.20669999999996</v>
      </c>
      <c r="O39" s="26">
        <f t="shared" si="6"/>
        <v>2.0041867272727774</v>
      </c>
      <c r="R39" s="16">
        <f t="shared" si="7"/>
        <v>380.05570254718356</v>
      </c>
      <c r="U39" s="16">
        <f t="shared" si="8"/>
        <v>1391.5079475597938</v>
      </c>
      <c r="AD39" s="7">
        <v>43109</v>
      </c>
    </row>
    <row r="40" spans="1:30" x14ac:dyDescent="0.35">
      <c r="A40" s="31" t="s">
        <v>71</v>
      </c>
      <c r="B40" s="32">
        <v>43867</v>
      </c>
      <c r="C40" s="33">
        <v>0.1688425925925926</v>
      </c>
      <c r="D40" s="31" t="s">
        <v>42</v>
      </c>
      <c r="E40" s="34">
        <v>2.0030000000000001</v>
      </c>
      <c r="F40" s="34">
        <v>17.9072</v>
      </c>
      <c r="G40" s="34" t="s">
        <v>43</v>
      </c>
      <c r="H40" s="34">
        <v>2.98</v>
      </c>
      <c r="I40" s="34">
        <v>3629.4645999999998</v>
      </c>
      <c r="J40" s="34" t="s">
        <v>44</v>
      </c>
      <c r="K40" s="34">
        <v>3.2629999999999999</v>
      </c>
      <c r="L40" s="34">
        <v>637.39189999999996</v>
      </c>
      <c r="O40" s="16">
        <f t="shared" si="6"/>
        <v>1.9586420006231899</v>
      </c>
      <c r="R40" s="16">
        <f t="shared" si="7"/>
        <v>442.28448788902244</v>
      </c>
      <c r="U40" s="16">
        <f t="shared" si="8"/>
        <v>1414.1046238189697</v>
      </c>
      <c r="AD40" s="7">
        <v>43109</v>
      </c>
    </row>
    <row r="41" spans="1:30" x14ac:dyDescent="0.35">
      <c r="A41" s="31" t="s">
        <v>72</v>
      </c>
      <c r="B41" s="32">
        <v>43867</v>
      </c>
      <c r="C41" s="33">
        <v>0.17228009259259258</v>
      </c>
      <c r="D41" s="31" t="s">
        <v>42</v>
      </c>
      <c r="E41" s="34">
        <v>2.0030000000000001</v>
      </c>
      <c r="F41" s="34">
        <v>17.826799999999999</v>
      </c>
      <c r="G41" s="34" t="s">
        <v>43</v>
      </c>
      <c r="H41" s="34">
        <v>2.98</v>
      </c>
      <c r="I41" s="34">
        <v>3911.0839999999998</v>
      </c>
      <c r="J41" s="34" t="s">
        <v>44</v>
      </c>
      <c r="K41" s="34">
        <v>3.2629999999999999</v>
      </c>
      <c r="L41" s="34">
        <v>643.64179999999999</v>
      </c>
      <c r="O41" s="16">
        <f t="shared" si="6"/>
        <v>1.9498480620481973</v>
      </c>
      <c r="R41" s="16">
        <f t="shared" si="7"/>
        <v>476.60246749092124</v>
      </c>
      <c r="U41" s="16">
        <f t="shared" si="8"/>
        <v>1427.9705240420603</v>
      </c>
      <c r="AD41" s="7">
        <v>43109</v>
      </c>
    </row>
    <row r="42" spans="1:30" x14ac:dyDescent="0.35">
      <c r="A42" s="31" t="s">
        <v>73</v>
      </c>
      <c r="B42" s="32">
        <v>43867</v>
      </c>
      <c r="C42" s="33">
        <v>0.17571759259259259</v>
      </c>
      <c r="D42" s="31" t="s">
        <v>42</v>
      </c>
      <c r="E42" s="34">
        <v>2.0099999999999998</v>
      </c>
      <c r="F42" s="34">
        <v>16.940999999999999</v>
      </c>
      <c r="G42" s="34" t="s">
        <v>43</v>
      </c>
      <c r="H42" s="34">
        <v>2.9830000000000001</v>
      </c>
      <c r="I42" s="34">
        <v>4207.0594000000001</v>
      </c>
      <c r="J42" s="34" t="s">
        <v>44</v>
      </c>
      <c r="K42" s="34">
        <v>3.266</v>
      </c>
      <c r="L42" s="34">
        <v>634.09259999999995</v>
      </c>
      <c r="O42" s="16">
        <f t="shared" si="6"/>
        <v>1.8529616094396366</v>
      </c>
      <c r="R42" s="16">
        <f t="shared" si="7"/>
        <v>512.66986107198795</v>
      </c>
      <c r="T42" s="16">
        <f>($S$2/$U$2)*L42</f>
        <v>1406.7848643658515</v>
      </c>
      <c r="AD42" s="7">
        <v>43109</v>
      </c>
    </row>
    <row r="43" spans="1:30" x14ac:dyDescent="0.35">
      <c r="A43" s="31" t="s">
        <v>74</v>
      </c>
      <c r="B43" s="32">
        <v>43867</v>
      </c>
      <c r="C43" s="33">
        <v>0.17916666666666667</v>
      </c>
      <c r="D43" s="31" t="s">
        <v>42</v>
      </c>
      <c r="E43" s="34">
        <v>2.0099999999999998</v>
      </c>
      <c r="F43" s="34">
        <v>16.815000000000001</v>
      </c>
      <c r="G43" s="34" t="s">
        <v>43</v>
      </c>
      <c r="H43" s="34">
        <v>2.9830000000000001</v>
      </c>
      <c r="I43" s="34">
        <v>4268.0846000000001</v>
      </c>
      <c r="J43" s="34" t="s">
        <v>44</v>
      </c>
      <c r="K43" s="34">
        <v>3.2730000000000001</v>
      </c>
      <c r="L43" s="34">
        <v>643.64179999999999</v>
      </c>
      <c r="O43" s="16">
        <f t="shared" ref="O43" si="9">($O$2/$M$2)*F43</f>
        <v>1.8391800639116636</v>
      </c>
      <c r="R43" s="16">
        <f t="shared" si="7"/>
        <v>520.10635716849902</v>
      </c>
      <c r="U43" s="16">
        <f t="shared" si="8"/>
        <v>1427.9705240420603</v>
      </c>
      <c r="AD43" s="7">
        <v>43109</v>
      </c>
    </row>
    <row r="44" spans="1:30" x14ac:dyDescent="0.35">
      <c r="A44" s="5" t="s">
        <v>41</v>
      </c>
      <c r="B44" s="7">
        <v>43867</v>
      </c>
      <c r="C44" s="8">
        <v>0.18261574074074075</v>
      </c>
      <c r="D44" s="5" t="s">
        <v>42</v>
      </c>
      <c r="E44" s="9">
        <v>2.0099999999999998</v>
      </c>
      <c r="F44" s="9">
        <v>35.412799999999997</v>
      </c>
      <c r="G44" s="9" t="s">
        <v>43</v>
      </c>
      <c r="H44" s="9">
        <v>2.9830000000000001</v>
      </c>
      <c r="I44" s="9">
        <v>3225.7329</v>
      </c>
      <c r="J44" s="9" t="s">
        <v>44</v>
      </c>
      <c r="K44" s="9">
        <v>3.27</v>
      </c>
      <c r="L44" s="9">
        <v>825.95439999999996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43867</v>
      </c>
      <c r="C45" s="8">
        <v>0.18605324074074073</v>
      </c>
      <c r="D45" s="5" t="s">
        <v>42</v>
      </c>
      <c r="E45" s="9">
        <v>2.0099999999999998</v>
      </c>
      <c r="F45" s="9">
        <v>34.935200000000002</v>
      </c>
      <c r="G45" s="9" t="s">
        <v>43</v>
      </c>
      <c r="H45" s="9">
        <v>2.9860000000000002</v>
      </c>
      <c r="I45" s="9">
        <v>3177.7058000000002</v>
      </c>
      <c r="J45" s="9" t="s">
        <v>44</v>
      </c>
      <c r="K45" s="9">
        <v>3.2730000000000001</v>
      </c>
      <c r="L45" s="9">
        <v>818.0077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43867</v>
      </c>
      <c r="C46" s="8">
        <v>0.18949074074074077</v>
      </c>
      <c r="D46" s="5" t="s">
        <v>42</v>
      </c>
      <c r="E46" s="9">
        <v>2.0099999999999998</v>
      </c>
      <c r="F46" s="9">
        <v>34.474600000000002</v>
      </c>
      <c r="G46" s="9" t="s">
        <v>43</v>
      </c>
      <c r="H46" s="9">
        <v>2.9860000000000002</v>
      </c>
      <c r="I46" s="9">
        <v>3062.0925000000002</v>
      </c>
      <c r="J46" s="9" t="s">
        <v>44</v>
      </c>
      <c r="K46" s="9">
        <v>3.2730000000000001</v>
      </c>
      <c r="L46" s="9">
        <v>800.85590000000002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43867</v>
      </c>
      <c r="C47" s="8">
        <v>0.19292824074074075</v>
      </c>
      <c r="D47" s="5" t="s">
        <v>42</v>
      </c>
      <c r="E47" s="9">
        <v>2.0129999999999999</v>
      </c>
      <c r="F47" s="9">
        <v>35.207799999999999</v>
      </c>
      <c r="G47" s="9" t="s">
        <v>43</v>
      </c>
      <c r="H47" s="9">
        <v>2.99</v>
      </c>
      <c r="I47" s="9">
        <v>3209.4726000000001</v>
      </c>
      <c r="J47" s="9" t="s">
        <v>44</v>
      </c>
      <c r="K47" s="9">
        <v>3.2730000000000001</v>
      </c>
      <c r="L47" s="9">
        <v>822.9778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65</v>
      </c>
      <c r="B48" s="28">
        <v>43146</v>
      </c>
      <c r="C48" s="29">
        <v>0.79017361111111117</v>
      </c>
      <c r="D48" s="27" t="s">
        <v>42</v>
      </c>
      <c r="E48" s="30">
        <v>2.4460000000000002</v>
      </c>
      <c r="F48" s="30">
        <v>20.500699999999998</v>
      </c>
      <c r="G48" s="30" t="s">
        <v>43</v>
      </c>
      <c r="H48" s="30">
        <v>3.3530000000000002</v>
      </c>
      <c r="I48" s="30">
        <v>5201.2057999999997</v>
      </c>
      <c r="J48" s="30" t="s">
        <v>44</v>
      </c>
      <c r="K48" s="30">
        <v>3.5859999999999999</v>
      </c>
      <c r="L48" s="30">
        <v>541.52539999999999</v>
      </c>
      <c r="O48" s="22">
        <f t="shared" ref="O48:O57" si="10">($O$2/$M$2)*F48</f>
        <v>2.2423121460739717</v>
      </c>
      <c r="R48" s="22">
        <f t="shared" ref="R48:R57" si="11">($R$2/$P$2)*I48</f>
        <v>633.81597485712177</v>
      </c>
      <c r="U48" s="22">
        <f>($S$2/$U$2)*L48</f>
        <v>1201.4171690217856</v>
      </c>
      <c r="AD48" s="7">
        <v>43109</v>
      </c>
    </row>
    <row r="49" spans="1:30" x14ac:dyDescent="0.35">
      <c r="A49" s="27" t="s">
        <v>66</v>
      </c>
      <c r="B49" s="28">
        <v>43146</v>
      </c>
      <c r="C49" s="29">
        <v>0.79427083333333337</v>
      </c>
      <c r="D49" s="27" t="s">
        <v>42</v>
      </c>
      <c r="E49" s="30">
        <v>2.4460000000000002</v>
      </c>
      <c r="F49" s="30">
        <v>19.447600000000001</v>
      </c>
      <c r="G49" s="30" t="s">
        <v>43</v>
      </c>
      <c r="H49" s="30">
        <v>3.3530000000000002</v>
      </c>
      <c r="I49" s="30">
        <v>6372.5199000000002</v>
      </c>
      <c r="J49" s="30" t="s">
        <v>44</v>
      </c>
      <c r="K49" s="30">
        <v>3.5830000000000002</v>
      </c>
      <c r="L49" s="30">
        <v>539.40499999999997</v>
      </c>
      <c r="O49" s="22">
        <f t="shared" si="10"/>
        <v>2.1271268635699356</v>
      </c>
      <c r="R49" s="22">
        <f t="shared" si="11"/>
        <v>776.55164360443268</v>
      </c>
      <c r="U49" s="22">
        <f>($S$2/$U$2)*L49</f>
        <v>1196.7128929800822</v>
      </c>
      <c r="AD49" s="7">
        <v>43109</v>
      </c>
    </row>
    <row r="50" spans="1:30" x14ac:dyDescent="0.35">
      <c r="A50" s="27" t="s">
        <v>67</v>
      </c>
      <c r="B50" s="28">
        <v>43146</v>
      </c>
      <c r="C50" s="29">
        <v>0.79834490740740749</v>
      </c>
      <c r="D50" s="27" t="s">
        <v>42</v>
      </c>
      <c r="E50" s="30">
        <v>2.4430000000000001</v>
      </c>
      <c r="F50" s="30">
        <v>19.170999999999999</v>
      </c>
      <c r="G50" s="30" t="s">
        <v>43</v>
      </c>
      <c r="H50" s="30">
        <v>3.3530000000000002</v>
      </c>
      <c r="I50" s="30">
        <v>7327.4070000000002</v>
      </c>
      <c r="J50" s="30" t="s">
        <v>44</v>
      </c>
      <c r="K50" s="30">
        <v>3.5830000000000002</v>
      </c>
      <c r="L50" s="30">
        <v>545.04300000000001</v>
      </c>
      <c r="O50" s="22">
        <f t="shared" si="10"/>
        <v>2.0968730898156704</v>
      </c>
      <c r="R50" s="22">
        <f t="shared" si="11"/>
        <v>892.913641463658</v>
      </c>
      <c r="U50" s="22">
        <f>($S$2/$U$2)*L50</f>
        <v>1209.2212443869505</v>
      </c>
      <c r="AD50" s="7">
        <v>43109</v>
      </c>
    </row>
    <row r="51" spans="1:30" x14ac:dyDescent="0.35">
      <c r="A51" s="27" t="s">
        <v>68</v>
      </c>
      <c r="B51" s="28">
        <v>43146</v>
      </c>
      <c r="C51" s="29">
        <v>0.80244212962962969</v>
      </c>
      <c r="D51" s="27" t="s">
        <v>42</v>
      </c>
      <c r="E51" s="30">
        <v>2.4430000000000001</v>
      </c>
      <c r="F51" s="30">
        <v>18.927399999999999</v>
      </c>
      <c r="G51" s="30" t="s">
        <v>43</v>
      </c>
      <c r="H51" s="30">
        <v>3.3530000000000002</v>
      </c>
      <c r="I51" s="30">
        <v>8146.4160000000002</v>
      </c>
      <c r="J51" s="30" t="s">
        <v>44</v>
      </c>
      <c r="K51" s="30">
        <v>3.5830000000000002</v>
      </c>
      <c r="L51" s="30">
        <v>549.83299999999997</v>
      </c>
      <c r="O51" s="22">
        <f t="shared" si="10"/>
        <v>2.0702287684615888</v>
      </c>
      <c r="R51" s="22">
        <f t="shared" si="11"/>
        <v>992.71761148763903</v>
      </c>
      <c r="U51" s="22">
        <f>($S$2/$U$2)*L51</f>
        <v>1219.8482403498624</v>
      </c>
      <c r="AD51" s="7">
        <v>43109</v>
      </c>
    </row>
    <row r="52" spans="1:30" x14ac:dyDescent="0.35">
      <c r="A52" s="27" t="s">
        <v>69</v>
      </c>
      <c r="B52" s="28">
        <v>43146</v>
      </c>
      <c r="C52" s="29">
        <v>0.8065162037037038</v>
      </c>
      <c r="D52" s="27" t="s">
        <v>42</v>
      </c>
      <c r="E52" s="30">
        <v>2.4430000000000001</v>
      </c>
      <c r="F52" s="30">
        <v>18.3093</v>
      </c>
      <c r="G52" s="30" t="s">
        <v>43</v>
      </c>
      <c r="H52" s="30">
        <v>3.35</v>
      </c>
      <c r="I52" s="30">
        <v>9169.0905999999995</v>
      </c>
      <c r="J52" s="30" t="s">
        <v>44</v>
      </c>
      <c r="K52" s="30">
        <v>3.5830000000000002</v>
      </c>
      <c r="L52" s="30">
        <v>546.94449999999995</v>
      </c>
      <c r="O52" s="22">
        <f t="shared" si="10"/>
        <v>2.0026226312326982</v>
      </c>
      <c r="R52" s="22">
        <f t="shared" si="11"/>
        <v>1117.3401554678478</v>
      </c>
      <c r="U52" s="22">
        <f t="shared" ref="U52:U57" si="12">($S$2/$U$2)*L52</f>
        <v>1213.4398733688872</v>
      </c>
      <c r="AD52" s="7">
        <v>43109</v>
      </c>
    </row>
    <row r="53" spans="1:30" x14ac:dyDescent="0.35">
      <c r="A53" s="27" t="s">
        <v>70</v>
      </c>
      <c r="B53" s="28">
        <v>43146</v>
      </c>
      <c r="C53" s="29">
        <v>0.81017361111111119</v>
      </c>
      <c r="D53" s="27" t="s">
        <v>42</v>
      </c>
      <c r="E53" s="30">
        <v>2.4430000000000001</v>
      </c>
      <c r="F53" s="30">
        <v>20.432200000000002</v>
      </c>
      <c r="G53" s="30" t="s">
        <v>43</v>
      </c>
      <c r="H53" s="30">
        <v>3.3530000000000002</v>
      </c>
      <c r="I53" s="30">
        <v>5368.4858000000004</v>
      </c>
      <c r="J53" s="30" t="s">
        <v>44</v>
      </c>
      <c r="K53" s="30">
        <v>3.5830000000000002</v>
      </c>
      <c r="L53" s="30">
        <v>532.28</v>
      </c>
      <c r="O53" s="24">
        <f t="shared" si="10"/>
        <v>2.2348197979099549</v>
      </c>
      <c r="R53" s="24">
        <f t="shared" si="11"/>
        <v>654.2006203318499</v>
      </c>
      <c r="T53" s="24">
        <f>($S$2/$U$2)*L53</f>
        <v>1180.9055138076922</v>
      </c>
      <c r="AD53" s="7">
        <v>43109</v>
      </c>
    </row>
    <row r="54" spans="1:30" x14ac:dyDescent="0.35">
      <c r="A54" s="27" t="s">
        <v>71</v>
      </c>
      <c r="B54" s="28">
        <v>43146</v>
      </c>
      <c r="C54" s="29">
        <v>0.81425925925925924</v>
      </c>
      <c r="D54" s="27" t="s">
        <v>42</v>
      </c>
      <c r="E54" s="30">
        <v>2.4430000000000001</v>
      </c>
      <c r="F54" s="30">
        <v>19.4498</v>
      </c>
      <c r="G54" s="30" t="s">
        <v>43</v>
      </c>
      <c r="H54" s="30">
        <v>3.3530000000000002</v>
      </c>
      <c r="I54" s="30">
        <v>6178.2083000000002</v>
      </c>
      <c r="J54" s="30" t="s">
        <v>44</v>
      </c>
      <c r="K54" s="30">
        <v>3.5830000000000002</v>
      </c>
      <c r="L54" s="30">
        <v>529.74670000000003</v>
      </c>
      <c r="O54" s="24">
        <f t="shared" si="10"/>
        <v>2.1273674937299476</v>
      </c>
      <c r="R54" s="24">
        <f t="shared" si="11"/>
        <v>752.87294275778538</v>
      </c>
      <c r="U54" s="24">
        <f t="shared" si="12"/>
        <v>1175.2851862768268</v>
      </c>
      <c r="AD54" s="7">
        <v>43109</v>
      </c>
    </row>
    <row r="55" spans="1:30" x14ac:dyDescent="0.35">
      <c r="A55" s="27" t="s">
        <v>72</v>
      </c>
      <c r="B55" s="28">
        <v>43146</v>
      </c>
      <c r="C55" s="29">
        <v>0.81834490740740751</v>
      </c>
      <c r="D55" s="27" t="s">
        <v>42</v>
      </c>
      <c r="E55" s="30">
        <v>2.44</v>
      </c>
      <c r="F55" s="30">
        <v>18.4162</v>
      </c>
      <c r="G55" s="30" t="s">
        <v>43</v>
      </c>
      <c r="H55" s="30">
        <v>3.35</v>
      </c>
      <c r="I55" s="30">
        <v>7587.9242000000004</v>
      </c>
      <c r="J55" s="30" t="s">
        <v>44</v>
      </c>
      <c r="K55" s="30">
        <v>3.5760000000000001</v>
      </c>
      <c r="L55" s="30">
        <v>531.34140000000002</v>
      </c>
      <c r="O55" s="24">
        <f t="shared" si="10"/>
        <v>2.0143150694623833</v>
      </c>
      <c r="R55" s="24">
        <f t="shared" si="11"/>
        <v>924.66011899874184</v>
      </c>
      <c r="U55" s="24">
        <f t="shared" si="12"/>
        <v>1178.8231550580495</v>
      </c>
      <c r="AD55" s="7">
        <v>43109</v>
      </c>
    </row>
    <row r="56" spans="1:30" x14ac:dyDescent="0.35">
      <c r="A56" s="27" t="s">
        <v>73</v>
      </c>
      <c r="B56" s="28">
        <v>43146</v>
      </c>
      <c r="C56" s="29">
        <v>0.82243055555555555</v>
      </c>
      <c r="D56" s="27" t="s">
        <v>42</v>
      </c>
      <c r="E56" s="30">
        <v>2.4430000000000001</v>
      </c>
      <c r="F56" s="30">
        <v>18.194600000000001</v>
      </c>
      <c r="G56" s="30" t="s">
        <v>43</v>
      </c>
      <c r="H56" s="30">
        <v>3.35</v>
      </c>
      <c r="I56" s="30">
        <v>7846.3669</v>
      </c>
      <c r="J56" s="30" t="s">
        <v>44</v>
      </c>
      <c r="K56" s="30">
        <v>3.58</v>
      </c>
      <c r="L56" s="30">
        <v>537.01179999999999</v>
      </c>
      <c r="O56" s="24">
        <f t="shared" si="10"/>
        <v>1.9900770497084241</v>
      </c>
      <c r="R56" s="24">
        <f t="shared" si="11"/>
        <v>956.15379914598896</v>
      </c>
      <c r="U56" s="24">
        <f t="shared" si="12"/>
        <v>1191.4033884417856</v>
      </c>
      <c r="AD56" s="7">
        <v>43109</v>
      </c>
    </row>
    <row r="57" spans="1:30" x14ac:dyDescent="0.35">
      <c r="A57" s="27" t="s">
        <v>74</v>
      </c>
      <c r="B57" s="28">
        <v>43146</v>
      </c>
      <c r="C57" s="29">
        <v>0.82650462962962967</v>
      </c>
      <c r="D57" s="27" t="s">
        <v>42</v>
      </c>
      <c r="E57" s="30">
        <v>2.4430000000000001</v>
      </c>
      <c r="F57" s="30">
        <v>17.5916</v>
      </c>
      <c r="G57" s="30" t="s">
        <v>43</v>
      </c>
      <c r="H57" s="30">
        <v>3.3530000000000002</v>
      </c>
      <c r="I57" s="30">
        <v>8377.5460000000003</v>
      </c>
      <c r="J57" s="30" t="s">
        <v>44</v>
      </c>
      <c r="K57" s="30">
        <v>3.5830000000000002</v>
      </c>
      <c r="L57" s="30">
        <v>540.38909999999998</v>
      </c>
      <c r="M57" s="3"/>
      <c r="N57" s="2"/>
      <c r="O57" s="24">
        <f t="shared" si="10"/>
        <v>1.9241225103959809</v>
      </c>
      <c r="P57" s="3"/>
      <c r="Q57" s="2"/>
      <c r="R57" s="24">
        <f t="shared" si="11"/>
        <v>1020.882981577153</v>
      </c>
      <c r="S57" s="3"/>
      <c r="U57" s="24">
        <f t="shared" si="12"/>
        <v>1198.8961970984751</v>
      </c>
      <c r="AD57" s="7">
        <v>43109</v>
      </c>
    </row>
    <row r="58" spans="1:30" x14ac:dyDescent="0.35">
      <c r="A58" s="5" t="s">
        <v>41</v>
      </c>
      <c r="B58" s="7">
        <v>43146</v>
      </c>
      <c r="C58" s="8">
        <v>0.83059027777777772</v>
      </c>
      <c r="D58" s="5" t="s">
        <v>42</v>
      </c>
      <c r="E58" s="9">
        <v>2.4460000000000002</v>
      </c>
      <c r="F58" s="9">
        <v>39.523600000000002</v>
      </c>
      <c r="G58" s="9" t="s">
        <v>43</v>
      </c>
      <c r="H58" s="9">
        <v>3.3530000000000002</v>
      </c>
      <c r="I58" s="9">
        <v>3841.8957999999998</v>
      </c>
      <c r="J58" s="9" t="s">
        <v>44</v>
      </c>
      <c r="K58" s="9">
        <v>3.5859999999999999</v>
      </c>
      <c r="L58" s="9">
        <v>733.7174</v>
      </c>
      <c r="AD58" s="7">
        <v>43109</v>
      </c>
    </row>
    <row r="59" spans="1:30" x14ac:dyDescent="0.35">
      <c r="A59" s="5" t="s">
        <v>41</v>
      </c>
      <c r="B59" s="7">
        <v>43146</v>
      </c>
      <c r="C59" s="8">
        <v>0.83424768518518511</v>
      </c>
      <c r="D59" s="5" t="s">
        <v>42</v>
      </c>
      <c r="E59" s="9">
        <v>2.4460000000000002</v>
      </c>
      <c r="F59" s="9">
        <v>39.561999999999998</v>
      </c>
      <c r="G59" s="9" t="s">
        <v>43</v>
      </c>
      <c r="H59" s="9">
        <v>3.3559999999999999</v>
      </c>
      <c r="I59" s="9">
        <v>3854.1194</v>
      </c>
      <c r="J59" s="9" t="s">
        <v>44</v>
      </c>
      <c r="K59" s="9">
        <v>3.5830000000000002</v>
      </c>
      <c r="L59" s="9">
        <v>727.77110000000005</v>
      </c>
    </row>
    <row r="60" spans="1:30" x14ac:dyDescent="0.35">
      <c r="A60" s="5" t="s">
        <v>41</v>
      </c>
      <c r="B60" s="7">
        <v>43146</v>
      </c>
      <c r="C60" s="8">
        <v>0.83790509259259249</v>
      </c>
      <c r="D60" s="5" t="s">
        <v>42</v>
      </c>
      <c r="E60" s="9">
        <v>2.44</v>
      </c>
      <c r="F60" s="9">
        <v>39.646599999999999</v>
      </c>
      <c r="G60" s="9" t="s">
        <v>43</v>
      </c>
      <c r="H60" s="9">
        <v>3.3460000000000001</v>
      </c>
      <c r="I60" s="9">
        <v>3854.8364000000001</v>
      </c>
      <c r="J60" s="9" t="s">
        <v>44</v>
      </c>
      <c r="K60" s="9">
        <v>3.58</v>
      </c>
      <c r="L60" s="9">
        <v>727.35299999999995</v>
      </c>
    </row>
    <row r="61" spans="1:30" x14ac:dyDescent="0.35">
      <c r="A61" s="5" t="s">
        <v>41</v>
      </c>
      <c r="B61" s="7">
        <v>43146</v>
      </c>
      <c r="C61" s="8">
        <v>0.84157407407407403</v>
      </c>
      <c r="D61" s="5" t="s">
        <v>42</v>
      </c>
      <c r="E61" s="9">
        <v>2.4460000000000002</v>
      </c>
      <c r="F61" s="9">
        <v>39.706600000000002</v>
      </c>
      <c r="G61" s="9" t="s">
        <v>43</v>
      </c>
      <c r="H61" s="9">
        <v>3.3530000000000002</v>
      </c>
      <c r="I61" s="9">
        <v>3846.5637000000002</v>
      </c>
      <c r="J61" s="9" t="s">
        <v>44</v>
      </c>
      <c r="K61" s="9">
        <v>3.5830000000000002</v>
      </c>
      <c r="L61" s="9">
        <v>731.47249999999997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2020-04-21T08:07:30Z</dcterms:modified>
</cp:coreProperties>
</file>