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3E905F0C-2FD7-4EE7-A83A-E3B93D02DAAB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N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N35" i="1"/>
  <c r="N43" i="1"/>
  <c r="O55" i="1"/>
  <c r="R9" i="1"/>
  <c r="U10" i="1"/>
  <c r="U14" i="1"/>
  <c r="T22" i="1"/>
  <c r="U26" i="1"/>
  <c r="U34" i="1"/>
  <c r="U38" i="1"/>
  <c r="U50" i="1"/>
  <c r="O7" i="1"/>
  <c r="O15" i="1"/>
  <c r="O39" i="1"/>
  <c r="U12" i="1"/>
  <c r="U20" i="1"/>
  <c r="U28" i="1"/>
  <c r="T36" i="1"/>
  <c r="U40" i="1"/>
  <c r="U48" i="1"/>
  <c r="U52" i="1"/>
  <c r="T56" i="1"/>
  <c r="O56" i="1"/>
  <c r="O54" i="1"/>
  <c r="O52" i="1"/>
  <c r="O50" i="1"/>
  <c r="N48" i="1"/>
  <c r="O42" i="1"/>
  <c r="O40" i="1"/>
  <c r="O38" i="1"/>
  <c r="O36" i="1"/>
  <c r="O24" i="1"/>
  <c r="O10" i="1"/>
  <c r="O6" i="1"/>
  <c r="O9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Q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T43" i="1"/>
  <c r="T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<sst xmlns="http://schemas.openxmlformats.org/spreadsheetml/2006/main" count="281" uniqueCount="85">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</sst>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O1" zoomScale="70" zoomScaleNormal="70" workbookViewId="0">
      <selection activeCell="T56" sqref="T56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27" t="s">
        <v>41</v>
      </c>
      <c r="B2" s="28">
        <v>43599</v>
      </c>
      <c r="C2" s="29">
        <v>0.36734953703703704</v>
      </c>
      <c r="D2" s="27" t="s">
        <v>42</v>
      </c>
      <c r="E2" s="30">
        <v>2.44</v>
      </c>
      <c r="F2" s="30">
        <v>40.658000000000001</v>
      </c>
      <c r="G2" s="30" t="s">
        <v>43</v>
      </c>
      <c r="H2" s="30">
        <v>3.343</v>
      </c>
      <c r="I2" s="30">
        <v>4064.7658000000001</v>
      </c>
      <c r="J2" s="30" t="s">
        <v>44</v>
      </c>
      <c r="K2" s="30">
        <v>3.5760000000000001</v>
      </c>
      <c r="L2" s="30">
        <v>997.51480000000004</v>
      </c>
      <c r="M2" s="4">
        <f>AVERAGE(F2:F5,F16:F19,F30:F33,F44:F47,F58:F61)</f>
        <v>40.851344999999995</v>
      </c>
      <c r="N2" s="4">
        <f>STDEV(F2:F5,F16:F19,F30:F33,F44:F47,G58:G61)</f>
        <v>0.26529929230964877</v>
      </c>
      <c r="O2" s="4">
        <v>3.9420000000000002</v>
      </c>
      <c r="P2" s="4">
        <f>AVERAGE(I2:I5,I16:I19,I30:I33,I44:I47,I58:I61)</f>
        <v>3964.0634750000004</v>
      </c>
      <c r="Q2" s="4">
        <f>STDEV(I2:I5,I16:I19,I30:I33,I44:I47,I58:I61)</f>
        <v>31.642624301321902</v>
      </c>
      <c r="R2" s="4">
        <v>407.1</v>
      </c>
      <c r="S2" s="4">
        <f>AVERAGE(L2:L5,L16:L19,L30:L33,L44:L47,L58:L61)</f>
        <v>980.88527499999987</v>
      </c>
      <c r="T2" s="4">
        <f>STDEV(L2:L5,L16:L19,L30:L33,L44:L47,L58:L61)</f>
        <v>7.1215992746214951</v>
      </c>
      <c r="U2" s="4">
        <v>364</v>
      </c>
      <c r="AD2" s="7">
        <v>43109</v>
      </c>
      <c r="AE2" s="6">
        <f>(N2/M2)^2</f>
        <v>4.2175424562150351E-5</v>
      </c>
      <c r="AF2" s="6">
        <f>(T2/S2)^2</f>
        <v>5.271310947972991E-5</v>
      </c>
      <c r="AG2" s="6">
        <f>(T2/S2)^2</f>
        <v>5.271310947972991E-5</v>
      </c>
    </row>
    <row r="3" spans="1:33" x14ac:dyDescent="0.35">
      <c r="A3" s="27" t="s">
        <v>41</v>
      </c>
      <c r="B3" s="28">
        <v>43599</v>
      </c>
      <c r="C3" s="29">
        <v>0.37099537037037034</v>
      </c>
      <c r="D3" s="27" t="s">
        <v>42</v>
      </c>
      <c r="E3" s="30">
        <v>2.4359999999999999</v>
      </c>
      <c r="F3" s="30">
        <v>41.1066</v>
      </c>
      <c r="G3" s="30" t="s">
        <v>43</v>
      </c>
      <c r="H3" s="30">
        <v>3.34</v>
      </c>
      <c r="I3" s="30">
        <v>3994.8746000000001</v>
      </c>
      <c r="J3" s="30" t="s">
        <v>44</v>
      </c>
      <c r="K3" s="30">
        <v>3.5760000000000001</v>
      </c>
      <c r="L3" s="30">
        <v>973.76409999999998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27" t="s">
        <v>41</v>
      </c>
      <c r="B4" s="28">
        <v>43599</v>
      </c>
      <c r="C4" s="29">
        <v>0.37464120370370368</v>
      </c>
      <c r="D4" s="27" t="s">
        <v>42</v>
      </c>
      <c r="E4" s="30">
        <v>2.44</v>
      </c>
      <c r="F4" s="30">
        <v>41.066200000000002</v>
      </c>
      <c r="G4" s="30" t="s">
        <v>43</v>
      </c>
      <c r="H4" s="30">
        <v>3.343</v>
      </c>
      <c r="I4" s="30">
        <v>3992.3818000000001</v>
      </c>
      <c r="J4" s="30" t="s">
        <v>44</v>
      </c>
      <c r="K4" s="30">
        <v>3.5760000000000001</v>
      </c>
      <c r="L4" s="30">
        <v>980.29079999999999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27" t="s">
        <v>41</v>
      </c>
      <c r="B5" s="28">
        <v>43599</v>
      </c>
      <c r="C5" s="29">
        <v>0.3787152777777778</v>
      </c>
      <c r="D5" s="27" t="s">
        <v>42</v>
      </c>
      <c r="E5" s="30">
        <v>2.44</v>
      </c>
      <c r="F5" s="30">
        <v>40.872500000000002</v>
      </c>
      <c r="G5" s="30" t="s">
        <v>43</v>
      </c>
      <c r="H5" s="30">
        <v>3.3460000000000001</v>
      </c>
      <c r="I5" s="30">
        <v>4002.5407</v>
      </c>
      <c r="J5" s="30" t="s">
        <v>44</v>
      </c>
      <c r="K5" s="30">
        <v>3.58</v>
      </c>
      <c r="L5" s="30">
        <v>990.45039999999995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31" t="s">
        <v>45</v>
      </c>
      <c r="B6" s="32">
        <v>43599</v>
      </c>
      <c r="C6" s="33">
        <v>0.38278935185185187</v>
      </c>
      <c r="D6" s="31" t="s">
        <v>42</v>
      </c>
      <c r="E6" s="34">
        <v>2.4329999999999998</v>
      </c>
      <c r="F6" s="34">
        <v>21.1906</v>
      </c>
      <c r="G6" s="34" t="s">
        <v>43</v>
      </c>
      <c r="H6" s="34">
        <v>3.34</v>
      </c>
      <c r="I6" s="34">
        <v>4624.1256999999996</v>
      </c>
      <c r="J6" s="34" t="s">
        <v>44</v>
      </c>
      <c r="K6" s="34">
        <v>3.573</v>
      </c>
      <c r="L6" s="34">
        <v>800.03510000000006</v>
      </c>
      <c r="O6" s="10">
        <f>($O$2/$M$2)*F6</f>
        <v>2.0448126053132403</v>
      </c>
      <c r="R6" s="10">
        <f t="shared" ref="R6:R15" si="0">($R$2/$P$2)*I6</f>
        <v>474.88683880623273</v>
      </c>
      <c r="U6" s="10">
        <f t="shared" ref="U6:U15" si="1">($S$2/$U$2)*L6</f>
        <v>2155.8863985526164</v>
      </c>
      <c r="V6" s="3">
        <v>0</v>
      </c>
      <c r="W6" s="11" t="s">
        <v>33</v>
      </c>
      <c r="X6" s="2">
        <f>SLOPE(O6:O10,$V$6:$V$10)</f>
        <v>-1.2235719533836664E-3</v>
      </c>
      <c r="Y6" s="2">
        <f>RSQ(O6:O10,$V$6:$V$10)</f>
        <v>0.84430714946185781</v>
      </c>
      <c r="Z6" s="2">
        <f>SLOPE($R6:$R10,$V$6:$V$10)</f>
        <v>11.274035368063828</v>
      </c>
      <c r="AA6" s="2">
        <f>RSQ(R6:R10,$V$6:$V$10)</f>
        <v>0.98057749480023548</v>
      </c>
      <c r="AB6" s="2">
        <f>SLOPE(U6:U10,$V$6:$V$10)</f>
        <v>0.22090668183702292</v>
      </c>
      <c r="AC6" s="2">
        <f>RSQ(U6:U10,$V$6:$V$10)</f>
        <v>1.159356686650336E-2</v>
      </c>
      <c r="AD6" s="7">
        <v>43109</v>
      </c>
      <c r="AE6" s="2"/>
    </row>
    <row r="7" spans="1:33" x14ac:dyDescent="0.35">
      <c r="A7" s="31" t="s">
        <v>46</v>
      </c>
      <c r="B7" s="32">
        <v>43599</v>
      </c>
      <c r="C7" s="33">
        <v>0.38643518518518521</v>
      </c>
      <c r="D7" s="31" t="s">
        <v>42</v>
      </c>
      <c r="E7" s="34">
        <v>2.4329999999999998</v>
      </c>
      <c r="F7" s="34">
        <v>20.8568</v>
      </c>
      <c r="G7" s="34" t="s">
        <v>43</v>
      </c>
      <c r="H7" s="34">
        <v>3.34</v>
      </c>
      <c r="I7" s="34">
        <v>6225.4206999999997</v>
      </c>
      <c r="J7" s="34" t="s">
        <v>44</v>
      </c>
      <c r="K7" s="34">
        <v>3.573</v>
      </c>
      <c r="L7" s="34">
        <v>774.63840000000005</v>
      </c>
      <c r="O7" s="10">
        <f>($O$2/$M$2)*F7</f>
        <v>2.0126021701366263</v>
      </c>
      <c r="R7" s="10">
        <f t="shared" si="0"/>
        <v>639.33607091647286</v>
      </c>
      <c r="U7" s="10">
        <f t="shared" si="1"/>
        <v>2087.4489011251644</v>
      </c>
      <c r="V7" s="3">
        <v>10</v>
      </c>
      <c r="W7" s="13" t="s">
        <v>34</v>
      </c>
      <c r="X7" s="2">
        <f>SLOPE($O11:$O15,$V$6:$V$10)</f>
        <v>9.1478407871272707E-5</v>
      </c>
      <c r="Y7" s="2">
        <f>RSQ(O11:O15,$V$6:$V$10)</f>
        <v>3.0467909335066927E-2</v>
      </c>
      <c r="Z7" s="2">
        <f>SLOPE($R11:$R15,$V$6:$V$10)</f>
        <v>6.2024795669045139</v>
      </c>
      <c r="AA7" s="2">
        <f>RSQ(R11:R15,$V$6:$V$10)</f>
        <v>0.91782024579335642</v>
      </c>
      <c r="AB7" s="2">
        <f>SLOPE(U11:U15,$V$6:$V$10)</f>
        <v>8.088261409100142E-2</v>
      </c>
      <c r="AC7" s="2">
        <f>RSQ(U11:U15,$V$6:$V$10)</f>
        <v>3.1747517519097883E-3</v>
      </c>
      <c r="AD7" s="7">
        <v>43109</v>
      </c>
      <c r="AE7" s="2"/>
    </row>
    <row r="8" spans="1:33" x14ac:dyDescent="0.35">
      <c r="A8" s="31" t="s">
        <v>47</v>
      </c>
      <c r="B8" s="32">
        <v>43599</v>
      </c>
      <c r="C8" s="33">
        <v>0.39008101851851856</v>
      </c>
      <c r="D8" s="31" t="s">
        <v>42</v>
      </c>
      <c r="E8" s="34">
        <v>2.4329999999999998</v>
      </c>
      <c r="F8" s="34">
        <v>20.7837</v>
      </c>
      <c r="G8" s="34" t="s">
        <v>43</v>
      </c>
      <c r="H8" s="34">
        <v>3.34</v>
      </c>
      <c r="I8" s="34">
        <v>7160.3993</v>
      </c>
      <c r="J8" s="34" t="s">
        <v>44</v>
      </c>
      <c r="K8" s="34">
        <v>3.57</v>
      </c>
      <c r="L8" s="34">
        <v>800.71810000000005</v>
      </c>
      <c r="O8" s="10">
        <f>($O$2/$M$2)*F8</f>
        <v>2.0055482971246117</v>
      </c>
      <c r="R8" s="10">
        <f t="shared" si="0"/>
        <v>735.35617515055048</v>
      </c>
      <c r="U8" s="10">
        <f t="shared" si="1"/>
        <v>2157.7269058131246</v>
      </c>
      <c r="V8" s="3">
        <v>20</v>
      </c>
      <c r="W8" s="15" t="s">
        <v>35</v>
      </c>
      <c r="X8" s="2">
        <f>SLOPE($O20:$O24,$V$6:$V$10)</f>
        <v>-1.042159077014484E-3</v>
      </c>
      <c r="Y8" s="2">
        <f>RSQ(O20:O24,$V$6:$V$10)</f>
        <v>0.94970776680237101</v>
      </c>
      <c r="Z8" s="2">
        <f>SLOPE($R20:$R24,$V$6:$V$10)</f>
        <v>9.038877723218091</v>
      </c>
      <c r="AA8" s="2">
        <f>RSQ(R20:R24,$V$6:$V$10)</f>
        <v>0.91776562773857717</v>
      </c>
      <c r="AB8" s="2">
        <f>SLOPE($U20:$U24,$V$6:$V$10)</f>
        <v>2.0363690309555706</v>
      </c>
      <c r="AC8" s="2">
        <f>RSQ(U20:U24,$V$6:$V$10)</f>
        <v>0.94500817392025149</v>
      </c>
      <c r="AD8" s="7">
        <v>43109</v>
      </c>
      <c r="AE8" s="2"/>
    </row>
    <row r="9" spans="1:33" x14ac:dyDescent="0.35">
      <c r="A9" s="31" t="s">
        <v>48</v>
      </c>
      <c r="B9" s="32">
        <v>43599</v>
      </c>
      <c r="C9" s="33">
        <v>0.3937268518518518</v>
      </c>
      <c r="D9" s="31" t="s">
        <v>42</v>
      </c>
      <c r="E9" s="34">
        <v>2.44</v>
      </c>
      <c r="F9" s="34">
        <v>20.673400000000001</v>
      </c>
      <c r="G9" s="34" t="s">
        <v>43</v>
      </c>
      <c r="H9" s="34">
        <v>3.3460000000000001</v>
      </c>
      <c r="I9" s="34">
        <v>8390.8515000000007</v>
      </c>
      <c r="J9" s="34" t="s">
        <v>44</v>
      </c>
      <c r="K9" s="34">
        <v>3.58</v>
      </c>
      <c r="L9" s="34">
        <v>804.11310000000003</v>
      </c>
      <c r="O9" s="10">
        <f t="shared" ref="O9:O15" si="2">($O$2/$M$2)*F9</f>
        <v>1.9949047650695471</v>
      </c>
      <c r="R9" s="10">
        <f t="shared" si="0"/>
        <v>861.72072349320797</v>
      </c>
      <c r="U9" s="10">
        <f t="shared" si="1"/>
        <v>2166.8755473203364</v>
      </c>
      <c r="V9" s="3">
        <v>30</v>
      </c>
      <c r="W9" s="18" t="s">
        <v>36</v>
      </c>
      <c r="X9" s="2">
        <f>SLOPE($O25:$O29,$V$6:$V$10)</f>
        <v>-5.5967802284140333E-6</v>
      </c>
      <c r="Y9" s="2">
        <f>RSQ(O25:O29,$V$6:$V$10)</f>
        <v>5.6070068250865683E-5</v>
      </c>
      <c r="Z9" s="2">
        <f>SLOPE($R25:$R29,$V$6:$V$10)</f>
        <v>36.050705066371314</v>
      </c>
      <c r="AA9" s="2">
        <f>RSQ(R25:R29,$V$6:$V$10)</f>
        <v>0.97048349380949361</v>
      </c>
      <c r="AB9" s="2">
        <f>SLOPE(U25:U29,$V$6:$V$10)</f>
        <v>2.0058618820592029</v>
      </c>
      <c r="AC9" s="2">
        <f>RSQ(U25:U29,$V$6:$V$10)</f>
        <v>0.52735997508985766</v>
      </c>
      <c r="AD9" s="7">
        <v>43109</v>
      </c>
      <c r="AE9" s="2"/>
    </row>
    <row r="10" spans="1:33" x14ac:dyDescent="0.35">
      <c r="A10" s="31" t="s">
        <v>49</v>
      </c>
      <c r="B10" s="32">
        <v>43599</v>
      </c>
      <c r="C10" s="33">
        <v>0.39780092592592592</v>
      </c>
      <c r="D10" s="31" t="s">
        <v>42</v>
      </c>
      <c r="E10" s="34">
        <v>2.44</v>
      </c>
      <c r="F10" s="34">
        <v>20.648299999999999</v>
      </c>
      <c r="G10" s="34" t="s">
        <v>43</v>
      </c>
      <c r="H10" s="34">
        <v>3.343</v>
      </c>
      <c r="I10" s="34">
        <v>9030.3554999999997</v>
      </c>
      <c r="J10" s="34" t="s">
        <v>44</v>
      </c>
      <c r="K10" s="34">
        <v>3.5760000000000001</v>
      </c>
      <c r="L10" s="34">
        <v>789.39660000000003</v>
      </c>
      <c r="O10" s="10">
        <f t="shared" si="2"/>
        <v>1.9924827101775966</v>
      </c>
      <c r="R10" s="10">
        <f t="shared" si="0"/>
        <v>927.39628092105659</v>
      </c>
      <c r="U10" s="10">
        <f t="shared" si="1"/>
        <v>2127.2184095468815</v>
      </c>
      <c r="V10" s="3">
        <v>40</v>
      </c>
      <c r="W10" s="20" t="s">
        <v>37</v>
      </c>
      <c r="X10" s="2">
        <f>SLOPE($O34:$O38,$V$6:$V$10)</f>
        <v>-1.1446104825749489E-3</v>
      </c>
      <c r="Y10" s="2">
        <f>RSQ(O34:O38,$V$6:$V$10)</f>
        <v>0.88374704285053884</v>
      </c>
      <c r="Z10" s="2">
        <f>SLOPE($R34:$R38,$V$6:$V$10)</f>
        <v>16.808521362337668</v>
      </c>
      <c r="AA10" s="2">
        <f>RSQ(R34:R38,$V$6:$V$10)</f>
        <v>0.92650393010736853</v>
      </c>
      <c r="AB10" s="2">
        <f>SLOPE(U34:U38,$V$6:$V$10)</f>
        <v>0.73720804213619884</v>
      </c>
      <c r="AC10" s="2">
        <f>RSQ(U34:U38,$V$6:$V$10)</f>
        <v>0.98674257498964046</v>
      </c>
      <c r="AD10" s="7">
        <v>43109</v>
      </c>
      <c r="AE10" s="2"/>
    </row>
    <row r="11" spans="1:33" x14ac:dyDescent="0.35">
      <c r="A11" s="31" t="s">
        <v>50</v>
      </c>
      <c r="B11" s="32">
        <v>43599</v>
      </c>
      <c r="C11" s="33">
        <v>0.40144675925925927</v>
      </c>
      <c r="D11" s="31" t="s">
        <v>42</v>
      </c>
      <c r="E11" s="34">
        <v>2.4300000000000002</v>
      </c>
      <c r="F11" s="34">
        <v>20.703900000000001</v>
      </c>
      <c r="G11" s="34" t="s">
        <v>43</v>
      </c>
      <c r="H11" s="34">
        <v>3.3359999999999999</v>
      </c>
      <c r="I11" s="34">
        <v>4545.6931999999997</v>
      </c>
      <c r="J11" s="34" t="s">
        <v>44</v>
      </c>
      <c r="K11" s="34">
        <v>3.573</v>
      </c>
      <c r="L11" s="34">
        <v>792.30700000000002</v>
      </c>
      <c r="O11" s="12">
        <f t="shared" si="2"/>
        <v>1.9978478995000046</v>
      </c>
      <c r="R11" s="12">
        <f t="shared" si="0"/>
        <v>466.83200543856066</v>
      </c>
      <c r="U11" s="12">
        <f t="shared" si="1"/>
        <v>2135.0611801632554</v>
      </c>
      <c r="V11" s="3"/>
      <c r="W11" s="21" t="s">
        <v>38</v>
      </c>
      <c r="X11" s="2">
        <f>SLOPE($O39:$O43,$V$6:$V$10)</f>
        <v>-3.5513500473484984E-3</v>
      </c>
      <c r="Y11" s="2">
        <f>RSQ(O39:O43,$V$6:$V$10)</f>
        <v>0.93273882786113405</v>
      </c>
      <c r="Z11" s="2">
        <f>SLOPE($R39:$R43,$V$6:$V$10)</f>
        <v>12.57162365690928</v>
      </c>
      <c r="AA11" s="2">
        <f>RSQ(R39:R43,$V$6:$V$10)</f>
        <v>0.98272935292956587</v>
      </c>
      <c r="AB11" s="2">
        <f>SLOPE($U39:$U43,$V$6:$V$10)</f>
        <v>0.79905770925653086</v>
      </c>
      <c r="AC11" s="2">
        <f>RSQ(U39:U43,$V$6:$V$10)</f>
        <v>0.32206967841378248</v>
      </c>
      <c r="AD11" s="7">
        <v>43109</v>
      </c>
      <c r="AE11" s="2"/>
    </row>
    <row r="12" spans="1:33" x14ac:dyDescent="0.35">
      <c r="A12" s="31" t="s">
        <v>51</v>
      </c>
      <c r="B12" s="32">
        <v>43599</v>
      </c>
      <c r="C12" s="33">
        <v>0.40552083333333333</v>
      </c>
      <c r="D12" s="31" t="s">
        <v>42</v>
      </c>
      <c r="E12" s="34">
        <v>2.4359999999999999</v>
      </c>
      <c r="F12" s="34">
        <v>20.544599999999999</v>
      </c>
      <c r="G12" s="34" t="s">
        <v>43</v>
      </c>
      <c r="H12" s="34">
        <v>3.34</v>
      </c>
      <c r="I12" s="34">
        <v>5529.9952000000003</v>
      </c>
      <c r="J12" s="34" t="s">
        <v>44</v>
      </c>
      <c r="K12" s="34">
        <v>3.573</v>
      </c>
      <c r="L12" s="34">
        <v>804.34709999999995</v>
      </c>
      <c r="O12" s="12">
        <f t="shared" si="2"/>
        <v>1.9824760531140411</v>
      </c>
      <c r="R12" s="12">
        <f t="shared" si="0"/>
        <v>567.91750690117294</v>
      </c>
      <c r="U12" s="12">
        <f t="shared" si="1"/>
        <v>2167.5061164256931</v>
      </c>
      <c r="V12" s="3"/>
      <c r="W12" s="23" t="s">
        <v>39</v>
      </c>
      <c r="X12" s="2">
        <f>SLOPE($O48:$O52,$V$6:$V$10)</f>
        <v>-1.999980465759452E-3</v>
      </c>
      <c r="Y12" s="2">
        <f>RSQ(O48:O52,$V$6:$V$10)</f>
        <v>0.98452710817596545</v>
      </c>
      <c r="Z12" s="2">
        <f>SLOPE($R48:$R52,$V$6:$V$10)</f>
        <v>7.4287897307698891</v>
      </c>
      <c r="AA12" s="2">
        <f>RSQ(R48:R52,$V$6:$V$10)</f>
        <v>0.94351699950121404</v>
      </c>
      <c r="AB12" s="2">
        <f>SLOPE(U48:U52,$V$6:$V$10)</f>
        <v>4.7739185882579029</v>
      </c>
      <c r="AC12" s="2">
        <f>RSQ(U48:U52,$V$6:$V$10)</f>
        <v>0.95733588015865922</v>
      </c>
      <c r="AD12" s="7">
        <v>43109</v>
      </c>
      <c r="AE12" s="2"/>
    </row>
    <row r="13" spans="1:33" x14ac:dyDescent="0.35">
      <c r="A13" s="31" t="s">
        <v>52</v>
      </c>
      <c r="B13" s="32">
        <v>43599</v>
      </c>
      <c r="C13" s="33">
        <v>0.40916666666666668</v>
      </c>
      <c r="D13" s="31" t="s">
        <v>42</v>
      </c>
      <c r="E13" s="34">
        <v>2.4329999999999998</v>
      </c>
      <c r="F13" s="34">
        <v>20.769400000000001</v>
      </c>
      <c r="G13" s="34" t="s">
        <v>43</v>
      </c>
      <c r="H13" s="34">
        <v>3.34</v>
      </c>
      <c r="I13" s="34">
        <v>6456.2290000000003</v>
      </c>
      <c r="J13" s="34" t="s">
        <v>44</v>
      </c>
      <c r="K13" s="34">
        <v>3.573</v>
      </c>
      <c r="L13" s="34">
        <v>807.81470000000002</v>
      </c>
      <c r="O13" s="12">
        <f t="shared" si="2"/>
        <v>2.0041684013096757</v>
      </c>
      <c r="R13" s="12">
        <f t="shared" si="0"/>
        <v>663.03954073288389</v>
      </c>
      <c r="U13" s="12">
        <f>($S$2/$U$2)*L13</f>
        <v>2176.8503960399516</v>
      </c>
      <c r="V13" s="3"/>
      <c r="W13" s="25" t="s">
        <v>40</v>
      </c>
      <c r="X13" s="2">
        <f>SLOPE($O53:$O57,$V$6:$V$10)</f>
        <v>-3.750035745457092E-3</v>
      </c>
      <c r="Y13" s="2">
        <f>RSQ(O53:O57,$V$6:$V$10)</f>
        <v>0.89831864647179038</v>
      </c>
      <c r="Z13" s="2">
        <f>SLOPE($R53:$R57,$V$6:$V$10)</f>
        <v>5.6340125454222179</v>
      </c>
      <c r="AA13" s="2">
        <f>RSQ(R53:R57,$V$6:$V$10)</f>
        <v>0.976339264464545</v>
      </c>
      <c r="AB13" s="2">
        <f>SLOPE(U53:U57,$V$6:$V$10)</f>
        <v>2.1627049755763101</v>
      </c>
      <c r="AC13" s="2">
        <f>RSQ(U53:U57,$V$6:$V$10)</f>
        <v>0.99598345684506662</v>
      </c>
      <c r="AD13" s="7">
        <v>43109</v>
      </c>
      <c r="AE13" s="2"/>
    </row>
    <row r="14" spans="1:33" x14ac:dyDescent="0.35">
      <c r="A14" s="31" t="s">
        <v>53</v>
      </c>
      <c r="B14" s="32">
        <v>43599</v>
      </c>
      <c r="C14" s="33">
        <v>0.41281250000000003</v>
      </c>
      <c r="D14" s="31" t="s">
        <v>42</v>
      </c>
      <c r="E14" s="34">
        <v>2.44</v>
      </c>
      <c r="F14" s="34">
        <v>20.727</v>
      </c>
      <c r="G14" s="34" t="s">
        <v>43</v>
      </c>
      <c r="H14" s="34">
        <v>3.3460000000000001</v>
      </c>
      <c r="I14" s="34">
        <v>6663.6112000000003</v>
      </c>
      <c r="J14" s="34" t="s">
        <v>44</v>
      </c>
      <c r="K14" s="34">
        <v>3.58</v>
      </c>
      <c r="L14" s="34">
        <v>787.88580000000002</v>
      </c>
      <c r="O14" s="12">
        <f t="shared" si="2"/>
        <v>2.0000769619702856</v>
      </c>
      <c r="R14" s="12">
        <f t="shared" si="0"/>
        <v>684.33720515032871</v>
      </c>
      <c r="U14" s="12">
        <f>($S$2/$U$2)*L14</f>
        <v>2123.1471967076782</v>
      </c>
      <c r="AD14" s="7">
        <v>43109</v>
      </c>
    </row>
    <row r="15" spans="1:33" x14ac:dyDescent="0.35">
      <c r="A15" s="31" t="s">
        <v>54</v>
      </c>
      <c r="B15" s="32">
        <v>43599</v>
      </c>
      <c r="C15" s="33">
        <v>0.41645833333333332</v>
      </c>
      <c r="D15" s="31" t="s">
        <v>42</v>
      </c>
      <c r="E15" s="34">
        <v>2.4359999999999999</v>
      </c>
      <c r="F15" s="34">
        <v>20.6601</v>
      </c>
      <c r="G15" s="34" t="s">
        <v>43</v>
      </c>
      <c r="H15" s="34">
        <v>3.343</v>
      </c>
      <c r="I15" s="34">
        <v>6998.6620000000003</v>
      </c>
      <c r="J15" s="34" t="s">
        <v>44</v>
      </c>
      <c r="K15" s="34">
        <v>3.5760000000000001</v>
      </c>
      <c r="L15" s="34">
        <v>802.03840000000002</v>
      </c>
      <c r="O15" s="12">
        <f t="shared" si="2"/>
        <v>1.993621365465446</v>
      </c>
      <c r="R15" s="12">
        <f t="shared" si="0"/>
        <v>718.74613465920845</v>
      </c>
      <c r="U15" s="12">
        <f t="shared" si="1"/>
        <v>2161.2847707268129</v>
      </c>
      <c r="AD15" s="7">
        <v>43109</v>
      </c>
    </row>
    <row r="16" spans="1:33" x14ac:dyDescent="0.35">
      <c r="A16" s="27" t="s">
        <v>41</v>
      </c>
      <c r="B16" s="28">
        <v>43599</v>
      </c>
      <c r="C16" s="29">
        <v>0.42054398148148148</v>
      </c>
      <c r="D16" s="27" t="s">
        <v>42</v>
      </c>
      <c r="E16" s="30">
        <v>2.4329999999999998</v>
      </c>
      <c r="F16" s="30">
        <v>40.741700000000002</v>
      </c>
      <c r="G16" s="30" t="s">
        <v>43</v>
      </c>
      <c r="H16" s="30">
        <v>3.34</v>
      </c>
      <c r="I16" s="30">
        <v>3951.32</v>
      </c>
      <c r="J16" s="30" t="s">
        <v>44</v>
      </c>
      <c r="K16" s="30">
        <v>3.573</v>
      </c>
      <c r="L16" s="30">
        <v>973.61689999999999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27" t="s">
        <v>41</v>
      </c>
      <c r="B17" s="28">
        <v>43599</v>
      </c>
      <c r="C17" s="29">
        <v>0.42460648148148145</v>
      </c>
      <c r="D17" s="27" t="s">
        <v>42</v>
      </c>
      <c r="E17" s="30">
        <v>2.44</v>
      </c>
      <c r="F17" s="30">
        <v>40.537999999999997</v>
      </c>
      <c r="G17" s="30" t="s">
        <v>43</v>
      </c>
      <c r="H17" s="30">
        <v>3.3460000000000001</v>
      </c>
      <c r="I17" s="30">
        <v>3968.7082</v>
      </c>
      <c r="J17" s="30" t="s">
        <v>44</v>
      </c>
      <c r="K17" s="30">
        <v>3.58</v>
      </c>
      <c r="L17" s="30">
        <v>985.82759999999996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27" t="s">
        <v>41</v>
      </c>
      <c r="B18" s="28">
        <v>43599</v>
      </c>
      <c r="C18" s="29">
        <v>0.42825231481481479</v>
      </c>
      <c r="D18" s="27" t="s">
        <v>42</v>
      </c>
      <c r="E18" s="30">
        <v>2.44</v>
      </c>
      <c r="F18" s="30">
        <v>40.612400000000001</v>
      </c>
      <c r="G18" s="30" t="s">
        <v>43</v>
      </c>
      <c r="H18" s="30">
        <v>3.343</v>
      </c>
      <c r="I18" s="30">
        <v>3986.1614</v>
      </c>
      <c r="J18" s="30" t="s">
        <v>44</v>
      </c>
      <c r="K18" s="30">
        <v>3.58</v>
      </c>
      <c r="L18" s="30">
        <v>983.54830000000004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27" t="s">
        <v>41</v>
      </c>
      <c r="B19" s="28">
        <v>43599</v>
      </c>
      <c r="C19" s="29">
        <v>0.43189814814814814</v>
      </c>
      <c r="D19" s="27" t="s">
        <v>42</v>
      </c>
      <c r="E19" s="30">
        <v>2.44</v>
      </c>
      <c r="F19" s="30">
        <v>41.297800000000002</v>
      </c>
      <c r="G19" s="30" t="s">
        <v>43</v>
      </c>
      <c r="H19" s="30">
        <v>3.3460000000000001</v>
      </c>
      <c r="I19" s="30">
        <v>3960.1307999999999</v>
      </c>
      <c r="J19" s="30" t="s">
        <v>44</v>
      </c>
      <c r="K19" s="30">
        <v>3.5760000000000001</v>
      </c>
      <c r="L19" s="30">
        <v>984.51559999999995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31" t="s">
        <v>55</v>
      </c>
      <c r="B20" s="32">
        <v>43599</v>
      </c>
      <c r="C20" s="33">
        <v>0.43554398148148149</v>
      </c>
      <c r="D20" s="31" t="s">
        <v>42</v>
      </c>
      <c r="E20" s="34">
        <v>2.44</v>
      </c>
      <c r="F20" s="34">
        <v>20.903400000000001</v>
      </c>
      <c r="G20" s="34" t="s">
        <v>43</v>
      </c>
      <c r="H20" s="34">
        <v>3.343</v>
      </c>
      <c r="I20" s="34">
        <v>4610.0953</v>
      </c>
      <c r="J20" s="34" t="s">
        <v>44</v>
      </c>
      <c r="K20" s="34">
        <v>3.58</v>
      </c>
      <c r="L20" s="34">
        <v>776.05119999999999</v>
      </c>
      <c r="O20" s="14">
        <f t="shared" ref="O20:O29" si="3">($O$2/$M$2)*F20</f>
        <v>2.0170988935615224</v>
      </c>
      <c r="P20" s="3"/>
      <c r="R20" s="14">
        <f t="shared" ref="R20:R29" si="4">($R$2/$P$2)*I20</f>
        <v>473.44594970947077</v>
      </c>
      <c r="S20" s="3"/>
      <c r="U20" s="14">
        <f t="shared" ref="U20:U26" si="5">($S$2/$U$2)*L20</f>
        <v>2091.2560294672521</v>
      </c>
      <c r="AD20" s="7">
        <v>43109</v>
      </c>
    </row>
    <row r="21" spans="1:30" x14ac:dyDescent="0.35">
      <c r="A21" s="31" t="s">
        <v>56</v>
      </c>
      <c r="B21" s="32">
        <v>43599</v>
      </c>
      <c r="C21" s="33">
        <v>0.43961805555555555</v>
      </c>
      <c r="D21" s="31" t="s">
        <v>42</v>
      </c>
      <c r="E21" s="34">
        <v>2.44</v>
      </c>
      <c r="F21" s="34">
        <v>20.898399999999999</v>
      </c>
      <c r="G21" s="34" t="s">
        <v>43</v>
      </c>
      <c r="H21" s="34">
        <v>3.3460000000000001</v>
      </c>
      <c r="I21" s="34">
        <v>6491.3662000000004</v>
      </c>
      <c r="J21" s="34" t="s">
        <v>44</v>
      </c>
      <c r="K21" s="34">
        <v>3.58</v>
      </c>
      <c r="L21" s="34">
        <v>776.35550000000001</v>
      </c>
      <c r="O21" s="14">
        <f t="shared" si="3"/>
        <v>2.0166164125073487</v>
      </c>
      <c r="P21" s="3"/>
      <c r="R21" s="14">
        <f t="shared" si="4"/>
        <v>666.64804857091747</v>
      </c>
      <c r="S21" s="3"/>
      <c r="U21" s="14">
        <f t="shared" si="5"/>
        <v>2092.0760387781934</v>
      </c>
      <c r="AD21" s="7">
        <v>43109</v>
      </c>
    </row>
    <row r="22" spans="1:30" x14ac:dyDescent="0.35">
      <c r="A22" s="31" t="s">
        <v>57</v>
      </c>
      <c r="B22" s="32">
        <v>43599</v>
      </c>
      <c r="C22" s="33">
        <v>0.44369212962962962</v>
      </c>
      <c r="D22" s="31" t="s">
        <v>42</v>
      </c>
      <c r="E22" s="34">
        <v>2.44</v>
      </c>
      <c r="F22" s="34">
        <v>20.457599999999999</v>
      </c>
      <c r="G22" s="34" t="s">
        <v>43</v>
      </c>
      <c r="H22" s="34">
        <v>3.3460000000000001</v>
      </c>
      <c r="I22" s="34">
        <v>7155.2578999999996</v>
      </c>
      <c r="J22" s="34" t="s">
        <v>44</v>
      </c>
      <c r="K22" s="34">
        <v>3.58</v>
      </c>
      <c r="L22" s="34">
        <v>771.65160000000003</v>
      </c>
      <c r="N22" s="14">
        <f>($O$2/$M$2)*F22</f>
        <v>1.9740808827714245</v>
      </c>
      <c r="P22" s="3"/>
      <c r="R22" s="14">
        <f t="shared" si="4"/>
        <v>734.82816545716378</v>
      </c>
      <c r="S22" s="3"/>
      <c r="T22" s="14">
        <f>($S$2/$U$2)*L22</f>
        <v>2079.4002523906315</v>
      </c>
      <c r="AD22" s="7">
        <v>43109</v>
      </c>
    </row>
    <row r="23" spans="1:30" x14ac:dyDescent="0.35">
      <c r="A23" s="31" t="s">
        <v>58</v>
      </c>
      <c r="B23" s="32">
        <v>43599</v>
      </c>
      <c r="C23" s="33">
        <v>0.44776620370370374</v>
      </c>
      <c r="D23" s="31" t="s">
        <v>42</v>
      </c>
      <c r="E23" s="34">
        <v>2.4329999999999998</v>
      </c>
      <c r="F23" s="34">
        <v>20.594999999999999</v>
      </c>
      <c r="G23" s="34" t="s">
        <v>43</v>
      </c>
      <c r="H23" s="34">
        <v>3.34</v>
      </c>
      <c r="I23" s="34">
        <v>7877.1184000000003</v>
      </c>
      <c r="J23" s="34" t="s">
        <v>44</v>
      </c>
      <c r="K23" s="34">
        <v>3.573</v>
      </c>
      <c r="L23" s="34">
        <v>793.88840000000005</v>
      </c>
      <c r="O23" s="14">
        <f t="shared" si="3"/>
        <v>1.9873394621401086</v>
      </c>
      <c r="P23" s="3"/>
      <c r="R23" s="14">
        <f>($R$2/$P$2)*I23</f>
        <v>808.961541827985</v>
      </c>
      <c r="S23" s="3"/>
      <c r="U23" s="14">
        <f t="shared" si="5"/>
        <v>2139.3226416299722</v>
      </c>
      <c r="AD23" s="7">
        <v>43109</v>
      </c>
    </row>
    <row r="24" spans="1:30" x14ac:dyDescent="0.35">
      <c r="A24" s="31" t="s">
        <v>59</v>
      </c>
      <c r="B24" s="32">
        <v>43599</v>
      </c>
      <c r="C24" s="33">
        <v>0.4518287037037037</v>
      </c>
      <c r="D24" s="31" t="s">
        <v>42</v>
      </c>
      <c r="E24" s="34">
        <v>2.4329999999999998</v>
      </c>
      <c r="F24" s="34">
        <v>20.5151</v>
      </c>
      <c r="G24" s="34" t="s">
        <v>43</v>
      </c>
      <c r="H24" s="34">
        <v>3.3359999999999999</v>
      </c>
      <c r="I24" s="34">
        <v>8317.9419999999991</v>
      </c>
      <c r="J24" s="34" t="s">
        <v>44</v>
      </c>
      <c r="K24" s="34">
        <v>3.57</v>
      </c>
      <c r="L24" s="34">
        <v>805.06889999999999</v>
      </c>
      <c r="O24" s="14">
        <f t="shared" si="3"/>
        <v>1.9796294148944182</v>
      </c>
      <c r="P24" s="3"/>
      <c r="R24" s="14">
        <f t="shared" si="4"/>
        <v>854.23308924184153</v>
      </c>
      <c r="S24" s="3"/>
      <c r="U24" s="14">
        <f t="shared" si="5"/>
        <v>2169.4511795891412</v>
      </c>
      <c r="AD24" s="7">
        <v>43109</v>
      </c>
    </row>
    <row r="25" spans="1:30" x14ac:dyDescent="0.35">
      <c r="A25" s="31" t="s">
        <v>60</v>
      </c>
      <c r="B25" s="32">
        <v>43599</v>
      </c>
      <c r="C25" s="33">
        <v>0.45590277777777777</v>
      </c>
      <c r="D25" s="31" t="s">
        <v>42</v>
      </c>
      <c r="E25" s="34">
        <v>2.4430000000000001</v>
      </c>
      <c r="F25" s="34">
        <v>20.4526</v>
      </c>
      <c r="G25" s="34" t="s">
        <v>43</v>
      </c>
      <c r="H25" s="34">
        <v>3.3460000000000001</v>
      </c>
      <c r="I25" s="34">
        <v>5056.3293999999996</v>
      </c>
      <c r="J25" s="34" t="s">
        <v>44</v>
      </c>
      <c r="K25" s="34">
        <v>3.58</v>
      </c>
      <c r="L25" s="34">
        <v>792.5172</v>
      </c>
      <c r="O25" s="17">
        <f t="shared" si="3"/>
        <v>1.9735984017172512</v>
      </c>
      <c r="P25" s="3"/>
      <c r="R25" s="17">
        <f t="shared" si="4"/>
        <v>519.27314275410276</v>
      </c>
      <c r="S25" s="3"/>
      <c r="U25" s="17">
        <f t="shared" si="5"/>
        <v>2135.6276144621697</v>
      </c>
      <c r="AD25" s="7">
        <v>43109</v>
      </c>
    </row>
    <row r="26" spans="1:30" x14ac:dyDescent="0.35">
      <c r="A26" s="31" t="s">
        <v>61</v>
      </c>
      <c r="B26" s="32">
        <v>43599</v>
      </c>
      <c r="C26" s="33">
        <v>0.45997685185185189</v>
      </c>
      <c r="D26" s="31" t="s">
        <v>42</v>
      </c>
      <c r="E26" s="34">
        <v>2.44</v>
      </c>
      <c r="F26" s="34">
        <v>20.210599999999999</v>
      </c>
      <c r="G26" s="34" t="s">
        <v>43</v>
      </c>
      <c r="H26" s="34">
        <v>3.3460000000000001</v>
      </c>
      <c r="I26" s="34">
        <v>10190.311600000001</v>
      </c>
      <c r="J26" s="34" t="s">
        <v>44</v>
      </c>
      <c r="K26" s="34">
        <v>3.58</v>
      </c>
      <c r="L26" s="34">
        <v>787.63059999999996</v>
      </c>
      <c r="O26" s="17">
        <f t="shared" si="3"/>
        <v>1.9502463186952599</v>
      </c>
      <c r="P26" s="3"/>
      <c r="R26" s="17">
        <f t="shared" si="4"/>
        <v>1046.5210455188285</v>
      </c>
      <c r="S26" s="3"/>
      <c r="U26" s="17">
        <f t="shared" si="5"/>
        <v>2122.4594991192716</v>
      </c>
      <c r="AD26" s="7">
        <v>43109</v>
      </c>
    </row>
    <row r="27" spans="1:30" x14ac:dyDescent="0.35">
      <c r="A27" s="31" t="s">
        <v>62</v>
      </c>
      <c r="B27" s="32">
        <v>43599</v>
      </c>
      <c r="C27" s="33">
        <v>0.46362268518518518</v>
      </c>
      <c r="D27" s="31" t="s">
        <v>42</v>
      </c>
      <c r="E27" s="34">
        <v>2.4359999999999999</v>
      </c>
      <c r="F27" s="34">
        <v>20.391300000000001</v>
      </c>
      <c r="G27" s="34" t="s">
        <v>43</v>
      </c>
      <c r="H27" s="34">
        <v>3.343</v>
      </c>
      <c r="I27" s="34">
        <v>14130.300800000001</v>
      </c>
      <c r="J27" s="34" t="s">
        <v>44</v>
      </c>
      <c r="K27" s="34">
        <v>3.5760000000000001</v>
      </c>
      <c r="L27" s="34">
        <v>815.47040000000004</v>
      </c>
      <c r="O27" s="17">
        <f t="shared" si="3"/>
        <v>1.9676831839930857</v>
      </c>
      <c r="P27" s="3"/>
      <c r="R27" s="17">
        <f t="shared" si="4"/>
        <v>1451.1486740711184</v>
      </c>
      <c r="S27" s="3"/>
      <c r="U27" s="17">
        <f>($S$2/$U$2)*L27</f>
        <v>2197.4805152702193</v>
      </c>
      <c r="AD27" s="7">
        <v>43109</v>
      </c>
    </row>
    <row r="28" spans="1:30" x14ac:dyDescent="0.35">
      <c r="A28" s="31" t="s">
        <v>63</v>
      </c>
      <c r="B28" s="32">
        <v>43599</v>
      </c>
      <c r="C28" s="33">
        <v>0.46726851851851853</v>
      </c>
      <c r="D28" s="31" t="s">
        <v>42</v>
      </c>
      <c r="E28" s="34">
        <v>2.44</v>
      </c>
      <c r="F28" s="34">
        <v>20.518000000000001</v>
      </c>
      <c r="G28" s="34" t="s">
        <v>43</v>
      </c>
      <c r="H28" s="34">
        <v>3.3460000000000001</v>
      </c>
      <c r="I28" s="34">
        <v>17153.871999999999</v>
      </c>
      <c r="J28" s="34" t="s">
        <v>44</v>
      </c>
      <c r="K28" s="34">
        <v>3.5760000000000001</v>
      </c>
      <c r="L28" s="34">
        <v>826.61479999999995</v>
      </c>
      <c r="O28" s="17">
        <f t="shared" si="3"/>
        <v>1.9799092539058387</v>
      </c>
      <c r="P28" s="3"/>
      <c r="R28" s="17">
        <f t="shared" si="4"/>
        <v>1761.6623283763131</v>
      </c>
      <c r="S28" s="3"/>
      <c r="U28" s="17">
        <f>($S$2/$U$2)*L28</f>
        <v>2227.5117731238183</v>
      </c>
      <c r="AD28" s="7">
        <v>43109</v>
      </c>
    </row>
    <row r="29" spans="1:30" x14ac:dyDescent="0.35">
      <c r="A29" s="31" t="s">
        <v>64</v>
      </c>
      <c r="B29" s="32">
        <v>43599</v>
      </c>
      <c r="C29" s="33">
        <v>0.47134259259259265</v>
      </c>
      <c r="D29" s="31" t="s">
        <v>42</v>
      </c>
      <c r="E29" s="34">
        <v>2.4329999999999998</v>
      </c>
      <c r="F29" s="34">
        <v>20.295999999999999</v>
      </c>
      <c r="G29" s="34" t="s">
        <v>43</v>
      </c>
      <c r="H29" s="34">
        <v>3.34</v>
      </c>
      <c r="I29" s="34">
        <v>19126.414000000001</v>
      </c>
      <c r="J29" s="34" t="s">
        <v>44</v>
      </c>
      <c r="K29" s="34">
        <v>3.573</v>
      </c>
      <c r="L29" s="34">
        <v>810.2432</v>
      </c>
      <c r="O29" s="17">
        <f t="shared" si="3"/>
        <v>1.9584870951005411</v>
      </c>
      <c r="P29" s="3"/>
      <c r="R29" s="17">
        <f t="shared" si="4"/>
        <v>1964.2377546439263</v>
      </c>
      <c r="S29" s="3"/>
      <c r="U29" s="17">
        <f>($S$2/$U$2)*L29</f>
        <v>2183.3945715628565</v>
      </c>
      <c r="AD29" s="7">
        <v>43109</v>
      </c>
    </row>
    <row r="30" spans="1:30" x14ac:dyDescent="0.35">
      <c r="A30" s="27" t="s">
        <v>41</v>
      </c>
      <c r="B30" s="28">
        <v>43599</v>
      </c>
      <c r="C30" s="29">
        <v>0.47541666666666665</v>
      </c>
      <c r="D30" s="27" t="s">
        <v>42</v>
      </c>
      <c r="E30" s="30">
        <v>2.4359999999999999</v>
      </c>
      <c r="F30" s="30">
        <v>40.537399999999998</v>
      </c>
      <c r="G30" s="30" t="s">
        <v>43</v>
      </c>
      <c r="H30" s="30">
        <v>3.34</v>
      </c>
      <c r="I30" s="30">
        <v>3951.1295</v>
      </c>
      <c r="J30" s="30" t="s">
        <v>44</v>
      </c>
      <c r="K30" s="30">
        <v>3.573</v>
      </c>
      <c r="L30" s="30">
        <v>979.46370000000002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27" t="s">
        <v>41</v>
      </c>
      <c r="B31" s="28">
        <v>43599</v>
      </c>
      <c r="C31" s="29">
        <v>0.4790625</v>
      </c>
      <c r="D31" s="27" t="s">
        <v>42</v>
      </c>
      <c r="E31" s="30">
        <v>2.4359999999999999</v>
      </c>
      <c r="F31" s="30">
        <v>40.884</v>
      </c>
      <c r="G31" s="30" t="s">
        <v>43</v>
      </c>
      <c r="H31" s="30">
        <v>3.34</v>
      </c>
      <c r="I31" s="30">
        <v>3964.3121000000001</v>
      </c>
      <c r="J31" s="30" t="s">
        <v>44</v>
      </c>
      <c r="K31" s="30">
        <v>3.5760000000000001</v>
      </c>
      <c r="L31" s="30">
        <v>974.44389999999999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27" t="s">
        <v>41</v>
      </c>
      <c r="B32" s="28">
        <v>43599</v>
      </c>
      <c r="C32" s="29">
        <v>0.48270833333333335</v>
      </c>
      <c r="D32" s="27" t="s">
        <v>42</v>
      </c>
      <c r="E32" s="30">
        <v>2.4329999999999998</v>
      </c>
      <c r="F32" s="30">
        <v>40.689799999999998</v>
      </c>
      <c r="G32" s="30" t="s">
        <v>43</v>
      </c>
      <c r="H32" s="30">
        <v>3.34</v>
      </c>
      <c r="I32" s="30">
        <v>3960.0255999999999</v>
      </c>
      <c r="J32" s="30" t="s">
        <v>44</v>
      </c>
      <c r="K32" s="30">
        <v>3.573</v>
      </c>
      <c r="L32" s="30">
        <v>979.29669999999999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27" t="s">
        <v>41</v>
      </c>
      <c r="B33" s="28">
        <v>43599</v>
      </c>
      <c r="C33" s="29">
        <v>0.48677083333333332</v>
      </c>
      <c r="D33" s="27" t="s">
        <v>42</v>
      </c>
      <c r="E33" s="30">
        <v>2.4329999999999998</v>
      </c>
      <c r="F33" s="30">
        <v>40.505699999999997</v>
      </c>
      <c r="G33" s="30" t="s">
        <v>43</v>
      </c>
      <c r="H33" s="30">
        <v>3.34</v>
      </c>
      <c r="I33" s="30">
        <v>3948.6835000000001</v>
      </c>
      <c r="J33" s="30" t="s">
        <v>44</v>
      </c>
      <c r="K33" s="30">
        <v>3.573</v>
      </c>
      <c r="L33" s="30">
        <v>966.17439999999999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31" t="s">
        <v>65</v>
      </c>
      <c r="B34" s="32">
        <v>43599</v>
      </c>
      <c r="C34" s="33">
        <v>0.49042824074074076</v>
      </c>
      <c r="D34" s="31" t="s">
        <v>42</v>
      </c>
      <c r="E34" s="34">
        <v>2.4329999999999998</v>
      </c>
      <c r="F34" s="34">
        <v>20.1982</v>
      </c>
      <c r="G34" s="34" t="s">
        <v>43</v>
      </c>
      <c r="H34" s="34">
        <v>3.34</v>
      </c>
      <c r="I34" s="34">
        <v>4825.6097</v>
      </c>
      <c r="J34" s="34" t="s">
        <v>44</v>
      </c>
      <c r="K34" s="34">
        <v>3.573</v>
      </c>
      <c r="L34" s="34">
        <v>777.80160000000001</v>
      </c>
      <c r="O34" s="19">
        <f t="shared" ref="O34:O41" si="6">($O$2/$M$2)*F34</f>
        <v>1.94904976568091</v>
      </c>
      <c r="R34" s="19">
        <f t="shared" ref="R34:R43" si="7">($R$2/$P$2)*I34</f>
        <v>495.57877194940727</v>
      </c>
      <c r="U34" s="19">
        <f t="shared" ref="U34:U43" si="8">($S$2/$U$2)*L34</f>
        <v>2095.9729019545052</v>
      </c>
      <c r="AD34" s="7">
        <v>43109</v>
      </c>
    </row>
    <row r="35" spans="1:30" x14ac:dyDescent="0.35">
      <c r="A35" s="31" t="s">
        <v>66</v>
      </c>
      <c r="B35" s="32">
        <v>43599</v>
      </c>
      <c r="C35" s="33">
        <v>0.49449074074074079</v>
      </c>
      <c r="D35" s="31" t="s">
        <v>42</v>
      </c>
      <c r="E35" s="34">
        <v>2.44</v>
      </c>
      <c r="F35" s="34">
        <v>20.377300000000002</v>
      </c>
      <c r="G35" s="34" t="s">
        <v>43</v>
      </c>
      <c r="H35" s="34">
        <v>3.3460000000000001</v>
      </c>
      <c r="I35" s="34">
        <v>7717.7493999999997</v>
      </c>
      <c r="J35" s="34" t="s">
        <v>44</v>
      </c>
      <c r="K35" s="34">
        <v>3.58</v>
      </c>
      <c r="L35" s="34">
        <v>781.75099999999998</v>
      </c>
      <c r="N35" s="19">
        <f>($O$2/$M$2)*F35</f>
        <v>1.9663322370414003</v>
      </c>
      <c r="R35" s="19">
        <f t="shared" si="7"/>
        <v>792.59472017914641</v>
      </c>
      <c r="U35" s="19">
        <f t="shared" si="8"/>
        <v>2106.6155071882549</v>
      </c>
      <c r="AD35" s="7">
        <v>43109</v>
      </c>
    </row>
    <row r="36" spans="1:30" x14ac:dyDescent="0.35">
      <c r="A36" s="31" t="s">
        <v>67</v>
      </c>
      <c r="B36" s="32">
        <v>43599</v>
      </c>
      <c r="C36" s="33">
        <v>0.49813657407407402</v>
      </c>
      <c r="D36" s="31" t="s">
        <v>42</v>
      </c>
      <c r="E36" s="34">
        <v>2.4329999999999998</v>
      </c>
      <c r="F36" s="34">
        <v>19.964700000000001</v>
      </c>
      <c r="G36" s="34" t="s">
        <v>43</v>
      </c>
      <c r="H36" s="34">
        <v>3.34</v>
      </c>
      <c r="I36" s="34">
        <v>9643.5447999999997</v>
      </c>
      <c r="J36" s="34" t="s">
        <v>44</v>
      </c>
      <c r="K36" s="34">
        <v>3.57</v>
      </c>
      <c r="L36" s="34">
        <v>790.351</v>
      </c>
      <c r="O36" s="19">
        <f t="shared" si="6"/>
        <v>1.9265179004510138</v>
      </c>
      <c r="R36" s="19">
        <f t="shared" si="7"/>
        <v>990.36938052057792</v>
      </c>
      <c r="T36" s="19">
        <f>($S$2/$U$2)*L36</f>
        <v>2129.7902691800132</v>
      </c>
      <c r="AD36" s="7">
        <v>43109</v>
      </c>
    </row>
    <row r="37" spans="1:30" x14ac:dyDescent="0.35">
      <c r="A37" s="31" t="s">
        <v>68</v>
      </c>
      <c r="B37" s="32">
        <v>43599</v>
      </c>
      <c r="C37" s="33">
        <v>0.50178240740740743</v>
      </c>
      <c r="D37" s="31" t="s">
        <v>42</v>
      </c>
      <c r="E37" s="34">
        <v>2.44</v>
      </c>
      <c r="F37" s="34">
        <v>19.964300000000001</v>
      </c>
      <c r="G37" s="34" t="s">
        <v>43</v>
      </c>
      <c r="H37" s="34">
        <v>3.3460000000000001</v>
      </c>
      <c r="I37" s="34">
        <v>10914.2672</v>
      </c>
      <c r="J37" s="34" t="s">
        <v>44</v>
      </c>
      <c r="K37" s="34">
        <v>3.58</v>
      </c>
      <c r="L37" s="34">
        <v>786.8963</v>
      </c>
      <c r="O37" s="19">
        <f t="shared" si="6"/>
        <v>1.9264793019666799</v>
      </c>
      <c r="R37" s="19">
        <f t="shared" si="7"/>
        <v>1120.8695837344028</v>
      </c>
      <c r="U37" s="19">
        <f t="shared" si="8"/>
        <v>2120.4807517087429</v>
      </c>
      <c r="AD37" s="7">
        <v>43109</v>
      </c>
    </row>
    <row r="38" spans="1:30" x14ac:dyDescent="0.35">
      <c r="A38" s="31" t="s">
        <v>69</v>
      </c>
      <c r="B38" s="32">
        <v>43599</v>
      </c>
      <c r="C38" s="33">
        <v>0.50585648148148155</v>
      </c>
      <c r="D38" s="31" t="s">
        <v>42</v>
      </c>
      <c r="E38" s="34">
        <v>2.4359999999999999</v>
      </c>
      <c r="F38" s="34">
        <v>19.672000000000001</v>
      </c>
      <c r="G38" s="34" t="s">
        <v>43</v>
      </c>
      <c r="H38" s="34">
        <v>3.343</v>
      </c>
      <c r="I38" s="34">
        <v>11410.849399999999</v>
      </c>
      <c r="J38" s="34" t="s">
        <v>44</v>
      </c>
      <c r="K38" s="34">
        <v>3.5760000000000001</v>
      </c>
      <c r="L38" s="34">
        <v>788.9076</v>
      </c>
      <c r="O38" s="19">
        <f t="shared" si="6"/>
        <v>1.8982734595397046</v>
      </c>
      <c r="R38" s="19">
        <f t="shared" si="7"/>
        <v>1171.8674082886625</v>
      </c>
      <c r="U38" s="19">
        <f t="shared" si="8"/>
        <v>2125.9006818010712</v>
      </c>
      <c r="AD38" s="7">
        <v>43109</v>
      </c>
    </row>
    <row r="39" spans="1:30" x14ac:dyDescent="0.35">
      <c r="A39" s="31" t="s">
        <v>70</v>
      </c>
      <c r="B39" s="32">
        <v>43599</v>
      </c>
      <c r="C39" s="33">
        <v>0.50991898148148151</v>
      </c>
      <c r="D39" s="31" t="s">
        <v>42</v>
      </c>
      <c r="E39" s="34">
        <v>2.4329999999999998</v>
      </c>
      <c r="F39" s="34">
        <v>20.036999999999999</v>
      </c>
      <c r="G39" s="34" t="s">
        <v>43</v>
      </c>
      <c r="H39" s="34">
        <v>3.34</v>
      </c>
      <c r="I39" s="34">
        <v>5038.808</v>
      </c>
      <c r="J39" s="34" t="s">
        <v>44</v>
      </c>
      <c r="K39" s="34">
        <v>3.573</v>
      </c>
      <c r="L39" s="34">
        <v>787.66139999999996</v>
      </c>
      <c r="O39" s="26">
        <f t="shared" si="6"/>
        <v>1.9334945764943605</v>
      </c>
      <c r="R39" s="16">
        <f t="shared" si="7"/>
        <v>517.47373616412631</v>
      </c>
      <c r="U39" s="16">
        <f t="shared" si="8"/>
        <v>2122.5424971040793</v>
      </c>
      <c r="AD39" s="7">
        <v>43109</v>
      </c>
    </row>
    <row r="40" spans="1:30" x14ac:dyDescent="0.35">
      <c r="A40" s="31" t="s">
        <v>71</v>
      </c>
      <c r="B40" s="32">
        <v>43599</v>
      </c>
      <c r="C40" s="33">
        <v>0.51356481481481475</v>
      </c>
      <c r="D40" s="31" t="s">
        <v>42</v>
      </c>
      <c r="E40" s="34">
        <v>2.4359999999999999</v>
      </c>
      <c r="F40" s="34">
        <v>19.747399999999999</v>
      </c>
      <c r="G40" s="34" t="s">
        <v>43</v>
      </c>
      <c r="H40" s="34">
        <v>3.34</v>
      </c>
      <c r="I40" s="34">
        <v>6747.3814000000002</v>
      </c>
      <c r="J40" s="34" t="s">
        <v>44</v>
      </c>
      <c r="K40" s="34">
        <v>3.5760000000000001</v>
      </c>
      <c r="L40" s="34">
        <v>789.52769999999998</v>
      </c>
      <c r="O40" s="16">
        <f t="shared" si="6"/>
        <v>1.9055492738366389</v>
      </c>
      <c r="R40" s="16">
        <f t="shared" si="7"/>
        <v>692.94020775991737</v>
      </c>
      <c r="U40" s="16">
        <f t="shared" si="8"/>
        <v>2127.5716899302674</v>
      </c>
      <c r="AD40" s="7">
        <v>43109</v>
      </c>
    </row>
    <row r="41" spans="1:30" x14ac:dyDescent="0.35">
      <c r="A41" s="31" t="s">
        <v>72</v>
      </c>
      <c r="B41" s="32">
        <v>43599</v>
      </c>
      <c r="C41" s="33">
        <v>0.51763888888888887</v>
      </c>
      <c r="D41" s="31" t="s">
        <v>42</v>
      </c>
      <c r="E41" s="34">
        <v>2.44</v>
      </c>
      <c r="F41" s="34">
        <v>19.540199999999999</v>
      </c>
      <c r="G41" s="34" t="s">
        <v>43</v>
      </c>
      <c r="H41" s="34">
        <v>3.3460000000000001</v>
      </c>
      <c r="I41" s="34">
        <v>7612.5064000000002</v>
      </c>
      <c r="J41" s="34" t="s">
        <v>44</v>
      </c>
      <c r="K41" s="34">
        <v>3.5760000000000001</v>
      </c>
      <c r="L41" s="34">
        <v>802.81039999999996</v>
      </c>
      <c r="O41" s="16">
        <f t="shared" si="6"/>
        <v>1.8855552589516944</v>
      </c>
      <c r="R41" s="16">
        <f t="shared" si="7"/>
        <v>781.78651148869403</v>
      </c>
      <c r="U41" s="16">
        <f t="shared" si="8"/>
        <v>2163.3651098265382</v>
      </c>
      <c r="AD41" s="7">
        <v>43109</v>
      </c>
    </row>
    <row r="42" spans="1:30" x14ac:dyDescent="0.35">
      <c r="A42" s="31" t="s">
        <v>73</v>
      </c>
      <c r="B42" s="32">
        <v>43599</v>
      </c>
      <c r="C42" s="33">
        <v>0.52170138888888895</v>
      </c>
      <c r="D42" s="31" t="s">
        <v>42</v>
      </c>
      <c r="E42" s="34">
        <v>2.4329999999999998</v>
      </c>
      <c r="F42" s="34">
        <v>18.879300000000001</v>
      </c>
      <c r="G42" s="34" t="s">
        <v>43</v>
      </c>
      <c r="H42" s="34">
        <v>3.34</v>
      </c>
      <c r="I42" s="34">
        <v>8830.8976000000002</v>
      </c>
      <c r="J42" s="34" t="s">
        <v>44</v>
      </c>
      <c r="K42" s="34">
        <v>3.57</v>
      </c>
      <c r="L42" s="34">
        <v>793.11800000000005</v>
      </c>
      <c r="O42" s="16">
        <f>($O$2/$M$2)*F42</f>
        <v>1.8217809132110587</v>
      </c>
      <c r="R42" s="16">
        <f t="shared" si="7"/>
        <v>906.91242348484343</v>
      </c>
      <c r="U42" s="16">
        <f t="shared" si="8"/>
        <v>2137.2466141138734</v>
      </c>
      <c r="AD42" s="7">
        <v>43109</v>
      </c>
    </row>
    <row r="43" spans="1:30" x14ac:dyDescent="0.35">
      <c r="A43" s="31" t="s">
        <v>74</v>
      </c>
      <c r="B43" s="32">
        <v>43599</v>
      </c>
      <c r="C43" s="33">
        <v>0.52534722222222219</v>
      </c>
      <c r="D43" s="31" t="s">
        <v>42</v>
      </c>
      <c r="E43" s="34">
        <v>2.44</v>
      </c>
      <c r="F43" s="34">
        <v>16.7501</v>
      </c>
      <c r="G43" s="34" t="s">
        <v>43</v>
      </c>
      <c r="H43" s="34">
        <v>3.3460000000000001</v>
      </c>
      <c r="I43" s="34">
        <v>6853.1364000000003</v>
      </c>
      <c r="J43" s="34" t="s">
        <v>44</v>
      </c>
      <c r="K43" s="34">
        <v>3.5760000000000001</v>
      </c>
      <c r="L43" s="34">
        <v>673.41790000000003</v>
      </c>
      <c r="N43" s="16">
        <f>($O$2/$M$2)*F43</f>
        <v>1.616321181101871</v>
      </c>
      <c r="Q43" s="16">
        <f>($R$2/$P$2)*I43</f>
        <v>703.80099764673923</v>
      </c>
      <c r="T43" s="16">
        <f>($S$2/$U$2)*L43</f>
        <v>1814.6859945918197</v>
      </c>
      <c r="AD43" s="7">
        <v>43109</v>
      </c>
    </row>
    <row r="44" spans="1:30" x14ac:dyDescent="0.35">
      <c r="A44" s="27" t="s">
        <v>41</v>
      </c>
      <c r="B44" s="28">
        <v>43599</v>
      </c>
      <c r="C44" s="29">
        <v>0.52942129629629631</v>
      </c>
      <c r="D44" s="27" t="s">
        <v>42</v>
      </c>
      <c r="E44" s="30">
        <v>2.4329999999999998</v>
      </c>
      <c r="F44" s="30">
        <v>41.084600000000002</v>
      </c>
      <c r="G44" s="30" t="s">
        <v>43</v>
      </c>
      <c r="H44" s="30">
        <v>3.34</v>
      </c>
      <c r="I44" s="30">
        <v>3939.0036</v>
      </c>
      <c r="J44" s="30" t="s">
        <v>44</v>
      </c>
      <c r="K44" s="30">
        <v>3.573</v>
      </c>
      <c r="L44" s="30">
        <v>983.32870000000003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27" t="s">
        <v>41</v>
      </c>
      <c r="B45" s="28">
        <v>43599</v>
      </c>
      <c r="C45" s="29">
        <v>0.53306712962962965</v>
      </c>
      <c r="D45" s="27" t="s">
        <v>42</v>
      </c>
      <c r="E45" s="30">
        <v>2.44</v>
      </c>
      <c r="F45" s="30">
        <v>41.241</v>
      </c>
      <c r="G45" s="30" t="s">
        <v>43</v>
      </c>
      <c r="H45" s="30">
        <v>3.3460000000000001</v>
      </c>
      <c r="I45" s="30">
        <v>3952.5333999999998</v>
      </c>
      <c r="J45" s="30" t="s">
        <v>44</v>
      </c>
      <c r="K45" s="30">
        <v>3.58</v>
      </c>
      <c r="L45" s="30">
        <v>986.26599999999996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27" t="s">
        <v>41</v>
      </c>
      <c r="B46" s="28">
        <v>43599</v>
      </c>
      <c r="C46" s="29">
        <v>0.53712962962962962</v>
      </c>
      <c r="D46" s="27" t="s">
        <v>42</v>
      </c>
      <c r="E46" s="30">
        <v>2.44</v>
      </c>
      <c r="F46" s="30">
        <v>40.579300000000003</v>
      </c>
      <c r="G46" s="30" t="s">
        <v>43</v>
      </c>
      <c r="H46" s="30">
        <v>3.343</v>
      </c>
      <c r="I46" s="30">
        <v>3931.3788</v>
      </c>
      <c r="J46" s="30" t="s">
        <v>44</v>
      </c>
      <c r="K46" s="30">
        <v>3.5760000000000001</v>
      </c>
      <c r="L46" s="30">
        <v>973.40880000000004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27" t="s">
        <v>41</v>
      </c>
      <c r="B47" s="28">
        <v>43599</v>
      </c>
      <c r="C47" s="29">
        <v>0.5411921296296297</v>
      </c>
      <c r="D47" s="27" t="s">
        <v>42</v>
      </c>
      <c r="E47" s="30">
        <v>2.4329999999999998</v>
      </c>
      <c r="F47" s="30">
        <v>40.671199999999999</v>
      </c>
      <c r="G47" s="30" t="s">
        <v>43</v>
      </c>
      <c r="H47" s="30">
        <v>3.3359999999999999</v>
      </c>
      <c r="I47" s="30">
        <v>3947.2319000000002</v>
      </c>
      <c r="J47" s="30" t="s">
        <v>44</v>
      </c>
      <c r="K47" s="30">
        <v>3.57</v>
      </c>
      <c r="L47" s="30">
        <v>975.13130000000001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31" t="s">
        <v>75</v>
      </c>
      <c r="B48" s="32">
        <v>43599</v>
      </c>
      <c r="C48" s="33">
        <v>0.54503472222222216</v>
      </c>
      <c r="D48" s="31" t="s">
        <v>42</v>
      </c>
      <c r="E48" s="34">
        <v>2.4430000000000001</v>
      </c>
      <c r="F48" s="34">
        <v>18.6401</v>
      </c>
      <c r="G48" s="34" t="s">
        <v>43</v>
      </c>
      <c r="H48" s="34">
        <v>3.3460000000000001</v>
      </c>
      <c r="I48" s="34">
        <v>4327.5946999999996</v>
      </c>
      <c r="J48" s="34" t="s">
        <v>44</v>
      </c>
      <c r="K48" s="34">
        <v>3.58</v>
      </c>
      <c r="L48" s="34">
        <v>735.27470000000005</v>
      </c>
      <c r="N48" s="22">
        <f>($O$2/$M$2)*F48</f>
        <v>1.7986990195794048</v>
      </c>
      <c r="R48" s="22">
        <f t="shared" ref="R48:R57" si="9">($R$2/$P$2)*I48</f>
        <v>444.43380220343209</v>
      </c>
      <c r="U48" s="22">
        <f>($S$2/$U$2)*L48</f>
        <v>1981.3739733792374</v>
      </c>
      <c r="AD48" s="7">
        <v>43109</v>
      </c>
    </row>
    <row r="49" spans="1:30" x14ac:dyDescent="0.35">
      <c r="A49" s="31" t="s">
        <v>76</v>
      </c>
      <c r="B49" s="32">
        <v>43599</v>
      </c>
      <c r="C49" s="33">
        <v>0.5486805555555555</v>
      </c>
      <c r="D49" s="31" t="s">
        <v>42</v>
      </c>
      <c r="E49" s="34">
        <v>2.44</v>
      </c>
      <c r="F49" s="34">
        <v>19.898900000000001</v>
      </c>
      <c r="G49" s="34" t="s">
        <v>43</v>
      </c>
      <c r="H49" s="34">
        <v>3.3460000000000001</v>
      </c>
      <c r="I49" s="34">
        <v>5688.3858</v>
      </c>
      <c r="J49" s="34" t="s">
        <v>44</v>
      </c>
      <c r="K49" s="34">
        <v>3.58</v>
      </c>
      <c r="L49" s="34">
        <v>799.29340000000002</v>
      </c>
      <c r="O49" s="22">
        <f t="shared" ref="O48:O57" si="10">($O$2/$M$2)*F49</f>
        <v>1.9201684497780922</v>
      </c>
      <c r="R49" s="22">
        <f t="shared" si="9"/>
        <v>584.18384917007415</v>
      </c>
      <c r="T49" s="22">
        <f>($S$2/$U$2)*L49</f>
        <v>2153.8877100678155</v>
      </c>
      <c r="AD49" s="7">
        <v>43109</v>
      </c>
    </row>
    <row r="50" spans="1:30" x14ac:dyDescent="0.35">
      <c r="A50" s="31" t="s">
        <v>77</v>
      </c>
      <c r="B50" s="32">
        <v>43599</v>
      </c>
      <c r="C50" s="33">
        <v>0.55275462962962962</v>
      </c>
      <c r="D50" s="31" t="s">
        <v>42</v>
      </c>
      <c r="E50" s="34">
        <v>2.4329999999999998</v>
      </c>
      <c r="F50" s="34">
        <v>19.630600000000001</v>
      </c>
      <c r="G50" s="34" t="s">
        <v>43</v>
      </c>
      <c r="H50" s="34">
        <v>3.34</v>
      </c>
      <c r="I50" s="34">
        <v>6286.3617000000004</v>
      </c>
      <c r="J50" s="34" t="s">
        <v>44</v>
      </c>
      <c r="K50" s="34">
        <v>3.573</v>
      </c>
      <c r="L50" s="34">
        <v>784.33460000000002</v>
      </c>
      <c r="O50" s="22">
        <f t="shared" si="10"/>
        <v>1.8942785164111493</v>
      </c>
      <c r="R50" s="22">
        <f t="shared" si="9"/>
        <v>645.59456835387834</v>
      </c>
      <c r="U50" s="22">
        <f>($S$2/$U$2)*L50</f>
        <v>2113.5776368489419</v>
      </c>
      <c r="AD50" s="7">
        <v>43109</v>
      </c>
    </row>
    <row r="51" spans="1:30" x14ac:dyDescent="0.35">
      <c r="A51" s="31" t="s">
        <v>78</v>
      </c>
      <c r="B51" s="32">
        <v>43599</v>
      </c>
      <c r="C51" s="33">
        <v>0.55640046296296297</v>
      </c>
      <c r="D51" s="31" t="s">
        <v>42</v>
      </c>
      <c r="E51" s="34">
        <v>2.44</v>
      </c>
      <c r="F51" s="34">
        <v>19.427900000000001</v>
      </c>
      <c r="G51" s="34" t="s">
        <v>43</v>
      </c>
      <c r="H51" s="34">
        <v>3.343</v>
      </c>
      <c r="I51" s="34">
        <v>6961.8</v>
      </c>
      <c r="J51" s="34" t="s">
        <v>44</v>
      </c>
      <c r="K51" s="34">
        <v>3.58</v>
      </c>
      <c r="L51" s="34">
        <v>789.85119999999995</v>
      </c>
      <c r="O51" s="22">
        <f t="shared" si="10"/>
        <v>1.874718734474961</v>
      </c>
      <c r="R51" s="22">
        <f t="shared" si="9"/>
        <v>714.96049391590532</v>
      </c>
      <c r="U51" s="22">
        <f>($S$2/$U$2)*L51</f>
        <v>2128.4434382447248</v>
      </c>
      <c r="AD51" s="7">
        <v>43109</v>
      </c>
    </row>
    <row r="52" spans="1:30" x14ac:dyDescent="0.35">
      <c r="A52" s="31" t="s">
        <v>79</v>
      </c>
      <c r="B52" s="32">
        <v>43599</v>
      </c>
      <c r="C52" s="33">
        <v>0.56047453703703709</v>
      </c>
      <c r="D52" s="31" t="s">
        <v>42</v>
      </c>
      <c r="E52" s="34">
        <v>2.4359999999999999</v>
      </c>
      <c r="F52" s="34">
        <v>19.275600000000001</v>
      </c>
      <c r="G52" s="34" t="s">
        <v>43</v>
      </c>
      <c r="H52" s="34">
        <v>3.343</v>
      </c>
      <c r="I52" s="34">
        <v>7307.7132000000001</v>
      </c>
      <c r="J52" s="34" t="s">
        <v>44</v>
      </c>
      <c r="K52" s="34">
        <v>3.573</v>
      </c>
      <c r="L52" s="34">
        <v>807.47180000000003</v>
      </c>
      <c r="O52" s="22">
        <f t="shared" si="10"/>
        <v>1.8600223615648399</v>
      </c>
      <c r="R52" s="22">
        <f t="shared" si="9"/>
        <v>750.48496636901098</v>
      </c>
      <c r="U52" s="22">
        <f t="shared" ref="U52:U57" si="11">($S$2/$U$2)*L52</f>
        <v>2175.9263697740244</v>
      </c>
      <c r="AD52" s="7">
        <v>43109</v>
      </c>
    </row>
    <row r="53" spans="1:30" x14ac:dyDescent="0.35">
      <c r="A53" s="31" t="s">
        <v>80</v>
      </c>
      <c r="B53" s="32">
        <v>43599</v>
      </c>
      <c r="C53" s="33">
        <v>0.5645486111111111</v>
      </c>
      <c r="D53" s="31" t="s">
        <v>42</v>
      </c>
      <c r="E53" s="34">
        <v>2.44</v>
      </c>
      <c r="F53" s="34">
        <v>20.526599999999998</v>
      </c>
      <c r="G53" s="34" t="s">
        <v>43</v>
      </c>
      <c r="H53" s="34">
        <v>3.3460000000000001</v>
      </c>
      <c r="I53" s="34">
        <v>4386.2596000000003</v>
      </c>
      <c r="J53" s="34" t="s">
        <v>44</v>
      </c>
      <c r="K53" s="34">
        <v>3.58</v>
      </c>
      <c r="L53" s="34">
        <v>778.24120000000005</v>
      </c>
      <c r="O53" s="24">
        <f t="shared" si="10"/>
        <v>1.9807391213190169</v>
      </c>
      <c r="R53" s="24">
        <f t="shared" si="9"/>
        <v>450.45854952158658</v>
      </c>
      <c r="U53" s="24">
        <f t="shared" si="11"/>
        <v>2097.1575095558514</v>
      </c>
      <c r="AD53" s="7">
        <v>43109</v>
      </c>
    </row>
    <row r="54" spans="1:30" x14ac:dyDescent="0.35">
      <c r="A54" s="31" t="s">
        <v>81</v>
      </c>
      <c r="B54" s="32">
        <v>43599</v>
      </c>
      <c r="C54" s="33">
        <v>0.60030092592592588</v>
      </c>
      <c r="D54" s="31" t="s">
        <v>42</v>
      </c>
      <c r="E54" s="34">
        <v>2.4359999999999999</v>
      </c>
      <c r="F54" s="34">
        <v>19.998899999999999</v>
      </c>
      <c r="G54" s="34" t="s">
        <v>43</v>
      </c>
      <c r="H54" s="34">
        <v>3.34</v>
      </c>
      <c r="I54" s="34">
        <v>5065.1993000000002</v>
      </c>
      <c r="J54" s="34" t="s">
        <v>44</v>
      </c>
      <c r="K54" s="34">
        <v>3.573</v>
      </c>
      <c r="L54" s="34">
        <v>788.13279999999997</v>
      </c>
      <c r="O54" s="24">
        <f t="shared" si="10"/>
        <v>1.9298180708615595</v>
      </c>
      <c r="R54" s="24">
        <f t="shared" si="9"/>
        <v>520.18406063237921</v>
      </c>
      <c r="U54" s="24">
        <f t="shared" si="11"/>
        <v>2123.8127974299996</v>
      </c>
      <c r="AD54" s="7">
        <v>43109</v>
      </c>
    </row>
    <row r="55" spans="1:30" x14ac:dyDescent="0.35">
      <c r="A55" s="31" t="s">
        <v>82</v>
      </c>
      <c r="B55" s="32">
        <v>43599</v>
      </c>
      <c r="C55" s="33">
        <v>0.60436342592592596</v>
      </c>
      <c r="D55" s="31" t="s">
        <v>42</v>
      </c>
      <c r="E55" s="34">
        <v>2.44</v>
      </c>
      <c r="F55" s="34">
        <v>19.355699999999999</v>
      </c>
      <c r="G55" s="34" t="s">
        <v>43</v>
      </c>
      <c r="H55" s="34">
        <v>3.3460000000000001</v>
      </c>
      <c r="I55" s="34">
        <v>5695.5331999999999</v>
      </c>
      <c r="J55" s="34" t="s">
        <v>44</v>
      </c>
      <c r="K55" s="34">
        <v>3.58</v>
      </c>
      <c r="L55" s="34">
        <v>795.77930000000003</v>
      </c>
      <c r="O55" s="24">
        <f t="shared" si="10"/>
        <v>1.8677517080526971</v>
      </c>
      <c r="R55" s="24">
        <f t="shared" si="9"/>
        <v>584.9178703476739</v>
      </c>
      <c r="U55" s="24">
        <f t="shared" si="11"/>
        <v>2144.4181250544161</v>
      </c>
      <c r="AD55" s="7">
        <v>43109</v>
      </c>
    </row>
    <row r="56" spans="1:30" x14ac:dyDescent="0.35">
      <c r="A56" s="31" t="s">
        <v>83</v>
      </c>
      <c r="B56" s="32">
        <v>43599</v>
      </c>
      <c r="C56" s="33">
        <v>0.6080092592592593</v>
      </c>
      <c r="D56" s="31" t="s">
        <v>42</v>
      </c>
      <c r="E56" s="34">
        <v>2.44</v>
      </c>
      <c r="F56" s="34">
        <v>19.526299999999999</v>
      </c>
      <c r="G56" s="34" t="s">
        <v>43</v>
      </c>
      <c r="H56" s="34">
        <v>3.343</v>
      </c>
      <c r="I56" s="34">
        <v>6285.6107000000002</v>
      </c>
      <c r="J56" s="34" t="s">
        <v>44</v>
      </c>
      <c r="K56" s="34">
        <v>3.5760000000000001</v>
      </c>
      <c r="L56" s="34">
        <v>789.46879999999999</v>
      </c>
      <c r="O56" s="24">
        <f t="shared" si="10"/>
        <v>1.8842139616210927</v>
      </c>
      <c r="R56" s="24">
        <f t="shared" si="9"/>
        <v>645.51744241935978</v>
      </c>
      <c r="T56" s="24">
        <f>($S$2/$U$2)*L56</f>
        <v>2127.4129697580215</v>
      </c>
      <c r="AD56" s="7">
        <v>43109</v>
      </c>
    </row>
    <row r="57" spans="1:30" x14ac:dyDescent="0.35">
      <c r="A57" s="31" t="s">
        <v>84</v>
      </c>
      <c r="B57" s="32">
        <v>43599</v>
      </c>
      <c r="C57" s="33">
        <v>0.61208333333333331</v>
      </c>
      <c r="D57" s="31" t="s">
        <v>42</v>
      </c>
      <c r="E57" s="34">
        <v>2.44</v>
      </c>
      <c r="F57" s="34">
        <v>18.819800000000001</v>
      </c>
      <c r="G57" s="34" t="s">
        <v>43</v>
      </c>
      <c r="H57" s="34">
        <v>3.343</v>
      </c>
      <c r="I57" s="34">
        <v>6519.0634</v>
      </c>
      <c r="J57" s="34" t="s">
        <v>44</v>
      </c>
      <c r="K57" s="34">
        <v>3.573</v>
      </c>
      <c r="L57" s="34">
        <v>810.80060000000003</v>
      </c>
      <c r="M57" s="3"/>
      <c r="N57" s="2"/>
      <c r="O57" s="24">
        <f t="shared" si="10"/>
        <v>1.8160393886663957</v>
      </c>
      <c r="P57" s="3"/>
      <c r="Q57" s="2"/>
      <c r="R57" s="24">
        <f t="shared" si="9"/>
        <v>669.49248589920717</v>
      </c>
      <c r="S57" s="3"/>
      <c r="U57" s="24">
        <f t="shared" si="11"/>
        <v>2184.8966195086946</v>
      </c>
      <c r="AD57" s="7">
        <v>43109</v>
      </c>
    </row>
    <row r="58" spans="1:30" x14ac:dyDescent="0.35">
      <c r="A58" s="27" t="s">
        <v>41</v>
      </c>
      <c r="B58" s="28">
        <v>43599</v>
      </c>
      <c r="C58" s="29">
        <v>0.61615740740740743</v>
      </c>
      <c r="D58" s="27" t="s">
        <v>42</v>
      </c>
      <c r="E58" s="30">
        <v>2.4329999999999998</v>
      </c>
      <c r="F58" s="30">
        <v>41.0501</v>
      </c>
      <c r="G58" s="30" t="s">
        <v>43</v>
      </c>
      <c r="H58" s="30">
        <v>3.34</v>
      </c>
      <c r="I58" s="30">
        <v>3941.4011999999998</v>
      </c>
      <c r="J58" s="30" t="s">
        <v>44</v>
      </c>
      <c r="K58" s="30">
        <v>3.57</v>
      </c>
      <c r="L58" s="30">
        <v>981.54060000000004</v>
      </c>
      <c r="AD58" s="7">
        <v>43109</v>
      </c>
    </row>
    <row r="59" spans="1:30" x14ac:dyDescent="0.35">
      <c r="A59" s="27" t="s">
        <v>41</v>
      </c>
      <c r="B59" s="28">
        <v>43599</v>
      </c>
      <c r="C59" s="29">
        <v>0.62023148148148144</v>
      </c>
      <c r="D59" s="27" t="s">
        <v>42</v>
      </c>
      <c r="E59" s="30">
        <v>2.44</v>
      </c>
      <c r="F59" s="30">
        <v>41.043999999999997</v>
      </c>
      <c r="G59" s="30" t="s">
        <v>43</v>
      </c>
      <c r="H59" s="30">
        <v>3.343</v>
      </c>
      <c r="I59" s="30">
        <v>3925.2736</v>
      </c>
      <c r="J59" s="30" t="s">
        <v>44</v>
      </c>
      <c r="K59" s="30">
        <v>3.58</v>
      </c>
      <c r="L59" s="30">
        <v>977.7441</v>
      </c>
    </row>
    <row r="60" spans="1:30" x14ac:dyDescent="0.35">
      <c r="A60" s="27" t="s">
        <v>41</v>
      </c>
      <c r="B60" s="28">
        <v>43599</v>
      </c>
      <c r="C60" s="29">
        <v>0.62387731481481479</v>
      </c>
      <c r="D60" s="27" t="s">
        <v>42</v>
      </c>
      <c r="E60" s="30">
        <v>2.4359999999999999</v>
      </c>
      <c r="F60" s="30">
        <v>40.922600000000003</v>
      </c>
      <c r="G60" s="30" t="s">
        <v>43</v>
      </c>
      <c r="H60" s="30">
        <v>3.34</v>
      </c>
      <c r="I60" s="30">
        <v>3949.3984</v>
      </c>
      <c r="J60" s="30" t="s">
        <v>44</v>
      </c>
      <c r="K60" s="30">
        <v>3.573</v>
      </c>
      <c r="L60" s="30">
        <v>987.13379999999995</v>
      </c>
    </row>
    <row r="61" spans="1:30" x14ac:dyDescent="0.35">
      <c r="A61" s="27" t="s">
        <v>41</v>
      </c>
      <c r="B61" s="28">
        <v>43599</v>
      </c>
      <c r="C61" s="29">
        <v>0.62795138888888891</v>
      </c>
      <c r="D61" s="27" t="s">
        <v>42</v>
      </c>
      <c r="E61" s="30">
        <v>2.44</v>
      </c>
      <c r="F61" s="30">
        <v>40.923999999999999</v>
      </c>
      <c r="G61" s="30" t="s">
        <v>43</v>
      </c>
      <c r="H61" s="30">
        <v>3.343</v>
      </c>
      <c r="I61" s="30">
        <v>3950.0146</v>
      </c>
      <c r="J61" s="30" t="s">
        <v>44</v>
      </c>
      <c r="K61" s="30">
        <v>3.58</v>
      </c>
      <c r="L61" s="30">
        <v>984.245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2020-04-21T08:23:17Z</dcterms:modified>
</cp:coreProperties>
</file>