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EC8B7AC3-50AD-4D84-99AB-160FD149EFB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R13" i="1"/>
  <c r="R24" i="1"/>
  <c r="U54" i="1"/>
  <c r="U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O7" i="1"/>
  <c r="O15" i="1"/>
  <c r="O39" i="1"/>
  <c r="U12" i="1"/>
  <c r="U20" i="1"/>
  <c r="T28" i="1"/>
  <c r="U36" i="1"/>
  <c r="T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O10" i="1"/>
  <c r="O6" i="1"/>
  <c r="O9" i="1"/>
  <c r="O25" i="1"/>
  <c r="O29" i="1"/>
  <c r="O37" i="1"/>
  <c r="O41" i="1"/>
  <c r="O49" i="1"/>
  <c r="O53" i="1"/>
  <c r="O57" i="1"/>
  <c r="R6" i="1"/>
  <c r="R56" i="1"/>
  <c r="R54" i="1"/>
  <c r="R52" i="1"/>
  <c r="Q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43" i="1"/>
  <c r="U49" i="1"/>
  <c r="T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<sst xmlns="http://schemas.openxmlformats.org/spreadsheetml/2006/main" count="281" uniqueCount="85">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</sst>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36" zoomScale="70" zoomScaleNormal="70" workbookViewId="0">
      <selection activeCell="T53" sqref="T53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43599</v>
      </c>
      <c r="C2" s="29">
        <v>0.61615740740740743</v>
      </c>
      <c r="D2" s="27" t="s">
        <v>42</v>
      </c>
      <c r="E2" s="30">
        <v>2.4329999999999998</v>
      </c>
      <c r="F2" s="30">
        <v>41.0501</v>
      </c>
      <c r="G2" s="30" t="s">
        <v>43</v>
      </c>
      <c r="H2" s="30">
        <v>3.34</v>
      </c>
      <c r="I2" s="30">
        <v>3941.4011999999998</v>
      </c>
      <c r="J2" s="30" t="s">
        <v>44</v>
      </c>
      <c r="K2" s="30">
        <v>3.57</v>
      </c>
      <c r="L2" s="30">
        <v>981.54060000000004</v>
      </c>
      <c r="M2" s="4">
        <f>AVERAGE(F2:F5,F16:F19,F30:F33,F44:F47,F58:F61)</f>
        <v>40.379719999999992</v>
      </c>
      <c r="N2" s="4">
        <f>STDEV(F2:F5,F16:F19,F30:F33,F44:F47,G58:G61)</f>
        <v>0.21328619583398553</v>
      </c>
      <c r="O2" s="4">
        <v>3.9420000000000002</v>
      </c>
      <c r="P2" s="4">
        <f>AVERAGE(I2:I5,I16:I19,I30:I33,I44:I47,I58:I61)</f>
        <v>3893.8185599999997</v>
      </c>
      <c r="Q2" s="4">
        <f>STDEV(I2:I5,I16:I19,I30:I33,I44:I47,I58:I61)</f>
        <v>174.06997380234733</v>
      </c>
      <c r="R2" s="4">
        <v>407.1</v>
      </c>
      <c r="S2" s="4">
        <f>AVERAGE(L2:L5,L16:L19,L30:L33,L44:L47,L58:L61)</f>
        <v>962.37229499999978</v>
      </c>
      <c r="T2" s="4">
        <f>STDEV(L2:L5,L16:L19,L30:L33,L44:L47,L58:L61)</f>
        <v>38.148833267286655</v>
      </c>
      <c r="U2" s="4">
        <v>364</v>
      </c>
      <c r="AD2" s="7">
        <v>43109</v>
      </c>
      <c r="AE2" s="6">
        <f>(N2/M2)^2</f>
        <v>2.7899658678750294E-5</v>
      </c>
      <c r="AF2" s="6">
        <f>(T2/S2)^2</f>
        <v>1.5713621808279357E-3</v>
      </c>
      <c r="AG2" s="6">
        <f>(T2/S2)^2</f>
        <v>1.5713621808279357E-3</v>
      </c>
    </row>
    <row r="3" spans="1:33" x14ac:dyDescent="0.35">
      <c r="A3" s="27" t="s">
        <v>41</v>
      </c>
      <c r="B3" s="28">
        <v>43599</v>
      </c>
      <c r="C3" s="29">
        <v>0.62023148148148144</v>
      </c>
      <c r="D3" s="27" t="s">
        <v>42</v>
      </c>
      <c r="E3" s="30">
        <v>2.44</v>
      </c>
      <c r="F3" s="30">
        <v>41.043999999999997</v>
      </c>
      <c r="G3" s="30" t="s">
        <v>43</v>
      </c>
      <c r="H3" s="30">
        <v>3.343</v>
      </c>
      <c r="I3" s="30">
        <v>3925.2736</v>
      </c>
      <c r="J3" s="30" t="s">
        <v>44</v>
      </c>
      <c r="K3" s="30">
        <v>3.58</v>
      </c>
      <c r="L3" s="30">
        <v>977.7441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27" t="s">
        <v>41</v>
      </c>
      <c r="B4" s="28">
        <v>43599</v>
      </c>
      <c r="C4" s="29">
        <v>0.62387731481481479</v>
      </c>
      <c r="D4" s="27" t="s">
        <v>42</v>
      </c>
      <c r="E4" s="30">
        <v>2.4359999999999999</v>
      </c>
      <c r="F4" s="30">
        <v>40.922600000000003</v>
      </c>
      <c r="G4" s="30" t="s">
        <v>43</v>
      </c>
      <c r="H4" s="30">
        <v>3.34</v>
      </c>
      <c r="I4" s="30">
        <v>3949.3984</v>
      </c>
      <c r="J4" s="30" t="s">
        <v>44</v>
      </c>
      <c r="K4" s="30">
        <v>3.573</v>
      </c>
      <c r="L4" s="30">
        <v>987.13379999999995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27" t="s">
        <v>41</v>
      </c>
      <c r="B5" s="28">
        <v>43599</v>
      </c>
      <c r="C5" s="29">
        <v>0.62795138888888891</v>
      </c>
      <c r="D5" s="27" t="s">
        <v>42</v>
      </c>
      <c r="E5" s="30">
        <v>2.44</v>
      </c>
      <c r="F5" s="30">
        <v>40.923999999999999</v>
      </c>
      <c r="G5" s="30" t="s">
        <v>43</v>
      </c>
      <c r="H5" s="30">
        <v>3.343</v>
      </c>
      <c r="I5" s="30">
        <v>3950.0146</v>
      </c>
      <c r="J5" s="30" t="s">
        <v>44</v>
      </c>
      <c r="K5" s="30">
        <v>3.58</v>
      </c>
      <c r="L5" s="30">
        <v>984.245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1" t="s">
        <v>45</v>
      </c>
      <c r="B6" s="32">
        <v>43599</v>
      </c>
      <c r="C6" s="33">
        <v>0.63201388888888888</v>
      </c>
      <c r="D6" s="31" t="s">
        <v>42</v>
      </c>
      <c r="E6" s="34">
        <v>2.44</v>
      </c>
      <c r="F6" s="34">
        <v>20.891300000000001</v>
      </c>
      <c r="G6" s="34" t="s">
        <v>43</v>
      </c>
      <c r="H6" s="34">
        <v>3.3460000000000001</v>
      </c>
      <c r="I6" s="34">
        <v>4926.6444000000001</v>
      </c>
      <c r="J6" s="34" t="s">
        <v>44</v>
      </c>
      <c r="K6" s="34">
        <v>3.58</v>
      </c>
      <c r="L6" s="34">
        <v>827.90459999999996</v>
      </c>
      <c r="O6" s="10">
        <f>($O$2/$M$2)*F6</f>
        <v>2.0394768611570369</v>
      </c>
      <c r="R6" s="10">
        <f t="shared" ref="R6:R15" si="0">($R$2/$P$2)*I6</f>
        <v>515.08227831755994</v>
      </c>
      <c r="U6" s="10">
        <f t="shared" ref="U6:U15" si="1">($S$2/$U$2)*L6</f>
        <v>2188.8803569864199</v>
      </c>
      <c r="V6" s="3">
        <v>0</v>
      </c>
      <c r="W6" s="11" t="s">
        <v>33</v>
      </c>
      <c r="X6" s="2">
        <f>SLOPE(O6:O10,$V$6:$V$10)</f>
        <v>-7.4213204053917407E-4</v>
      </c>
      <c r="Y6" s="2">
        <f>RSQ(O6:O10,$V$6:$V$10)</f>
        <v>0.31331724863425992</v>
      </c>
      <c r="Z6" s="2">
        <f>SLOPE($R6:$R10,$V$6:$V$10)</f>
        <v>7.39612728896644</v>
      </c>
      <c r="AA6" s="2">
        <f>RSQ(R6:R10,$V$6:$V$10)</f>
        <v>0.98013260608146524</v>
      </c>
      <c r="AB6" s="2">
        <f>SLOPE(U6:U10,$V$6:$V$10)</f>
        <v>-1.4184415831518891E-2</v>
      </c>
      <c r="AC6" s="2">
        <f>RSQ(U6:U10,$V$6:$V$10)</f>
        <v>4.7810267157950159E-5</v>
      </c>
      <c r="AD6" s="7">
        <v>43109</v>
      </c>
      <c r="AE6" s="2"/>
    </row>
    <row r="7" spans="1:33" x14ac:dyDescent="0.35">
      <c r="A7" s="31" t="s">
        <v>46</v>
      </c>
      <c r="B7" s="32">
        <v>43599</v>
      </c>
      <c r="C7" s="33">
        <v>0.63608796296296299</v>
      </c>
      <c r="D7" s="31" t="s">
        <v>42</v>
      </c>
      <c r="E7" s="34">
        <v>2.4329999999999998</v>
      </c>
      <c r="F7" s="34">
        <v>20.411200000000001</v>
      </c>
      <c r="G7" s="34" t="s">
        <v>43</v>
      </c>
      <c r="H7" s="34">
        <v>3.3359999999999999</v>
      </c>
      <c r="I7" s="34">
        <v>5972.5618999999997</v>
      </c>
      <c r="J7" s="34" t="s">
        <v>44</v>
      </c>
      <c r="K7" s="34">
        <v>3.573</v>
      </c>
      <c r="L7" s="34">
        <v>799.37909999999999</v>
      </c>
      <c r="O7" s="10">
        <f>($O$2/$M$2)*F7</f>
        <v>1.9926079328930468</v>
      </c>
      <c r="R7" s="10">
        <f t="shared" si="0"/>
        <v>624.43329395656281</v>
      </c>
      <c r="U7" s="10">
        <f>($S$2/$U$2)*L7</f>
        <v>2113.4623600055888</v>
      </c>
      <c r="V7" s="3">
        <v>10</v>
      </c>
      <c r="W7" s="13" t="s">
        <v>34</v>
      </c>
      <c r="X7" s="2">
        <f>SLOPE($O11:$O15,$V$6:$V$10)</f>
        <v>-1.4153420578448838E-3</v>
      </c>
      <c r="Y7" s="2">
        <f>RSQ(O11:O15,$V$6:$V$10)</f>
        <v>0.31689197628663157</v>
      </c>
      <c r="Z7" s="2">
        <f>SLOPE($R11:$R15,$V$6:$V$10)</f>
        <v>5.0172202216325168</v>
      </c>
      <c r="AA7" s="2">
        <f>RSQ(R11:R15,$V$6:$V$10)</f>
        <v>0.98767134058816808</v>
      </c>
      <c r="AB7" s="2">
        <f>SLOPE(U11:U15,$V$6:$V$10)</f>
        <v>0.22378592902660785</v>
      </c>
      <c r="AC7" s="2">
        <f>RSQ(U11:U15,$V$6:$V$10)</f>
        <v>2.7894556094910702E-2</v>
      </c>
      <c r="AD7" s="7">
        <v>43109</v>
      </c>
      <c r="AE7" s="2"/>
    </row>
    <row r="8" spans="1:33" x14ac:dyDescent="0.35">
      <c r="A8" s="31" t="s">
        <v>47</v>
      </c>
      <c r="B8" s="32">
        <v>43599</v>
      </c>
      <c r="C8" s="33">
        <v>0.63973379629629623</v>
      </c>
      <c r="D8" s="31" t="s">
        <v>42</v>
      </c>
      <c r="E8" s="34">
        <v>2.44</v>
      </c>
      <c r="F8" s="34">
        <v>20.544</v>
      </c>
      <c r="G8" s="34" t="s">
        <v>43</v>
      </c>
      <c r="H8" s="34">
        <v>3.3460000000000001</v>
      </c>
      <c r="I8" s="34">
        <v>6637.3602000000001</v>
      </c>
      <c r="J8" s="34" t="s">
        <v>44</v>
      </c>
      <c r="K8" s="34">
        <v>3.5760000000000001</v>
      </c>
      <c r="L8" s="34">
        <v>810.51089999999999</v>
      </c>
      <c r="O8" s="10">
        <f>($O$2/$M$2)*F8</f>
        <v>2.0055723021358252</v>
      </c>
      <c r="R8" s="10">
        <f t="shared" si="0"/>
        <v>693.93817297434634</v>
      </c>
      <c r="U8" s="10">
        <f>($S$2/$U$2)*L8</f>
        <v>2142.8935026250424</v>
      </c>
      <c r="V8" s="3">
        <v>20</v>
      </c>
      <c r="W8" s="15" t="s">
        <v>35</v>
      </c>
      <c r="X8" s="2">
        <f>SLOPE($O20:$O24,$V$6:$V$10)</f>
        <v>2.9452938257124917E-4</v>
      </c>
      <c r="Y8" s="2">
        <f>RSQ(O20:O24,$V$6:$V$10)</f>
        <v>0.45984422374778533</v>
      </c>
      <c r="Z8" s="2">
        <f>SLOPE($R20:$R24,$V$6:$V$10)</f>
        <v>10.840791001340339</v>
      </c>
      <c r="AA8" s="2">
        <f>RSQ(R20:R24,$V$6:$V$10)</f>
        <v>0.85505417665228656</v>
      </c>
      <c r="AB8" s="2">
        <f>SLOPE($U20:$U24,$V$6:$V$10)</f>
        <v>1.1491306855884931</v>
      </c>
      <c r="AC8" s="2">
        <f>RSQ(U20:U24,$V$6:$V$10)</f>
        <v>0.4021436541400325</v>
      </c>
      <c r="AD8" s="7">
        <v>43109</v>
      </c>
      <c r="AE8" s="2"/>
    </row>
    <row r="9" spans="1:33" x14ac:dyDescent="0.35">
      <c r="A9" s="31" t="s">
        <v>48</v>
      </c>
      <c r="B9" s="32">
        <v>43599</v>
      </c>
      <c r="C9" s="33">
        <v>0.64379629629629631</v>
      </c>
      <c r="D9" s="31" t="s">
        <v>42</v>
      </c>
      <c r="E9" s="34">
        <v>2.4359999999999999</v>
      </c>
      <c r="F9" s="34">
        <v>20.3292</v>
      </c>
      <c r="G9" s="34" t="s">
        <v>43</v>
      </c>
      <c r="H9" s="34">
        <v>3.34</v>
      </c>
      <c r="I9" s="34">
        <v>7049.4071999999996</v>
      </c>
      <c r="J9" s="34" t="s">
        <v>44</v>
      </c>
      <c r="K9" s="34">
        <v>3.573</v>
      </c>
      <c r="L9" s="34">
        <v>828.10860000000002</v>
      </c>
      <c r="O9" s="10">
        <f t="shared" ref="O9:O15" si="2">($O$2/$M$2)*F9</f>
        <v>1.9846028253786805</v>
      </c>
      <c r="R9" s="10">
        <f t="shared" si="0"/>
        <v>737.01782116935624</v>
      </c>
      <c r="U9" s="10">
        <f t="shared" si="1"/>
        <v>2189.419708492409</v>
      </c>
      <c r="V9" s="3">
        <v>30</v>
      </c>
      <c r="W9" s="18" t="s">
        <v>36</v>
      </c>
      <c r="X9" s="2">
        <f>SLOPE($O25:$O29,$V$6:$V$10)</f>
        <v>-8.3575274915229873E-4</v>
      </c>
      <c r="Y9" s="2">
        <f>RSQ(O25:O29,$V$6:$V$10)</f>
        <v>0.44071244431497614</v>
      </c>
      <c r="Z9" s="2">
        <f>SLOPE($R25:$R29,$V$6:$V$10)</f>
        <v>30.0806432140228</v>
      </c>
      <c r="AA9" s="2">
        <f>RSQ(R25:R29,$V$6:$V$10)</f>
        <v>0.98974433941776796</v>
      </c>
      <c r="AB9" s="2">
        <f>SLOPE(U25:U29,$V$6:$V$10)</f>
        <v>0.68691022192723716</v>
      </c>
      <c r="AC9" s="2">
        <f>RSQ(U25:U29,$V$6:$V$10)</f>
        <v>0.96203391521726378</v>
      </c>
      <c r="AD9" s="7">
        <v>43109</v>
      </c>
      <c r="AE9" s="2"/>
    </row>
    <row r="10" spans="1:33" x14ac:dyDescent="0.35">
      <c r="A10" s="31" t="s">
        <v>49</v>
      </c>
      <c r="B10" s="32">
        <v>43599</v>
      </c>
      <c r="C10" s="33">
        <v>0.6474537037037037</v>
      </c>
      <c r="D10" s="31" t="s">
        <v>42</v>
      </c>
      <c r="E10" s="34">
        <v>2.4359999999999999</v>
      </c>
      <c r="F10" s="34">
        <v>20.552199999999999</v>
      </c>
      <c r="G10" s="34" t="s">
        <v>43</v>
      </c>
      <c r="H10" s="34">
        <v>3.343</v>
      </c>
      <c r="I10" s="34">
        <v>7925.3352000000004</v>
      </c>
      <c r="J10" s="34" t="s">
        <v>44</v>
      </c>
      <c r="K10" s="34">
        <v>3.573</v>
      </c>
      <c r="L10" s="34">
        <v>813.27160000000003</v>
      </c>
      <c r="O10" s="10">
        <f t="shared" si="2"/>
        <v>2.0063728128872613</v>
      </c>
      <c r="R10" s="10">
        <f t="shared" si="0"/>
        <v>828.5963791594852</v>
      </c>
      <c r="U10" s="10">
        <f t="shared" si="1"/>
        <v>2150.1924619514339</v>
      </c>
      <c r="V10" s="3">
        <v>40</v>
      </c>
      <c r="W10" s="20" t="s">
        <v>37</v>
      </c>
      <c r="X10" s="2">
        <f>SLOPE($O34:$O38,$V$6:$V$10)</f>
        <v>-9.8482347079177353E-4</v>
      </c>
      <c r="Y10" s="2">
        <f>RSQ(O34:O38,$V$6:$V$10)</f>
        <v>0.45338156727534079</v>
      </c>
      <c r="Z10" s="2">
        <f>SLOPE($R34:$R38,$V$6:$V$10)</f>
        <v>15.609163568884938</v>
      </c>
      <c r="AA10" s="2">
        <f>RSQ(R34:R38,$V$6:$V$10)</f>
        <v>0.90148301214810156</v>
      </c>
      <c r="AB10" s="2">
        <f>SLOPE(U34:U38,$V$6:$V$10)</f>
        <v>0.63477442047016663</v>
      </c>
      <c r="AC10" s="2">
        <f>RSQ(U34:U38,$V$6:$V$10)</f>
        <v>0.18298402748270901</v>
      </c>
      <c r="AD10" s="7">
        <v>43109</v>
      </c>
      <c r="AE10" s="2"/>
    </row>
    <row r="11" spans="1:33" x14ac:dyDescent="0.35">
      <c r="A11" s="31" t="s">
        <v>50</v>
      </c>
      <c r="B11" s="32">
        <v>43599</v>
      </c>
      <c r="C11" s="33">
        <v>0.65109953703703705</v>
      </c>
      <c r="D11" s="31" t="s">
        <v>42</v>
      </c>
      <c r="E11" s="34">
        <v>2.4359999999999999</v>
      </c>
      <c r="F11" s="34">
        <v>21.124199999999998</v>
      </c>
      <c r="G11" s="34" t="s">
        <v>43</v>
      </c>
      <c r="H11" s="34">
        <v>3.34</v>
      </c>
      <c r="I11" s="34">
        <v>5064.8815999999997</v>
      </c>
      <c r="J11" s="34" t="s">
        <v>44</v>
      </c>
      <c r="K11" s="34">
        <v>3.573</v>
      </c>
      <c r="L11" s="34">
        <v>812.31920000000002</v>
      </c>
      <c r="O11" s="12">
        <f t="shared" si="2"/>
        <v>2.0622133189630838</v>
      </c>
      <c r="R11" s="12">
        <f t="shared" si="0"/>
        <v>529.53502264882115</v>
      </c>
      <c r="U11" s="12">
        <f t="shared" si="1"/>
        <v>2147.6744307048457</v>
      </c>
      <c r="V11" s="3"/>
      <c r="W11" s="21" t="s">
        <v>38</v>
      </c>
      <c r="X11" s="2">
        <f>SLOPE($O39:$O43,$V$6:$V$10)</f>
        <v>-2.4843167807998691E-3</v>
      </c>
      <c r="Y11" s="2">
        <f>RSQ(O39:O43,$V$6:$V$10)</f>
        <v>0.73456891865334228</v>
      </c>
      <c r="Z11" s="2">
        <f>SLOPE($R39:$R43,$V$6:$V$10)</f>
        <v>5.9059481771538938</v>
      </c>
      <c r="AA11" s="2">
        <f>RSQ(R39:R43,$V$6:$V$10)</f>
        <v>0.90816322212745604</v>
      </c>
      <c r="AB11" s="2">
        <f>SLOPE($U39:$U43,$V$6:$V$10)</f>
        <v>1.1129616527337891</v>
      </c>
      <c r="AC11" s="2">
        <f>RSQ(U39:U43,$V$6:$V$10)</f>
        <v>0.7583545062172431</v>
      </c>
      <c r="AD11" s="7">
        <v>43109</v>
      </c>
      <c r="AE11" s="2"/>
    </row>
    <row r="12" spans="1:33" x14ac:dyDescent="0.35">
      <c r="A12" s="31" t="s">
        <v>51</v>
      </c>
      <c r="B12" s="32">
        <v>43599</v>
      </c>
      <c r="C12" s="33">
        <v>0.65474537037037039</v>
      </c>
      <c r="D12" s="31" t="s">
        <v>42</v>
      </c>
      <c r="E12" s="34">
        <v>2.44</v>
      </c>
      <c r="F12" s="34">
        <v>20.060600000000001</v>
      </c>
      <c r="G12" s="34" t="s">
        <v>43</v>
      </c>
      <c r="H12" s="34">
        <v>3.3460000000000001</v>
      </c>
      <c r="I12" s="34">
        <v>5545.6602000000003</v>
      </c>
      <c r="J12" s="34" t="s">
        <v>44</v>
      </c>
      <c r="K12" s="34">
        <v>3.58</v>
      </c>
      <c r="L12" s="34">
        <v>828.99059999999997</v>
      </c>
      <c r="O12" s="12">
        <f t="shared" si="2"/>
        <v>1.9583812171060131</v>
      </c>
      <c r="R12" s="12">
        <f t="shared" si="0"/>
        <v>579.80058203328315</v>
      </c>
      <c r="U12" s="12">
        <f t="shared" si="1"/>
        <v>2191.7516105918321</v>
      </c>
      <c r="V12" s="3"/>
      <c r="W12" s="23" t="s">
        <v>39</v>
      </c>
      <c r="X12" s="2">
        <f>SLOPE($O48:$O52,$V$6:$V$10)</f>
        <v>-1.8763191027575288E-3</v>
      </c>
      <c r="Y12" s="2">
        <f>RSQ(O48:O52,$V$6:$V$10)</f>
        <v>0.95027636361428691</v>
      </c>
      <c r="Z12" s="2">
        <f>SLOPE($R48:$R52,$V$6:$V$10)</f>
        <v>3.086846076310243</v>
      </c>
      <c r="AA12" s="2">
        <f>RSQ(R48:R52,$V$6:$V$10)</f>
        <v>0.81130668021275876</v>
      </c>
      <c r="AB12" s="2">
        <f>SLOPE(U48:U52,$V$6:$V$10)</f>
        <v>0.83476807399482822</v>
      </c>
      <c r="AC12" s="2">
        <f>RSQ(U48:U52,$V$6:$V$10)</f>
        <v>0.29088099491526737</v>
      </c>
      <c r="AD12" s="7">
        <v>43109</v>
      </c>
      <c r="AE12" s="2"/>
    </row>
    <row r="13" spans="1:33" x14ac:dyDescent="0.35">
      <c r="A13" s="31" t="s">
        <v>52</v>
      </c>
      <c r="B13" s="32">
        <v>43599</v>
      </c>
      <c r="C13" s="33">
        <v>0.65839120370370374</v>
      </c>
      <c r="D13" s="31" t="s">
        <v>42</v>
      </c>
      <c r="E13" s="34">
        <v>2.4359999999999999</v>
      </c>
      <c r="F13" s="34">
        <v>20.5518</v>
      </c>
      <c r="G13" s="34" t="s">
        <v>43</v>
      </c>
      <c r="H13" s="34">
        <v>3.34</v>
      </c>
      <c r="I13" s="34">
        <v>6157.2685000000001</v>
      </c>
      <c r="J13" s="34" t="s">
        <v>44</v>
      </c>
      <c r="K13" s="34">
        <v>3.573</v>
      </c>
      <c r="L13" s="34">
        <v>818.13530000000003</v>
      </c>
      <c r="O13" s="12">
        <f t="shared" si="2"/>
        <v>2.0063337635823135</v>
      </c>
      <c r="R13" s="12">
        <f t="shared" si="0"/>
        <v>643.74442920884337</v>
      </c>
      <c r="U13" s="12">
        <f>($S$2/$U$2)*L13</f>
        <v>2163.0515007733884</v>
      </c>
      <c r="V13" s="3"/>
      <c r="W13" s="25" t="s">
        <v>40</v>
      </c>
      <c r="X13" s="2">
        <f>SLOPE($O53:$O57,$V$6:$V$10)</f>
        <v>-3.9269933521084363E-3</v>
      </c>
      <c r="Y13" s="2">
        <f>RSQ(O53:O57,$V$6:$V$10)</f>
        <v>0.98234520438298456</v>
      </c>
      <c r="Z13" s="2">
        <f>SLOPE($R53:$R57,$V$6:$V$10)</f>
        <v>3.4137935558045092</v>
      </c>
      <c r="AA13" s="2">
        <f>RSQ(R53:R57,$V$6:$V$10)</f>
        <v>0.87743455532232117</v>
      </c>
      <c r="AB13" s="2">
        <f>SLOPE(U53:U57,$V$6:$V$10)</f>
        <v>1.1271309606799924</v>
      </c>
      <c r="AC13" s="2">
        <f>RSQ(U53:U57,$V$6:$V$10)</f>
        <v>0.88439746822676524</v>
      </c>
      <c r="AD13" s="7">
        <v>43109</v>
      </c>
      <c r="AE13" s="2"/>
    </row>
    <row r="14" spans="1:33" x14ac:dyDescent="0.35">
      <c r="A14" s="31" t="s">
        <v>53</v>
      </c>
      <c r="B14" s="32">
        <v>43599</v>
      </c>
      <c r="C14" s="33">
        <v>0.66203703703703709</v>
      </c>
      <c r="D14" s="31" t="s">
        <v>42</v>
      </c>
      <c r="E14" s="34">
        <v>2.4359999999999999</v>
      </c>
      <c r="F14" s="34">
        <v>20.3764</v>
      </c>
      <c r="G14" s="34" t="s">
        <v>43</v>
      </c>
      <c r="H14" s="34">
        <v>3.34</v>
      </c>
      <c r="I14" s="34">
        <v>6404.4516000000003</v>
      </c>
      <c r="J14" s="34" t="s">
        <v>44</v>
      </c>
      <c r="K14" s="34">
        <v>3.573</v>
      </c>
      <c r="L14" s="34">
        <v>810.78330000000005</v>
      </c>
      <c r="O14" s="12">
        <f>($O$2/$M$2)*F14</f>
        <v>1.9892106433625596</v>
      </c>
      <c r="R14" s="12">
        <f t="shared" si="0"/>
        <v>669.58750290614478</v>
      </c>
      <c r="U14" s="12">
        <f>($S$2/$U$2)*L14</f>
        <v>2143.6136955183338</v>
      </c>
      <c r="AD14" s="7">
        <v>43109</v>
      </c>
    </row>
    <row r="15" spans="1:33" x14ac:dyDescent="0.35">
      <c r="A15" s="31" t="s">
        <v>54</v>
      </c>
      <c r="B15" s="32">
        <v>43599</v>
      </c>
      <c r="C15" s="33">
        <v>0.66609953703703706</v>
      </c>
      <c r="D15" s="31" t="s">
        <v>42</v>
      </c>
      <c r="E15" s="34">
        <v>2.4359999999999999</v>
      </c>
      <c r="F15" s="34">
        <v>20.241399999999999</v>
      </c>
      <c r="G15" s="34" t="s">
        <v>43</v>
      </c>
      <c r="H15" s="34">
        <v>3.34</v>
      </c>
      <c r="I15" s="34">
        <v>7034.9142000000002</v>
      </c>
      <c r="J15" s="34" t="s">
        <v>44</v>
      </c>
      <c r="K15" s="34">
        <v>3.573</v>
      </c>
      <c r="L15" s="34">
        <v>825.65499999999997</v>
      </c>
      <c r="O15" s="12">
        <f t="shared" si="2"/>
        <v>1.9760315029425664</v>
      </c>
      <c r="R15" s="12">
        <f t="shared" si="0"/>
        <v>735.5025732940162</v>
      </c>
      <c r="U15" s="12">
        <f t="shared" si="1"/>
        <v>2182.9326846929252</v>
      </c>
      <c r="AD15" s="7">
        <v>43109</v>
      </c>
    </row>
    <row r="16" spans="1:33" x14ac:dyDescent="0.35">
      <c r="A16" s="27" t="s">
        <v>41</v>
      </c>
      <c r="B16" s="28">
        <v>43599</v>
      </c>
      <c r="C16" s="29">
        <v>0.67017361111111118</v>
      </c>
      <c r="D16" s="27" t="s">
        <v>42</v>
      </c>
      <c r="E16" s="30">
        <v>2.44</v>
      </c>
      <c r="F16" s="30">
        <v>40.4666</v>
      </c>
      <c r="G16" s="30" t="s">
        <v>43</v>
      </c>
      <c r="H16" s="30">
        <v>3.343</v>
      </c>
      <c r="I16" s="30">
        <v>3924.2093</v>
      </c>
      <c r="J16" s="30" t="s">
        <v>44</v>
      </c>
      <c r="K16" s="30">
        <v>3.5760000000000001</v>
      </c>
      <c r="L16" s="30">
        <v>965.20079999999996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27" t="s">
        <v>41</v>
      </c>
      <c r="B17" s="28">
        <v>43599</v>
      </c>
      <c r="C17" s="29">
        <v>0.67381944444444442</v>
      </c>
      <c r="D17" s="27" t="s">
        <v>42</v>
      </c>
      <c r="E17" s="30">
        <v>2.44</v>
      </c>
      <c r="F17" s="30">
        <v>40.8108</v>
      </c>
      <c r="G17" s="30" t="s">
        <v>43</v>
      </c>
      <c r="H17" s="30">
        <v>3.343</v>
      </c>
      <c r="I17" s="30">
        <v>3957.5191</v>
      </c>
      <c r="J17" s="30" t="s">
        <v>44</v>
      </c>
      <c r="K17" s="30">
        <v>3.5760000000000001</v>
      </c>
      <c r="L17" s="30">
        <v>965.07500000000005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27" t="s">
        <v>41</v>
      </c>
      <c r="B18" s="28">
        <v>43599</v>
      </c>
      <c r="C18" s="29">
        <v>0.67746527777777776</v>
      </c>
      <c r="D18" s="27" t="s">
        <v>42</v>
      </c>
      <c r="E18" s="30">
        <v>2.4329999999999998</v>
      </c>
      <c r="F18" s="30">
        <v>40.581600000000002</v>
      </c>
      <c r="G18" s="30" t="s">
        <v>43</v>
      </c>
      <c r="H18" s="30">
        <v>3.34</v>
      </c>
      <c r="I18" s="30">
        <v>3945.1554999999998</v>
      </c>
      <c r="J18" s="30" t="s">
        <v>44</v>
      </c>
      <c r="K18" s="30">
        <v>3.573</v>
      </c>
      <c r="L18" s="30">
        <v>971.93970000000002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27" t="s">
        <v>41</v>
      </c>
      <c r="B19" s="28">
        <v>43599</v>
      </c>
      <c r="C19" s="29">
        <v>0.68152777777777773</v>
      </c>
      <c r="D19" s="27" t="s">
        <v>42</v>
      </c>
      <c r="E19" s="30">
        <v>2.44</v>
      </c>
      <c r="F19" s="30">
        <v>40.4069</v>
      </c>
      <c r="G19" s="30" t="s">
        <v>43</v>
      </c>
      <c r="H19" s="30">
        <v>3.343</v>
      </c>
      <c r="I19" s="30">
        <v>3916.953</v>
      </c>
      <c r="J19" s="30" t="s">
        <v>44</v>
      </c>
      <c r="K19" s="30">
        <v>3.5760000000000001</v>
      </c>
      <c r="L19" s="30">
        <v>976.49710000000005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1" t="s">
        <v>55</v>
      </c>
      <c r="B20" s="32">
        <v>43599</v>
      </c>
      <c r="C20" s="33">
        <v>0.68560185185185185</v>
      </c>
      <c r="D20" s="31" t="s">
        <v>42</v>
      </c>
      <c r="E20" s="34">
        <v>2.44</v>
      </c>
      <c r="F20" s="34">
        <v>20.171600000000002</v>
      </c>
      <c r="G20" s="34" t="s">
        <v>43</v>
      </c>
      <c r="H20" s="34">
        <v>3.3460000000000001</v>
      </c>
      <c r="I20" s="34">
        <v>4921.7996999999996</v>
      </c>
      <c r="J20" s="34" t="s">
        <v>44</v>
      </c>
      <c r="K20" s="34">
        <v>3.58</v>
      </c>
      <c r="L20" s="34">
        <v>800.13480000000004</v>
      </c>
      <c r="O20" s="14">
        <f t="shared" ref="O20:O29" si="3">($O$2/$M$2)*F20</f>
        <v>1.9692173992291184</v>
      </c>
      <c r="P20" s="3"/>
      <c r="R20" s="14">
        <f t="shared" ref="R20:R29" si="4">($R$2/$P$2)*I20</f>
        <v>514.57576335297972</v>
      </c>
      <c r="S20" s="3"/>
      <c r="U20" s="14">
        <f t="shared" ref="U20:U26" si="5">($S$2/$U$2)*L20</f>
        <v>2115.4603400696865</v>
      </c>
      <c r="AD20" s="7">
        <v>43109</v>
      </c>
    </row>
    <row r="21" spans="1:30" x14ac:dyDescent="0.35">
      <c r="A21" s="31" t="s">
        <v>56</v>
      </c>
      <c r="B21" s="32">
        <v>43599</v>
      </c>
      <c r="C21" s="33">
        <v>0.68924768518518509</v>
      </c>
      <c r="D21" s="31" t="s">
        <v>42</v>
      </c>
      <c r="E21" s="34">
        <v>2.44</v>
      </c>
      <c r="F21" s="34">
        <v>20.258800000000001</v>
      </c>
      <c r="G21" s="34" t="s">
        <v>43</v>
      </c>
      <c r="H21" s="34">
        <v>3.3460000000000001</v>
      </c>
      <c r="I21" s="34">
        <v>7520.1904000000004</v>
      </c>
      <c r="J21" s="34" t="s">
        <v>44</v>
      </c>
      <c r="K21" s="34">
        <v>3.5830000000000002</v>
      </c>
      <c r="L21" s="34">
        <v>824.90980000000002</v>
      </c>
      <c r="O21" s="14">
        <f>($O$2/$M$2)*F21</f>
        <v>1.9777301477078102</v>
      </c>
      <c r="P21" s="3"/>
      <c r="R21" s="14">
        <f t="shared" si="4"/>
        <v>786.23835822488877</v>
      </c>
      <c r="S21" s="3"/>
      <c r="U21" s="14">
        <f t="shared" si="5"/>
        <v>2180.9624653681067</v>
      </c>
      <c r="AD21" s="7">
        <v>43109</v>
      </c>
    </row>
    <row r="22" spans="1:30" x14ac:dyDescent="0.35">
      <c r="A22" s="31" t="s">
        <v>57</v>
      </c>
      <c r="B22" s="32">
        <v>43599</v>
      </c>
      <c r="C22" s="33">
        <v>0.69289351851851855</v>
      </c>
      <c r="D22" s="31" t="s">
        <v>42</v>
      </c>
      <c r="E22" s="34">
        <v>2.4329999999999998</v>
      </c>
      <c r="F22" s="34">
        <v>20.173400000000001</v>
      </c>
      <c r="G22" s="34" t="s">
        <v>43</v>
      </c>
      <c r="H22" s="34">
        <v>3.34</v>
      </c>
      <c r="I22" s="34">
        <v>8370.0771999999997</v>
      </c>
      <c r="J22" s="34" t="s">
        <v>44</v>
      </c>
      <c r="K22" s="34">
        <v>3.57</v>
      </c>
      <c r="L22" s="34">
        <v>808.63679999999999</v>
      </c>
      <c r="O22" s="14">
        <f t="shared" si="3"/>
        <v>1.9693931211013851</v>
      </c>
      <c r="P22" s="3"/>
      <c r="R22" s="14">
        <f t="shared" si="4"/>
        <v>875.09430026446853</v>
      </c>
      <c r="S22" s="3"/>
      <c r="U22" s="14">
        <f t="shared" si="5"/>
        <v>2137.9386072457578</v>
      </c>
      <c r="AD22" s="7">
        <v>43109</v>
      </c>
    </row>
    <row r="23" spans="1:30" x14ac:dyDescent="0.35">
      <c r="A23" s="31" t="s">
        <v>58</v>
      </c>
      <c r="B23" s="32">
        <v>43599</v>
      </c>
      <c r="C23" s="33">
        <v>0.69696759259259267</v>
      </c>
      <c r="D23" s="31" t="s">
        <v>42</v>
      </c>
      <c r="E23" s="34">
        <v>2.4359999999999999</v>
      </c>
      <c r="F23" s="34">
        <v>20.3309</v>
      </c>
      <c r="G23" s="34" t="s">
        <v>43</v>
      </c>
      <c r="H23" s="34">
        <v>3.343</v>
      </c>
      <c r="I23" s="34">
        <v>8999.5278999999991</v>
      </c>
      <c r="J23" s="34" t="s">
        <v>44</v>
      </c>
      <c r="K23" s="34">
        <v>3.573</v>
      </c>
      <c r="L23" s="34">
        <v>819.92679999999996</v>
      </c>
      <c r="O23" s="14">
        <f t="shared" si="3"/>
        <v>1.98476878492471</v>
      </c>
      <c r="P23" s="3"/>
      <c r="R23" s="14">
        <f t="shared" si="4"/>
        <v>940.90357617741699</v>
      </c>
      <c r="S23" s="3"/>
      <c r="U23" s="14">
        <f t="shared" si="5"/>
        <v>2167.7880116703459</v>
      </c>
      <c r="AD23" s="7">
        <v>43109</v>
      </c>
    </row>
    <row r="24" spans="1:30" x14ac:dyDescent="0.35">
      <c r="A24" s="31" t="s">
        <v>59</v>
      </c>
      <c r="B24" s="32">
        <v>43599</v>
      </c>
      <c r="C24" s="33">
        <v>0.70104166666666667</v>
      </c>
      <c r="D24" s="31" t="s">
        <v>42</v>
      </c>
      <c r="E24" s="34">
        <v>2.44</v>
      </c>
      <c r="F24" s="34">
        <v>20.2864</v>
      </c>
      <c r="G24" s="34" t="s">
        <v>43</v>
      </c>
      <c r="H24" s="34">
        <v>3.343</v>
      </c>
      <c r="I24" s="34">
        <v>9366.6154999999999</v>
      </c>
      <c r="J24" s="34" t="s">
        <v>44</v>
      </c>
      <c r="K24" s="34">
        <v>3.5760000000000001</v>
      </c>
      <c r="L24" s="34">
        <v>824.35820000000001</v>
      </c>
      <c r="O24" s="14">
        <f t="shared" si="3"/>
        <v>1.980424549749231</v>
      </c>
      <c r="P24" s="3"/>
      <c r="R24" s="14">
        <f t="shared" si="4"/>
        <v>979.28270444373254</v>
      </c>
      <c r="S24" s="3"/>
      <c r="U24" s="14">
        <f t="shared" si="5"/>
        <v>2179.5041011979915</v>
      </c>
      <c r="AD24" s="7">
        <v>43109</v>
      </c>
    </row>
    <row r="25" spans="1:30" x14ac:dyDescent="0.35">
      <c r="A25" s="31" t="s">
        <v>60</v>
      </c>
      <c r="B25" s="32">
        <v>43599</v>
      </c>
      <c r="C25" s="33">
        <v>0.70510416666666664</v>
      </c>
      <c r="D25" s="31" t="s">
        <v>42</v>
      </c>
      <c r="E25" s="34">
        <v>2.4329999999999998</v>
      </c>
      <c r="F25" s="34">
        <v>20.142800000000001</v>
      </c>
      <c r="G25" s="34" t="s">
        <v>43</v>
      </c>
      <c r="H25" s="34">
        <v>3.34</v>
      </c>
      <c r="I25" s="34">
        <v>5129.5551999999998</v>
      </c>
      <c r="J25" s="34" t="s">
        <v>44</v>
      </c>
      <c r="K25" s="34">
        <v>3.573</v>
      </c>
      <c r="L25" s="34">
        <v>807.69780000000003</v>
      </c>
      <c r="O25" s="17">
        <f>($O$2/$M$2)*F25</f>
        <v>1.9664058492728533</v>
      </c>
      <c r="P25" s="3"/>
      <c r="R25" s="17">
        <f t="shared" si="4"/>
        <v>536.29666861519104</v>
      </c>
      <c r="S25" s="3"/>
      <c r="U25" s="17">
        <f t="shared" si="5"/>
        <v>2135.4560039902499</v>
      </c>
      <c r="AD25" s="7">
        <v>43109</v>
      </c>
    </row>
    <row r="26" spans="1:30" x14ac:dyDescent="0.35">
      <c r="A26" s="31" t="s">
        <v>61</v>
      </c>
      <c r="B26" s="32">
        <v>43599</v>
      </c>
      <c r="C26" s="33">
        <v>0.7087500000000001</v>
      </c>
      <c r="D26" s="31" t="s">
        <v>42</v>
      </c>
      <c r="E26" s="34">
        <v>2.4329999999999998</v>
      </c>
      <c r="F26" s="34">
        <v>19.980699999999999</v>
      </c>
      <c r="G26" s="34" t="s">
        <v>43</v>
      </c>
      <c r="H26" s="34">
        <v>3.34</v>
      </c>
      <c r="I26" s="34">
        <v>8909.6113999999998</v>
      </c>
      <c r="J26" s="34" t="s">
        <v>44</v>
      </c>
      <c r="K26" s="34">
        <v>3.57</v>
      </c>
      <c r="L26" s="34">
        <v>808.22799999999995</v>
      </c>
      <c r="O26" s="17">
        <f t="shared" si="3"/>
        <v>1.9505811184426245</v>
      </c>
      <c r="P26" s="3"/>
      <c r="R26" s="17">
        <f t="shared" si="4"/>
        <v>931.50277678577822</v>
      </c>
      <c r="S26" s="3"/>
      <c r="U26" s="17">
        <f t="shared" si="5"/>
        <v>2136.8577891298346</v>
      </c>
      <c r="AD26" s="7">
        <v>43109</v>
      </c>
    </row>
    <row r="27" spans="1:30" x14ac:dyDescent="0.35">
      <c r="A27" s="31" t="s">
        <v>62</v>
      </c>
      <c r="B27" s="32">
        <v>43599</v>
      </c>
      <c r="C27" s="33">
        <v>0.71281250000000007</v>
      </c>
      <c r="D27" s="31" t="s">
        <v>42</v>
      </c>
      <c r="E27" s="34">
        <v>2.4329999999999998</v>
      </c>
      <c r="F27" s="34">
        <v>19.747399999999999</v>
      </c>
      <c r="G27" s="34" t="s">
        <v>43</v>
      </c>
      <c r="H27" s="34">
        <v>3.3359999999999999</v>
      </c>
      <c r="I27" s="34">
        <v>11804.6824</v>
      </c>
      <c r="J27" s="34" t="s">
        <v>44</v>
      </c>
      <c r="K27" s="34">
        <v>3.5659999999999998</v>
      </c>
      <c r="L27" s="34">
        <v>812.32659999999998</v>
      </c>
      <c r="O27" s="17">
        <f t="shared" si="3"/>
        <v>1.9278056113316291</v>
      </c>
      <c r="P27" s="3"/>
      <c r="R27" s="17">
        <f t="shared" si="4"/>
        <v>1234.1833937532006</v>
      </c>
      <c r="S27" s="3"/>
      <c r="U27" s="17">
        <f>($S$2/$U$2)*L27</f>
        <v>2147.6939954163377</v>
      </c>
      <c r="AD27" s="7">
        <v>43109</v>
      </c>
    </row>
    <row r="28" spans="1:30" x14ac:dyDescent="0.35">
      <c r="A28" s="31" t="s">
        <v>63</v>
      </c>
      <c r="B28" s="32">
        <v>43599</v>
      </c>
      <c r="C28" s="33">
        <v>0.71645833333333331</v>
      </c>
      <c r="D28" s="31" t="s">
        <v>42</v>
      </c>
      <c r="E28" s="34">
        <v>2.4359999999999999</v>
      </c>
      <c r="F28" s="34">
        <v>20.066800000000001</v>
      </c>
      <c r="G28" s="34" t="s">
        <v>43</v>
      </c>
      <c r="H28" s="34">
        <v>3.343</v>
      </c>
      <c r="I28" s="34">
        <v>14544.1387</v>
      </c>
      <c r="J28" s="34" t="s">
        <v>44</v>
      </c>
      <c r="K28" s="34">
        <v>3.5760000000000001</v>
      </c>
      <c r="L28" s="34">
        <v>819.44</v>
      </c>
      <c r="O28" s="17">
        <f t="shared" si="3"/>
        <v>1.9589864813327089</v>
      </c>
      <c r="P28" s="3"/>
      <c r="R28" s="17">
        <f t="shared" si="4"/>
        <v>1520.5944430985508</v>
      </c>
      <c r="S28" s="3"/>
      <c r="T28" s="17">
        <f>($S$2/$U$2)*L28</f>
        <v>2166.5009709197802</v>
      </c>
      <c r="AD28" s="7">
        <v>43109</v>
      </c>
    </row>
    <row r="29" spans="1:30" x14ac:dyDescent="0.35">
      <c r="A29" s="31" t="s">
        <v>64</v>
      </c>
      <c r="B29" s="32">
        <v>43599</v>
      </c>
      <c r="C29" s="33">
        <v>0.72052083333333339</v>
      </c>
      <c r="D29" s="31" t="s">
        <v>42</v>
      </c>
      <c r="E29" s="34">
        <v>2.44</v>
      </c>
      <c r="F29" s="34">
        <v>19.671700000000001</v>
      </c>
      <c r="G29" s="34" t="s">
        <v>43</v>
      </c>
      <c r="H29" s="34">
        <v>3.3460000000000001</v>
      </c>
      <c r="I29" s="34">
        <v>16698.015800000001</v>
      </c>
      <c r="J29" s="34" t="s">
        <v>44</v>
      </c>
      <c r="K29" s="34">
        <v>3.5760000000000001</v>
      </c>
      <c r="L29" s="34">
        <v>817.46400000000006</v>
      </c>
      <c r="O29" s="17">
        <f t="shared" si="3"/>
        <v>1.9204155303701962</v>
      </c>
      <c r="P29" s="3"/>
      <c r="R29" s="17">
        <f t="shared" si="4"/>
        <v>1745.7829961599448</v>
      </c>
      <c r="S29" s="3"/>
      <c r="U29" s="17">
        <f>($S$2/$U$2)*L29</f>
        <v>2161.2766641754943</v>
      </c>
      <c r="AD29" s="7">
        <v>43109</v>
      </c>
    </row>
    <row r="30" spans="1:30" x14ac:dyDescent="0.35">
      <c r="A30" s="27" t="s">
        <v>41</v>
      </c>
      <c r="B30" s="28">
        <v>43599</v>
      </c>
      <c r="C30" s="29">
        <v>0.72416666666666663</v>
      </c>
      <c r="D30" s="27" t="s">
        <v>42</v>
      </c>
      <c r="E30" s="30">
        <v>2.44</v>
      </c>
      <c r="F30" s="30">
        <v>40.630600000000001</v>
      </c>
      <c r="G30" s="30" t="s">
        <v>43</v>
      </c>
      <c r="H30" s="30">
        <v>3.343</v>
      </c>
      <c r="I30" s="30">
        <v>3956.6817999999998</v>
      </c>
      <c r="J30" s="30" t="s">
        <v>44</v>
      </c>
      <c r="K30" s="30">
        <v>3.58</v>
      </c>
      <c r="L30" s="30">
        <v>962.58939999999996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27" t="s">
        <v>41</v>
      </c>
      <c r="B31" s="28">
        <v>43599</v>
      </c>
      <c r="C31" s="29">
        <v>0.72781250000000008</v>
      </c>
      <c r="D31" s="27" t="s">
        <v>42</v>
      </c>
      <c r="E31" s="30">
        <v>2.44</v>
      </c>
      <c r="F31" s="30">
        <v>40.814399999999999</v>
      </c>
      <c r="G31" s="30" t="s">
        <v>43</v>
      </c>
      <c r="H31" s="30">
        <v>3.343</v>
      </c>
      <c r="I31" s="30">
        <v>3929.5383999999999</v>
      </c>
      <c r="J31" s="30" t="s">
        <v>44</v>
      </c>
      <c r="K31" s="30">
        <v>3.5760000000000001</v>
      </c>
      <c r="L31" s="30">
        <v>971.3954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27" t="s">
        <v>41</v>
      </c>
      <c r="B32" s="28">
        <v>43599</v>
      </c>
      <c r="C32" s="29">
        <v>0.73188657407407398</v>
      </c>
      <c r="D32" s="27" t="s">
        <v>42</v>
      </c>
      <c r="E32" s="30">
        <v>2.44</v>
      </c>
      <c r="F32" s="30">
        <v>40.883000000000003</v>
      </c>
      <c r="G32" s="30" t="s">
        <v>43</v>
      </c>
      <c r="H32" s="30">
        <v>3.3460000000000001</v>
      </c>
      <c r="I32" s="30">
        <v>3923.3951999999999</v>
      </c>
      <c r="J32" s="30" t="s">
        <v>44</v>
      </c>
      <c r="K32" s="30">
        <v>3.58</v>
      </c>
      <c r="L32" s="30">
        <v>976.0883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27" t="s">
        <v>41</v>
      </c>
      <c r="B33" s="28">
        <v>43599</v>
      </c>
      <c r="C33" s="29">
        <v>0.73553240740740744</v>
      </c>
      <c r="D33" s="27" t="s">
        <v>42</v>
      </c>
      <c r="E33" s="30">
        <v>2.4359999999999999</v>
      </c>
      <c r="F33" s="30">
        <v>40.805999999999997</v>
      </c>
      <c r="G33" s="30" t="s">
        <v>43</v>
      </c>
      <c r="H33" s="30">
        <v>3.34</v>
      </c>
      <c r="I33" s="30">
        <v>3942.1100999999999</v>
      </c>
      <c r="J33" s="30" t="s">
        <v>44</v>
      </c>
      <c r="K33" s="30">
        <v>3.573</v>
      </c>
      <c r="L33" s="30">
        <v>961.85860000000002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1" t="s">
        <v>65</v>
      </c>
      <c r="B34" s="32">
        <v>43599</v>
      </c>
      <c r="C34" s="33">
        <v>0.73960648148148145</v>
      </c>
      <c r="D34" s="31" t="s">
        <v>42</v>
      </c>
      <c r="E34" s="34">
        <v>2.4329999999999998</v>
      </c>
      <c r="F34" s="34">
        <v>20.292899999999999</v>
      </c>
      <c r="G34" s="34" t="s">
        <v>43</v>
      </c>
      <c r="H34" s="34">
        <v>3.34</v>
      </c>
      <c r="I34" s="34">
        <v>4985.2317999999996</v>
      </c>
      <c r="J34" s="34" t="s">
        <v>44</v>
      </c>
      <c r="K34" s="34">
        <v>3.57</v>
      </c>
      <c r="L34" s="34">
        <v>801.15269999999998</v>
      </c>
      <c r="O34" s="19">
        <f t="shared" ref="O34:O41" si="6">($O$2/$M$2)*F34</f>
        <v>1.9810591009546379</v>
      </c>
      <c r="R34" s="19">
        <f t="shared" ref="R34:R43" si="7">($R$2/$P$2)*I34</f>
        <v>521.2076100895672</v>
      </c>
      <c r="U34" s="19">
        <f t="shared" ref="U34:U43" si="8">($S$2/$U$2)*L34</f>
        <v>2118.1515454517757</v>
      </c>
      <c r="AD34" s="7">
        <v>43109</v>
      </c>
    </row>
    <row r="35" spans="1:30" x14ac:dyDescent="0.35">
      <c r="A35" s="31" t="s">
        <v>66</v>
      </c>
      <c r="B35" s="32">
        <v>43599</v>
      </c>
      <c r="C35" s="33">
        <v>0.7432523148148148</v>
      </c>
      <c r="D35" s="31" t="s">
        <v>42</v>
      </c>
      <c r="E35" s="34">
        <v>2.44</v>
      </c>
      <c r="F35" s="34">
        <v>20.3306</v>
      </c>
      <c r="G35" s="34" t="s">
        <v>43</v>
      </c>
      <c r="H35" s="34">
        <v>3.3460000000000001</v>
      </c>
      <c r="I35" s="34">
        <v>7663.8522000000003</v>
      </c>
      <c r="J35" s="34" t="s">
        <v>44</v>
      </c>
      <c r="K35" s="34">
        <v>3.58</v>
      </c>
      <c r="L35" s="34">
        <v>794.37180000000001</v>
      </c>
      <c r="O35" s="19">
        <f t="shared" si="6"/>
        <v>1.9847394979459991</v>
      </c>
      <c r="R35" s="19">
        <f t="shared" si="7"/>
        <v>801.25824625480254</v>
      </c>
      <c r="U35" s="19">
        <f t="shared" si="8"/>
        <v>2100.2236600254969</v>
      </c>
      <c r="AD35" s="7">
        <v>43109</v>
      </c>
    </row>
    <row r="36" spans="1:30" x14ac:dyDescent="0.35">
      <c r="A36" s="31" t="s">
        <v>67</v>
      </c>
      <c r="B36" s="32">
        <v>43599</v>
      </c>
      <c r="C36" s="33">
        <v>0.74732638888888892</v>
      </c>
      <c r="D36" s="31" t="s">
        <v>42</v>
      </c>
      <c r="E36" s="34">
        <v>2.44</v>
      </c>
      <c r="F36" s="34">
        <v>19.8764</v>
      </c>
      <c r="G36" s="34" t="s">
        <v>43</v>
      </c>
      <c r="H36" s="34">
        <v>3.343</v>
      </c>
      <c r="I36" s="34">
        <v>8552.5067999999992</v>
      </c>
      <c r="J36" s="34" t="s">
        <v>44</v>
      </c>
      <c r="K36" s="34">
        <v>3.5760000000000001</v>
      </c>
      <c r="L36" s="34">
        <v>806.57539999999995</v>
      </c>
      <c r="O36" s="19">
        <f t="shared" si="6"/>
        <v>1.9403990121774004</v>
      </c>
      <c r="R36" s="19">
        <f t="shared" si="7"/>
        <v>894.16737442434919</v>
      </c>
      <c r="U36" s="19">
        <f t="shared" si="8"/>
        <v>2132.4885131553374</v>
      </c>
      <c r="AD36" s="7">
        <v>43109</v>
      </c>
    </row>
    <row r="37" spans="1:30" x14ac:dyDescent="0.35">
      <c r="A37" s="31" t="s">
        <v>68</v>
      </c>
      <c r="B37" s="32">
        <v>43599</v>
      </c>
      <c r="C37" s="33">
        <v>0.75097222222222226</v>
      </c>
      <c r="D37" s="31" t="s">
        <v>42</v>
      </c>
      <c r="E37" s="34">
        <v>2.44</v>
      </c>
      <c r="F37" s="34">
        <v>20.229800000000001</v>
      </c>
      <c r="G37" s="34" t="s">
        <v>43</v>
      </c>
      <c r="H37" s="34">
        <v>3.3460000000000001</v>
      </c>
      <c r="I37" s="34">
        <v>11094.813599999999</v>
      </c>
      <c r="J37" s="34" t="s">
        <v>44</v>
      </c>
      <c r="K37" s="34">
        <v>3.58</v>
      </c>
      <c r="L37" s="34">
        <v>818.16160000000002</v>
      </c>
      <c r="O37" s="19">
        <f t="shared" si="6"/>
        <v>1.974899073099071</v>
      </c>
      <c r="R37" s="19">
        <f t="shared" si="7"/>
        <v>1159.9663792654994</v>
      </c>
      <c r="U37" s="19">
        <f t="shared" si="8"/>
        <v>2163.1210348155823</v>
      </c>
      <c r="AD37" s="7">
        <v>43109</v>
      </c>
    </row>
    <row r="38" spans="1:30" x14ac:dyDescent="0.35">
      <c r="A38" s="31" t="s">
        <v>69</v>
      </c>
      <c r="B38" s="32">
        <v>43599</v>
      </c>
      <c r="C38" s="33">
        <v>0.7546180555555555</v>
      </c>
      <c r="D38" s="31" t="s">
        <v>42</v>
      </c>
      <c r="E38" s="34">
        <v>2.4329999999999998</v>
      </c>
      <c r="F38" s="34">
        <v>19.838899999999999</v>
      </c>
      <c r="G38" s="34" t="s">
        <v>43</v>
      </c>
      <c r="H38" s="34">
        <v>3.34</v>
      </c>
      <c r="I38" s="34">
        <v>10734.6554</v>
      </c>
      <c r="J38" s="34" t="s">
        <v>44</v>
      </c>
      <c r="K38" s="34">
        <v>3.573</v>
      </c>
      <c r="L38" s="34">
        <v>801.26239999999996</v>
      </c>
      <c r="O38" s="19">
        <f t="shared" si="6"/>
        <v>1.9367381398385133</v>
      </c>
      <c r="R38" s="19">
        <f t="shared" si="7"/>
        <v>1122.3117220284657</v>
      </c>
      <c r="U38" s="19">
        <f t="shared" si="8"/>
        <v>2118.4415790802414</v>
      </c>
      <c r="AD38" s="7">
        <v>43109</v>
      </c>
    </row>
    <row r="39" spans="1:30" x14ac:dyDescent="0.35">
      <c r="A39" s="31" t="s">
        <v>70</v>
      </c>
      <c r="B39" s="32">
        <v>43599</v>
      </c>
      <c r="C39" s="33">
        <v>0.75825231481481481</v>
      </c>
      <c r="D39" s="31" t="s">
        <v>42</v>
      </c>
      <c r="E39" s="34">
        <v>2.4329999999999998</v>
      </c>
      <c r="F39" s="34">
        <v>20.243600000000001</v>
      </c>
      <c r="G39" s="34" t="s">
        <v>43</v>
      </c>
      <c r="H39" s="34">
        <v>3.34</v>
      </c>
      <c r="I39" s="34">
        <v>4754.6446999999998</v>
      </c>
      <c r="J39" s="34" t="s">
        <v>44</v>
      </c>
      <c r="K39" s="34">
        <v>3.573</v>
      </c>
      <c r="L39" s="34">
        <v>797.21659999999997</v>
      </c>
      <c r="O39" s="26">
        <f t="shared" si="6"/>
        <v>1.9762462741197813</v>
      </c>
      <c r="R39" s="16">
        <f t="shared" si="7"/>
        <v>497.09965360327425</v>
      </c>
      <c r="U39" s="16">
        <f t="shared" si="8"/>
        <v>2107.7449696541121</v>
      </c>
      <c r="AD39" s="7">
        <v>43109</v>
      </c>
    </row>
    <row r="40" spans="1:30" x14ac:dyDescent="0.35">
      <c r="A40" s="31" t="s">
        <v>71</v>
      </c>
      <c r="B40" s="32">
        <v>43599</v>
      </c>
      <c r="C40" s="33">
        <v>0.76189814814814805</v>
      </c>
      <c r="D40" s="31" t="s">
        <v>42</v>
      </c>
      <c r="E40" s="34">
        <v>2.44</v>
      </c>
      <c r="F40" s="34">
        <v>20.3642</v>
      </c>
      <c r="G40" s="34" t="s">
        <v>43</v>
      </c>
      <c r="H40" s="34">
        <v>3.3460000000000001</v>
      </c>
      <c r="I40" s="34">
        <v>5739.527</v>
      </c>
      <c r="J40" s="34" t="s">
        <v>44</v>
      </c>
      <c r="K40" s="34">
        <v>3.5760000000000001</v>
      </c>
      <c r="L40" s="34">
        <v>807.15440000000001</v>
      </c>
      <c r="O40" s="16">
        <f t="shared" si="6"/>
        <v>1.9880196395616416</v>
      </c>
      <c r="R40" s="16">
        <f t="shared" si="7"/>
        <v>600.06941918218206</v>
      </c>
      <c r="T40" s="16">
        <f>($S$2/$U$2)*L40</f>
        <v>2134.0193196355713</v>
      </c>
      <c r="AD40" s="7">
        <v>43109</v>
      </c>
    </row>
    <row r="41" spans="1:30" x14ac:dyDescent="0.35">
      <c r="A41" s="31" t="s">
        <v>72</v>
      </c>
      <c r="B41" s="32">
        <v>43599</v>
      </c>
      <c r="C41" s="33">
        <v>0.76597222222222217</v>
      </c>
      <c r="D41" s="31" t="s">
        <v>42</v>
      </c>
      <c r="E41" s="34">
        <v>2.4359999999999999</v>
      </c>
      <c r="F41" s="34">
        <v>19.496700000000001</v>
      </c>
      <c r="G41" s="34" t="s">
        <v>43</v>
      </c>
      <c r="H41" s="34">
        <v>3.343</v>
      </c>
      <c r="I41" s="34">
        <v>6470.1566999999995</v>
      </c>
      <c r="J41" s="34" t="s">
        <v>44</v>
      </c>
      <c r="K41" s="34">
        <v>3.5760000000000001</v>
      </c>
      <c r="L41" s="34">
        <v>797.9941</v>
      </c>
      <c r="O41" s="16">
        <f t="shared" si="6"/>
        <v>1.9033314594553903</v>
      </c>
      <c r="R41" s="16">
        <f t="shared" si="7"/>
        <v>676.45699253382782</v>
      </c>
      <c r="U41" s="16">
        <f t="shared" si="8"/>
        <v>2109.8005863007124</v>
      </c>
      <c r="AD41" s="7">
        <v>43109</v>
      </c>
    </row>
    <row r="42" spans="1:30" x14ac:dyDescent="0.35">
      <c r="A42" s="31" t="s">
        <v>73</v>
      </c>
      <c r="B42" s="32">
        <v>43599</v>
      </c>
      <c r="C42" s="33">
        <v>0.77004629629629628</v>
      </c>
      <c r="D42" s="31" t="s">
        <v>42</v>
      </c>
      <c r="E42" s="34">
        <v>2.44</v>
      </c>
      <c r="F42" s="34">
        <v>19.412400000000002</v>
      </c>
      <c r="G42" s="34" t="s">
        <v>43</v>
      </c>
      <c r="H42" s="34">
        <v>3.3460000000000001</v>
      </c>
      <c r="I42" s="34">
        <v>6923.1494000000002</v>
      </c>
      <c r="J42" s="34" t="s">
        <v>44</v>
      </c>
      <c r="K42" s="34">
        <v>3.58</v>
      </c>
      <c r="L42" s="34">
        <v>811.52729999999997</v>
      </c>
      <c r="O42" s="16">
        <f>($O$2/$M$2)*F42</f>
        <v>1.8951018184375725</v>
      </c>
      <c r="R42" s="16">
        <f t="shared" si="7"/>
        <v>723.8175270138936</v>
      </c>
      <c r="U42" s="16">
        <f t="shared" si="8"/>
        <v>2145.5807421872346</v>
      </c>
      <c r="AD42" s="7">
        <v>43109</v>
      </c>
    </row>
    <row r="43" spans="1:30" x14ac:dyDescent="0.35">
      <c r="A43" s="31" t="s">
        <v>74</v>
      </c>
      <c r="B43" s="32">
        <v>43599</v>
      </c>
      <c r="C43" s="33">
        <v>0.7741203703703704</v>
      </c>
      <c r="D43" s="31" t="s">
        <v>42</v>
      </c>
      <c r="E43" s="34">
        <v>2.44</v>
      </c>
      <c r="F43" s="34">
        <v>19.447099999999999</v>
      </c>
      <c r="G43" s="34" t="s">
        <v>43</v>
      </c>
      <c r="H43" s="34">
        <v>3.3460000000000001</v>
      </c>
      <c r="I43" s="34">
        <v>6987.2857999999997</v>
      </c>
      <c r="J43" s="34" t="s">
        <v>44</v>
      </c>
      <c r="K43" s="34">
        <v>3.5760000000000001</v>
      </c>
      <c r="L43" s="34">
        <v>812.24239999999998</v>
      </c>
      <c r="O43" s="16">
        <f t="shared" ref="O43" si="9">($O$2/$M$2)*F43</f>
        <v>1.8984893456418224</v>
      </c>
      <c r="R43" s="16">
        <f t="shared" si="7"/>
        <v>730.52300854511316</v>
      </c>
      <c r="U43" s="16">
        <f t="shared" si="8"/>
        <v>2147.4713807261205</v>
      </c>
      <c r="AD43" s="7">
        <v>43109</v>
      </c>
    </row>
    <row r="44" spans="1:30" x14ac:dyDescent="0.35">
      <c r="A44" s="27" t="s">
        <v>41</v>
      </c>
      <c r="B44" s="28">
        <v>43599</v>
      </c>
      <c r="C44" s="29">
        <v>0.77776620370370375</v>
      </c>
      <c r="D44" s="27" t="s">
        <v>42</v>
      </c>
      <c r="E44" s="30">
        <v>2.44</v>
      </c>
      <c r="F44" s="30">
        <v>40.762</v>
      </c>
      <c r="G44" s="30" t="s">
        <v>43</v>
      </c>
      <c r="H44" s="30">
        <v>3.3460000000000001</v>
      </c>
      <c r="I44" s="30">
        <v>3932.9558000000002</v>
      </c>
      <c r="J44" s="30" t="s">
        <v>44</v>
      </c>
      <c r="K44" s="30">
        <v>3.58</v>
      </c>
      <c r="L44" s="30">
        <v>969.65070000000003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27" t="s">
        <v>41</v>
      </c>
      <c r="B45" s="28">
        <v>43599</v>
      </c>
      <c r="C45" s="29">
        <v>0.78182870370370372</v>
      </c>
      <c r="D45" s="27" t="s">
        <v>42</v>
      </c>
      <c r="E45" s="30">
        <v>2.4329999999999998</v>
      </c>
      <c r="F45" s="30">
        <v>40.353400000000001</v>
      </c>
      <c r="G45" s="30" t="s">
        <v>43</v>
      </c>
      <c r="H45" s="30">
        <v>3.3359999999999999</v>
      </c>
      <c r="I45" s="30">
        <v>3883.0374000000002</v>
      </c>
      <c r="J45" s="30" t="s">
        <v>44</v>
      </c>
      <c r="K45" s="30">
        <v>3.57</v>
      </c>
      <c r="L45" s="30">
        <v>954.48670000000004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27" t="s">
        <v>41</v>
      </c>
      <c r="B46" s="28">
        <v>43599</v>
      </c>
      <c r="C46" s="29">
        <v>0.78590277777777784</v>
      </c>
      <c r="D46" s="27" t="s">
        <v>42</v>
      </c>
      <c r="E46" s="30">
        <v>2.4359999999999999</v>
      </c>
      <c r="F46" s="30">
        <v>40.7804</v>
      </c>
      <c r="G46" s="30" t="s">
        <v>43</v>
      </c>
      <c r="H46" s="30">
        <v>3.343</v>
      </c>
      <c r="I46" s="30">
        <v>3920.6768000000002</v>
      </c>
      <c r="J46" s="30" t="s">
        <v>44</v>
      </c>
      <c r="K46" s="30">
        <v>3.5760000000000001</v>
      </c>
      <c r="L46" s="30">
        <v>968.7396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27" t="s">
        <v>41</v>
      </c>
      <c r="B47" s="28">
        <v>43599</v>
      </c>
      <c r="C47" s="29">
        <v>0.78997685185185185</v>
      </c>
      <c r="D47" s="27" t="s">
        <v>42</v>
      </c>
      <c r="E47" s="30">
        <v>2.4359999999999999</v>
      </c>
      <c r="F47" s="30">
        <v>40.61</v>
      </c>
      <c r="G47" s="30" t="s">
        <v>43</v>
      </c>
      <c r="H47" s="30">
        <v>3.343</v>
      </c>
      <c r="I47" s="30">
        <v>3922.9856</v>
      </c>
      <c r="J47" s="30" t="s">
        <v>44</v>
      </c>
      <c r="K47" s="30">
        <v>3.573</v>
      </c>
      <c r="L47" s="30">
        <v>963.41079999999999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31" t="s">
        <v>75</v>
      </c>
      <c r="B48" s="32">
        <v>43599</v>
      </c>
      <c r="C48" s="33">
        <v>0.79403935185185182</v>
      </c>
      <c r="D48" s="31" t="s">
        <v>42</v>
      </c>
      <c r="E48" s="34">
        <v>2.44</v>
      </c>
      <c r="F48" s="34">
        <v>20.156500000000001</v>
      </c>
      <c r="G48" s="34" t="s">
        <v>43</v>
      </c>
      <c r="H48" s="34">
        <v>3.3460000000000001</v>
      </c>
      <c r="I48" s="34">
        <v>4781.1441000000004</v>
      </c>
      <c r="J48" s="34" t="s">
        <v>44</v>
      </c>
      <c r="K48" s="34">
        <v>3.5760000000000001</v>
      </c>
      <c r="L48" s="34">
        <v>794.31240000000003</v>
      </c>
      <c r="O48" s="22">
        <f t="shared" ref="O48:O57" si="10">($O$2/$M$2)*F48</f>
        <v>1.9677432879673267</v>
      </c>
      <c r="R48" s="22">
        <f t="shared" ref="R48:R57" si="11">($R$2/$P$2)*I48</f>
        <v>499.87017451321628</v>
      </c>
      <c r="U48" s="22">
        <f>($S$2/$U$2)*L48</f>
        <v>2100.0666135575766</v>
      </c>
      <c r="AD48" s="7">
        <v>43109</v>
      </c>
    </row>
    <row r="49" spans="1:30" x14ac:dyDescent="0.35">
      <c r="A49" s="31" t="s">
        <v>76</v>
      </c>
      <c r="B49" s="32">
        <v>43599</v>
      </c>
      <c r="C49" s="33">
        <v>0.79811342592592593</v>
      </c>
      <c r="D49" s="31" t="s">
        <v>42</v>
      </c>
      <c r="E49" s="34">
        <v>2.44</v>
      </c>
      <c r="F49" s="34">
        <v>20.079000000000001</v>
      </c>
      <c r="G49" s="34" t="s">
        <v>43</v>
      </c>
      <c r="H49" s="34">
        <v>3.3460000000000001</v>
      </c>
      <c r="I49" s="34">
        <v>5616.3458000000001</v>
      </c>
      <c r="J49" s="34" t="s">
        <v>44</v>
      </c>
      <c r="K49" s="34">
        <v>3.5760000000000001</v>
      </c>
      <c r="L49" s="34">
        <v>806.06460000000004</v>
      </c>
      <c r="O49" s="22">
        <f t="shared" si="10"/>
        <v>1.9601774851336269</v>
      </c>
      <c r="R49" s="22">
        <f t="shared" si="11"/>
        <v>587.19078455982299</v>
      </c>
      <c r="U49" s="22">
        <f>($S$2/$U$2)*L49</f>
        <v>2131.1380192864203</v>
      </c>
      <c r="AD49" s="7">
        <v>43109</v>
      </c>
    </row>
    <row r="50" spans="1:30" x14ac:dyDescent="0.35">
      <c r="A50" s="31" t="s">
        <v>77</v>
      </c>
      <c r="B50" s="32">
        <v>43599</v>
      </c>
      <c r="C50" s="33">
        <v>0.80218750000000005</v>
      </c>
      <c r="D50" s="31" t="s">
        <v>42</v>
      </c>
      <c r="E50" s="34">
        <v>2.4430000000000001</v>
      </c>
      <c r="F50" s="34">
        <v>19.807400000000001</v>
      </c>
      <c r="G50" s="34" t="s">
        <v>43</v>
      </c>
      <c r="H50" s="34">
        <v>3.35</v>
      </c>
      <c r="I50" s="34">
        <v>6258.7978000000003</v>
      </c>
      <c r="J50" s="34" t="s">
        <v>44</v>
      </c>
      <c r="K50" s="34">
        <v>3.5760000000000001</v>
      </c>
      <c r="L50" s="34">
        <v>818.15250000000003</v>
      </c>
      <c r="O50" s="22">
        <f t="shared" si="10"/>
        <v>1.9336630070738485</v>
      </c>
      <c r="Q50" s="22">
        <f>($R$2/$P$2)*I50</f>
        <v>654.35935062675355</v>
      </c>
      <c r="U50" s="22">
        <f>($S$2/$U$2)*L50</f>
        <v>2163.0969755082074</v>
      </c>
      <c r="AD50" s="7">
        <v>43109</v>
      </c>
    </row>
    <row r="51" spans="1:30" x14ac:dyDescent="0.35">
      <c r="A51" s="31" t="s">
        <v>78</v>
      </c>
      <c r="B51" s="32">
        <v>43599</v>
      </c>
      <c r="C51" s="33">
        <v>0.80626157407407406</v>
      </c>
      <c r="D51" s="31" t="s">
        <v>42</v>
      </c>
      <c r="E51" s="34">
        <v>2.4329999999999998</v>
      </c>
      <c r="F51" s="34">
        <v>19.722200000000001</v>
      </c>
      <c r="G51" s="34" t="s">
        <v>43</v>
      </c>
      <c r="H51" s="34">
        <v>3.34</v>
      </c>
      <c r="I51" s="34">
        <v>6069.5749999999998</v>
      </c>
      <c r="J51" s="34" t="s">
        <v>44</v>
      </c>
      <c r="K51" s="34">
        <v>3.573</v>
      </c>
      <c r="L51" s="34">
        <v>801.58780000000002</v>
      </c>
      <c r="O51" s="22">
        <f t="shared" si="10"/>
        <v>1.9253455051198973</v>
      </c>
      <c r="R51" s="22">
        <f t="shared" si="11"/>
        <v>634.57604519199788</v>
      </c>
      <c r="U51" s="22">
        <f>($S$2/$U$2)*L51</f>
        <v>2119.3018976098924</v>
      </c>
      <c r="AD51" s="7">
        <v>43109</v>
      </c>
    </row>
    <row r="52" spans="1:30" x14ac:dyDescent="0.35">
      <c r="A52" s="31" t="s">
        <v>79</v>
      </c>
      <c r="B52" s="32">
        <v>43599</v>
      </c>
      <c r="C52" s="33">
        <v>0.81032407407407403</v>
      </c>
      <c r="D52" s="31" t="s">
        <v>42</v>
      </c>
      <c r="E52" s="34">
        <v>2.4329999999999998</v>
      </c>
      <c r="F52" s="34">
        <v>19.373899999999999</v>
      </c>
      <c r="G52" s="34" t="s">
        <v>43</v>
      </c>
      <c r="H52" s="34">
        <v>3.34</v>
      </c>
      <c r="I52" s="34">
        <v>6030.7784000000001</v>
      </c>
      <c r="J52" s="34" t="s">
        <v>44</v>
      </c>
      <c r="K52" s="34">
        <v>3.573</v>
      </c>
      <c r="L52" s="34">
        <v>812.33759999999995</v>
      </c>
      <c r="O52" s="22">
        <f t="shared" si="10"/>
        <v>1.891343322836315</v>
      </c>
      <c r="R52" s="22">
        <f t="shared" si="11"/>
        <v>630.51984801264098</v>
      </c>
      <c r="U52" s="22">
        <f t="shared" ref="U52:U57" si="12">($S$2/$U$2)*L52</f>
        <v>2147.723078095582</v>
      </c>
      <c r="AD52" s="7">
        <v>43109</v>
      </c>
    </row>
    <row r="53" spans="1:30" x14ac:dyDescent="0.35">
      <c r="A53" s="31" t="s">
        <v>80</v>
      </c>
      <c r="B53" s="32">
        <v>43599</v>
      </c>
      <c r="C53" s="33">
        <v>0.81439814814814815</v>
      </c>
      <c r="D53" s="31" t="s">
        <v>42</v>
      </c>
      <c r="E53" s="34">
        <v>2.4329999999999998</v>
      </c>
      <c r="F53" s="34">
        <v>20.275200000000002</v>
      </c>
      <c r="G53" s="34" t="s">
        <v>43</v>
      </c>
      <c r="H53" s="34">
        <v>3.34</v>
      </c>
      <c r="I53" s="34">
        <v>4824.8900000000003</v>
      </c>
      <c r="J53" s="34" t="s">
        <v>44</v>
      </c>
      <c r="K53" s="34">
        <v>3.573</v>
      </c>
      <c r="L53" s="34">
        <v>807.04719999999998</v>
      </c>
      <c r="O53" s="24">
        <f t="shared" si="10"/>
        <v>1.9793311692106834</v>
      </c>
      <c r="R53" s="24">
        <f t="shared" si="11"/>
        <v>504.44382262125754</v>
      </c>
      <c r="T53" s="24">
        <f>($S$2/$U$2)*L53</f>
        <v>2133.7358957069337</v>
      </c>
      <c r="AD53" s="7">
        <v>43109</v>
      </c>
    </row>
    <row r="54" spans="1:30" x14ac:dyDescent="0.35">
      <c r="A54" s="31" t="s">
        <v>81</v>
      </c>
      <c r="B54" s="32">
        <v>43599</v>
      </c>
      <c r="C54" s="33">
        <v>0.81804398148148139</v>
      </c>
      <c r="D54" s="31" t="s">
        <v>42</v>
      </c>
      <c r="E54" s="34">
        <v>2.4329999999999998</v>
      </c>
      <c r="F54" s="34">
        <v>19.837800000000001</v>
      </c>
      <c r="G54" s="34" t="s">
        <v>43</v>
      </c>
      <c r="H54" s="34">
        <v>3.34</v>
      </c>
      <c r="I54" s="34">
        <v>5627.5893999999998</v>
      </c>
      <c r="J54" s="34" t="s">
        <v>44</v>
      </c>
      <c r="K54" s="34">
        <v>3.573</v>
      </c>
      <c r="L54" s="34">
        <v>802.37519999999995</v>
      </c>
      <c r="O54" s="24">
        <f t="shared" si="10"/>
        <v>1.9366307542499062</v>
      </c>
      <c r="R54" s="24">
        <f t="shared" si="11"/>
        <v>588.36630660571927</v>
      </c>
      <c r="U54" s="24">
        <f t="shared" si="12"/>
        <v>2121.3836886678127</v>
      </c>
      <c r="AD54" s="7">
        <v>43109</v>
      </c>
    </row>
    <row r="55" spans="1:30" x14ac:dyDescent="0.35">
      <c r="A55" s="31" t="s">
        <v>82</v>
      </c>
      <c r="B55" s="32">
        <v>43599</v>
      </c>
      <c r="C55" s="33">
        <v>0.82168981481481485</v>
      </c>
      <c r="D55" s="31" t="s">
        <v>42</v>
      </c>
      <c r="E55" s="34">
        <v>2.44</v>
      </c>
      <c r="F55" s="34">
        <v>19.481000000000002</v>
      </c>
      <c r="G55" s="34" t="s">
        <v>43</v>
      </c>
      <c r="H55" s="34">
        <v>3.3460000000000001</v>
      </c>
      <c r="I55" s="34">
        <v>5672.6238000000003</v>
      </c>
      <c r="J55" s="34" t="s">
        <v>44</v>
      </c>
      <c r="K55" s="34">
        <v>3.5760000000000001</v>
      </c>
      <c r="L55" s="34">
        <v>803.23580000000004</v>
      </c>
      <c r="O55" s="24">
        <f t="shared" si="10"/>
        <v>1.9017987742361764</v>
      </c>
      <c r="R55" s="24">
        <f t="shared" si="11"/>
        <v>593.07466780886693</v>
      </c>
      <c r="U55" s="24">
        <f t="shared" si="12"/>
        <v>2123.6590117367059</v>
      </c>
      <c r="AD55" s="7">
        <v>43109</v>
      </c>
    </row>
    <row r="56" spans="1:30" x14ac:dyDescent="0.35">
      <c r="A56" s="31" t="s">
        <v>83</v>
      </c>
      <c r="B56" s="32">
        <v>43599</v>
      </c>
      <c r="C56" s="33">
        <v>0.82576388888888896</v>
      </c>
      <c r="D56" s="31" t="s">
        <v>42</v>
      </c>
      <c r="E56" s="34">
        <v>2.44</v>
      </c>
      <c r="F56" s="34">
        <v>18.905000000000001</v>
      </c>
      <c r="G56" s="34" t="s">
        <v>43</v>
      </c>
      <c r="H56" s="34">
        <v>3.3460000000000001</v>
      </c>
      <c r="I56" s="34">
        <v>6136.36</v>
      </c>
      <c r="J56" s="34" t="s">
        <v>44</v>
      </c>
      <c r="K56" s="34">
        <v>3.5760000000000001</v>
      </c>
      <c r="L56" s="34">
        <v>807.43359999999996</v>
      </c>
      <c r="O56" s="24">
        <f t="shared" si="10"/>
        <v>1.845567775110873</v>
      </c>
      <c r="R56" s="24">
        <f t="shared" si="11"/>
        <v>641.55843871677473</v>
      </c>
      <c r="U56" s="24">
        <f t="shared" si="12"/>
        <v>2134.757490912395</v>
      </c>
      <c r="AD56" s="7">
        <v>43109</v>
      </c>
    </row>
    <row r="57" spans="1:30" x14ac:dyDescent="0.35">
      <c r="A57" s="31" t="s">
        <v>84</v>
      </c>
      <c r="B57" s="32">
        <v>43599</v>
      </c>
      <c r="C57" s="33">
        <v>0.8294097222222222</v>
      </c>
      <c r="D57" s="31" t="s">
        <v>42</v>
      </c>
      <c r="E57" s="34">
        <v>2.44</v>
      </c>
      <c r="F57" s="34">
        <v>18.7303</v>
      </c>
      <c r="G57" s="34" t="s">
        <v>43</v>
      </c>
      <c r="H57" s="34">
        <v>3.35</v>
      </c>
      <c r="I57" s="34">
        <v>6203.1125000000002</v>
      </c>
      <c r="J57" s="34" t="s">
        <v>44</v>
      </c>
      <c r="K57" s="34">
        <v>3.5830000000000002</v>
      </c>
      <c r="L57" s="34">
        <v>815.18650000000002</v>
      </c>
      <c r="M57" s="3"/>
      <c r="N57" s="2"/>
      <c r="O57" s="24">
        <f t="shared" si="10"/>
        <v>1.8285129911747782</v>
      </c>
      <c r="P57" s="3"/>
      <c r="Q57" s="2"/>
      <c r="R57" s="24">
        <f t="shared" si="11"/>
        <v>648.53743435595527</v>
      </c>
      <c r="S57" s="3"/>
      <c r="U57" s="24">
        <f t="shared" si="12"/>
        <v>2155.2552276319161</v>
      </c>
      <c r="AD57" s="7">
        <v>43109</v>
      </c>
    </row>
    <row r="58" spans="1:30" x14ac:dyDescent="0.35">
      <c r="A58" s="27" t="s">
        <v>41</v>
      </c>
      <c r="B58" s="28">
        <v>43599</v>
      </c>
      <c r="C58" s="29">
        <v>0.83325231481481488</v>
      </c>
      <c r="D58" s="27" t="s">
        <v>42</v>
      </c>
      <c r="E58" s="30">
        <v>2.44</v>
      </c>
      <c r="F58" s="30">
        <v>32.637</v>
      </c>
      <c r="G58" s="30" t="s">
        <v>43</v>
      </c>
      <c r="H58" s="30">
        <v>3.3460000000000001</v>
      </c>
      <c r="I58" s="30">
        <v>3157.875</v>
      </c>
      <c r="J58" s="30" t="s">
        <v>44</v>
      </c>
      <c r="K58" s="30">
        <v>3.58</v>
      </c>
      <c r="L58" s="30">
        <v>804.21199999999999</v>
      </c>
      <c r="AD58" s="7">
        <v>43109</v>
      </c>
    </row>
    <row r="59" spans="1:30" x14ac:dyDescent="0.35">
      <c r="A59" s="27" t="s">
        <v>41</v>
      </c>
      <c r="B59" s="28">
        <v>43599</v>
      </c>
      <c r="C59" s="29">
        <v>0.83732638888888899</v>
      </c>
      <c r="D59" s="27" t="s">
        <v>42</v>
      </c>
      <c r="E59" s="30">
        <v>2.4430000000000001</v>
      </c>
      <c r="F59" s="30">
        <v>40.961100000000002</v>
      </c>
      <c r="G59" s="30" t="s">
        <v>43</v>
      </c>
      <c r="H59" s="30">
        <v>3.35</v>
      </c>
      <c r="I59" s="30">
        <v>3931.8969999999999</v>
      </c>
      <c r="J59" s="30" t="s">
        <v>44</v>
      </c>
      <c r="K59" s="30">
        <v>3.58</v>
      </c>
      <c r="L59" s="30">
        <v>973.83519999999999</v>
      </c>
    </row>
    <row r="60" spans="1:30" x14ac:dyDescent="0.35">
      <c r="A60" s="27" t="s">
        <v>41</v>
      </c>
      <c r="B60" s="28">
        <v>43599</v>
      </c>
      <c r="C60" s="29">
        <v>0.84138888888888885</v>
      </c>
      <c r="D60" s="27" t="s">
        <v>42</v>
      </c>
      <c r="E60" s="30">
        <v>2.44</v>
      </c>
      <c r="F60" s="30">
        <v>40.805999999999997</v>
      </c>
      <c r="G60" s="30" t="s">
        <v>43</v>
      </c>
      <c r="H60" s="30">
        <v>3.3460000000000001</v>
      </c>
      <c r="I60" s="30">
        <v>3919.9708000000001</v>
      </c>
      <c r="J60" s="30" t="s">
        <v>44</v>
      </c>
      <c r="K60" s="30">
        <v>3.58</v>
      </c>
      <c r="L60" s="30">
        <v>971.00540000000001</v>
      </c>
    </row>
    <row r="61" spans="1:30" x14ac:dyDescent="0.35">
      <c r="A61" s="27" t="s">
        <v>41</v>
      </c>
      <c r="B61" s="28">
        <v>43599</v>
      </c>
      <c r="C61" s="29">
        <v>0.84504629629629635</v>
      </c>
      <c r="D61" s="27" t="s">
        <v>42</v>
      </c>
      <c r="E61" s="30">
        <v>2.4359999999999999</v>
      </c>
      <c r="F61" s="30">
        <v>41.343899999999998</v>
      </c>
      <c r="G61" s="30" t="s">
        <v>43</v>
      </c>
      <c r="H61" s="30">
        <v>3.343</v>
      </c>
      <c r="I61" s="30">
        <v>3945.3226</v>
      </c>
      <c r="J61" s="30" t="s">
        <v>44</v>
      </c>
      <c r="K61" s="30">
        <v>3.5760000000000001</v>
      </c>
      <c r="L61" s="30">
        <v>960.79769999999996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2020-04-21T08:28:30Z</dcterms:modified>
</cp:coreProperties>
</file>