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C4DB01F4-A988-411D-8F7B-EE0B0C5E0CD7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N23" i="1"/>
  <c r="O35" i="1"/>
  <c r="O43" i="1"/>
  <c r="O55" i="1"/>
  <c r="R9" i="1"/>
  <c r="U10" i="1"/>
  <c r="U14" i="1"/>
  <c r="U22" i="1"/>
  <c r="U26" i="1"/>
  <c r="U34" i="1"/>
  <c r="T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N57" i="1"/>
  <c r="R6" i="1"/>
  <c r="R56" i="1"/>
  <c r="R54" i="1"/>
  <c r="Q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Q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T23" i="1"/>
  <c r="U25" i="1"/>
  <c r="U27" i="1"/>
  <c r="T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<sst xmlns="http://schemas.openxmlformats.org/spreadsheetml/2006/main" count="281" uniqueCount="85">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</sst>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2">
    <cellStyle name="Komma 2" xfId="1" xr:uid="{00000000-0005-0000-0000-00002F000000}"/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30" zoomScale="70" zoomScaleNormal="70" workbookViewId="0">
      <selection activeCell="Q57" sqref="Q57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27" t="s">
        <v>41</v>
      </c>
      <c r="B2" s="28">
        <v>43599</v>
      </c>
      <c r="C2" s="29">
        <v>0.83325231481481488</v>
      </c>
      <c r="D2" s="27" t="s">
        <v>42</v>
      </c>
      <c r="E2" s="30">
        <v>2.44</v>
      </c>
      <c r="F2" s="30">
        <v>32.637</v>
      </c>
      <c r="G2" s="30" t="s">
        <v>43</v>
      </c>
      <c r="H2" s="30">
        <v>3.3460000000000001</v>
      </c>
      <c r="I2" s="30">
        <v>3157.875</v>
      </c>
      <c r="J2" s="30" t="s">
        <v>44</v>
      </c>
      <c r="K2" s="30">
        <v>3.58</v>
      </c>
      <c r="L2" s="30">
        <v>804.21199999999999</v>
      </c>
      <c r="M2" s="4">
        <f>AVERAGE(F2:F5,F16:F19,F30:F33,F44:F47,F58:F61)</f>
        <v>40.384434999999996</v>
      </c>
      <c r="N2" s="4">
        <f>STDEV(F2:F5,F16:F19,F30:F33,F44:F47,G58:G61)</f>
        <v>2.0677132706506964</v>
      </c>
      <c r="O2" s="4">
        <v>3.9420000000000002</v>
      </c>
      <c r="P2" s="4">
        <f>AVERAGE(I2:I5,I16:I19,I30:I33,I44:I47,I58:I61)</f>
        <v>3861.2992699999986</v>
      </c>
      <c r="Q2" s="4">
        <f>STDEV(I2:I5,I16:I19,I30:I33,I44:I47,I58:I61)</f>
        <v>170.14373166279796</v>
      </c>
      <c r="R2" s="4">
        <v>407.1</v>
      </c>
      <c r="S2" s="4">
        <f>AVERAGE(L2:L5,L16:L19,L30:L33,L44:L47,L58:L61)</f>
        <v>955.11051000000009</v>
      </c>
      <c r="T2" s="4">
        <f>STDEV(L2:L5,L16:L19,L30:L33,L44:L47,L58:L61)</f>
        <v>37.11443565157137</v>
      </c>
      <c r="U2" s="4">
        <v>364</v>
      </c>
      <c r="AD2" s="7">
        <v>43109</v>
      </c>
      <c r="AE2" s="6">
        <f>(N2/M2)^2</f>
        <v>2.6215165731751171E-3</v>
      </c>
      <c r="AF2" s="6">
        <f>(T2/S2)^2</f>
        <v>1.5100053093742832E-3</v>
      </c>
      <c r="AG2" s="6">
        <f>(T2/S2)^2</f>
        <v>1.5100053093742832E-3</v>
      </c>
    </row>
    <row r="3" spans="1:33" x14ac:dyDescent="0.35">
      <c r="A3" s="27" t="s">
        <v>41</v>
      </c>
      <c r="B3" s="28">
        <v>43599</v>
      </c>
      <c r="C3" s="29">
        <v>0.83732638888888899</v>
      </c>
      <c r="D3" s="27" t="s">
        <v>42</v>
      </c>
      <c r="E3" s="30">
        <v>2.4430000000000001</v>
      </c>
      <c r="F3" s="30">
        <v>40.961100000000002</v>
      </c>
      <c r="G3" s="30" t="s">
        <v>43</v>
      </c>
      <c r="H3" s="30">
        <v>3.35</v>
      </c>
      <c r="I3" s="30">
        <v>3931.8969999999999</v>
      </c>
      <c r="J3" s="30" t="s">
        <v>44</v>
      </c>
      <c r="K3" s="30">
        <v>3.58</v>
      </c>
      <c r="L3" s="30">
        <v>973.83519999999999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27" t="s">
        <v>41</v>
      </c>
      <c r="B4" s="28">
        <v>43599</v>
      </c>
      <c r="C4" s="29">
        <v>0.84138888888888885</v>
      </c>
      <c r="D4" s="27" t="s">
        <v>42</v>
      </c>
      <c r="E4" s="30">
        <v>2.44</v>
      </c>
      <c r="F4" s="30">
        <v>40.805999999999997</v>
      </c>
      <c r="G4" s="30" t="s">
        <v>43</v>
      </c>
      <c r="H4" s="30">
        <v>3.3460000000000001</v>
      </c>
      <c r="I4" s="30">
        <v>3919.9708000000001</v>
      </c>
      <c r="J4" s="30" t="s">
        <v>44</v>
      </c>
      <c r="K4" s="30">
        <v>3.58</v>
      </c>
      <c r="L4" s="30">
        <v>971.00540000000001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27" t="s">
        <v>41</v>
      </c>
      <c r="B5" s="28">
        <v>43599</v>
      </c>
      <c r="C5" s="29">
        <v>0.84504629629629635</v>
      </c>
      <c r="D5" s="27" t="s">
        <v>42</v>
      </c>
      <c r="E5" s="30">
        <v>2.4359999999999999</v>
      </c>
      <c r="F5" s="30">
        <v>41.343899999999998</v>
      </c>
      <c r="G5" s="30" t="s">
        <v>43</v>
      </c>
      <c r="H5" s="30">
        <v>3.343</v>
      </c>
      <c r="I5" s="30">
        <v>3945.3226</v>
      </c>
      <c r="J5" s="30" t="s">
        <v>44</v>
      </c>
      <c r="K5" s="30">
        <v>3.5760000000000001</v>
      </c>
      <c r="L5" s="30">
        <v>960.79769999999996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31" t="s">
        <v>45</v>
      </c>
      <c r="B6" s="32">
        <v>43599</v>
      </c>
      <c r="C6" s="33">
        <v>0.84869212962962959</v>
      </c>
      <c r="D6" s="31" t="s">
        <v>42</v>
      </c>
      <c r="E6" s="34">
        <v>2.44</v>
      </c>
      <c r="F6" s="34">
        <v>20.7058</v>
      </c>
      <c r="G6" s="34" t="s">
        <v>43</v>
      </c>
      <c r="H6" s="34">
        <v>3.3460000000000001</v>
      </c>
      <c r="I6" s="34">
        <v>4347.8648000000003</v>
      </c>
      <c r="J6" s="34" t="s">
        <v>44</v>
      </c>
      <c r="K6" s="34">
        <v>3.58</v>
      </c>
      <c r="L6" s="34">
        <v>826.15340000000003</v>
      </c>
      <c r="O6" s="10">
        <f>($O$2/$M$2)*F6</f>
        <v>2.0211317454360822</v>
      </c>
      <c r="R6" s="10">
        <f t="shared" ref="R6:R15" si="0">($R$2/$P$2)*I6</f>
        <v>458.3990093262056</v>
      </c>
      <c r="U6" s="10">
        <f t="shared" ref="U6:U15" si="1">($S$2/$U$2)*L6</f>
        <v>2167.7686681654782</v>
      </c>
      <c r="V6" s="3">
        <v>0</v>
      </c>
      <c r="W6" s="11" t="s">
        <v>33</v>
      </c>
      <c r="X6" s="2">
        <f>SLOPE(O6:O10,$V$6:$V$10)</f>
        <v>-1.4007302565951418E-3</v>
      </c>
      <c r="Y6" s="2">
        <f>RSQ(O6:O10,$V$6:$V$10)</f>
        <v>0.82166211161534342</v>
      </c>
      <c r="Z6" s="2">
        <f>SLOPE($R6:$R10,$V$6:$V$10)</f>
        <v>6.6216903978540902</v>
      </c>
      <c r="AA6" s="2">
        <f>RSQ(R6:R10,$V$6:$V$10)</f>
        <v>0.97321835234411669</v>
      </c>
      <c r="AB6" s="2">
        <f>SLOPE(U6:U10,$V$6:$V$10)</f>
        <v>-0.37347444870972141</v>
      </c>
      <c r="AC6" s="2">
        <f>RSQ(U6:U10,$V$6:$V$10)</f>
        <v>6.5230968048722027E-2</v>
      </c>
      <c r="AD6" s="7">
        <v>43109</v>
      </c>
      <c r="AE6" s="2"/>
    </row>
    <row r="7" spans="1:33" x14ac:dyDescent="0.35">
      <c r="A7" s="31" t="s">
        <v>46</v>
      </c>
      <c r="B7" s="32">
        <v>43599</v>
      </c>
      <c r="C7" s="33">
        <v>0.85276620370370371</v>
      </c>
      <c r="D7" s="31" t="s">
        <v>42</v>
      </c>
      <c r="E7" s="34">
        <v>2.4329999999999998</v>
      </c>
      <c r="F7" s="34">
        <v>20.5594</v>
      </c>
      <c r="G7" s="34" t="s">
        <v>43</v>
      </c>
      <c r="H7" s="34">
        <v>3.34</v>
      </c>
      <c r="I7" s="34">
        <v>5267.2028</v>
      </c>
      <c r="J7" s="34" t="s">
        <v>44</v>
      </c>
      <c r="K7" s="34">
        <v>3.57</v>
      </c>
      <c r="L7" s="34">
        <v>813.48559999999998</v>
      </c>
      <c r="O7" s="10">
        <f>($O$2/$M$2)*F7</f>
        <v>2.0068413684628745</v>
      </c>
      <c r="R7" s="10">
        <f>($R$2/$P$2)*I7</f>
        <v>555.32558083227798</v>
      </c>
      <c r="U7" s="10">
        <f t="shared" si="1"/>
        <v>2134.5292480594944</v>
      </c>
      <c r="V7" s="3">
        <v>10</v>
      </c>
      <c r="W7" s="13" t="s">
        <v>34</v>
      </c>
      <c r="X7" s="2">
        <f>SLOPE($O11:$O15,$V$6:$V$10)</f>
        <v>-1.3802317650351447E-4</v>
      </c>
      <c r="Y7" s="2">
        <f>RSQ(O11:O15,$V$6:$V$10)</f>
        <v>1.0527793007904325E-2</v>
      </c>
      <c r="Z7" s="2">
        <f>SLOPE($R11:$R15,$V$6:$V$10)</f>
        <v>7.8755031782864133</v>
      </c>
      <c r="AA7" s="2">
        <f>RSQ(R11:R15,$V$6:$V$10)</f>
        <v>0.94714889973042771</v>
      </c>
      <c r="AB7" s="2">
        <f>SLOPE(U11:U15,$V$6:$V$10)</f>
        <v>0.35982476499264066</v>
      </c>
      <c r="AC7" s="2">
        <f>RSQ(U11:U15,$V$6:$V$10)</f>
        <v>0.14257547167622756</v>
      </c>
      <c r="AD7" s="7">
        <v>43109</v>
      </c>
      <c r="AE7" s="2"/>
    </row>
    <row r="8" spans="1:33" x14ac:dyDescent="0.35">
      <c r="A8" s="31" t="s">
        <v>47</v>
      </c>
      <c r="B8" s="32">
        <v>43599</v>
      </c>
      <c r="C8" s="33">
        <v>0.85641203703703705</v>
      </c>
      <c r="D8" s="31" t="s">
        <v>42</v>
      </c>
      <c r="E8" s="34">
        <v>2.44</v>
      </c>
      <c r="F8" s="34">
        <v>20.583200000000001</v>
      </c>
      <c r="G8" s="34" t="s">
        <v>43</v>
      </c>
      <c r="H8" s="34">
        <v>3.3460000000000001</v>
      </c>
      <c r="I8" s="34">
        <v>5952.5897999999997</v>
      </c>
      <c r="J8" s="34" t="s">
        <v>44</v>
      </c>
      <c r="K8" s="34">
        <v>3.58</v>
      </c>
      <c r="L8" s="34">
        <v>825.20309999999995</v>
      </c>
      <c r="O8" s="10">
        <f>($O$2/$M$2)*F8</f>
        <v>2.0091645308396666</v>
      </c>
      <c r="R8" s="10">
        <f t="shared" si="0"/>
        <v>627.58650343618683</v>
      </c>
      <c r="U8" s="10">
        <f t="shared" si="1"/>
        <v>2165.2751475125851</v>
      </c>
      <c r="V8" s="3">
        <v>20</v>
      </c>
      <c r="W8" s="15" t="s">
        <v>35</v>
      </c>
      <c r="X8" s="2">
        <f>SLOPE($O20:$O24,$V$6:$V$10)</f>
        <v>3.6718794541227694E-4</v>
      </c>
      <c r="Y8" s="2">
        <f>RSQ(O20:O24,$V$6:$V$10)</f>
        <v>0.97387664055295475</v>
      </c>
      <c r="Z8" s="2">
        <f>SLOPE($R20:$R24,$V$6:$V$10)</f>
        <v>9.2924121864296794</v>
      </c>
      <c r="AA8" s="2">
        <f>RSQ(R20:R24,$V$6:$V$10)</f>
        <v>0.98653683611145637</v>
      </c>
      <c r="AB8" s="2">
        <f>SLOPE($U20:$U24,$V$6:$V$10)</f>
        <v>0.75269305497645034</v>
      </c>
      <c r="AC8" s="2">
        <f>RSQ(U20:U24,$V$6:$V$10)</f>
        <v>0.94428709454623672</v>
      </c>
      <c r="AD8" s="7">
        <v>43109</v>
      </c>
      <c r="AE8" s="2"/>
    </row>
    <row r="9" spans="1:33" x14ac:dyDescent="0.35">
      <c r="A9" s="31" t="s">
        <v>48</v>
      </c>
      <c r="B9" s="32">
        <v>43599</v>
      </c>
      <c r="C9" s="33">
        <v>0.8600578703703704</v>
      </c>
      <c r="D9" s="31" t="s">
        <v>42</v>
      </c>
      <c r="E9" s="34">
        <v>2.4359999999999999</v>
      </c>
      <c r="F9" s="34">
        <v>20.426400000000001</v>
      </c>
      <c r="G9" s="34" t="s">
        <v>43</v>
      </c>
      <c r="H9" s="34">
        <v>3.3460000000000001</v>
      </c>
      <c r="I9" s="34">
        <v>6498.0526</v>
      </c>
      <c r="J9" s="34" t="s">
        <v>44</v>
      </c>
      <c r="K9" s="34">
        <v>3.5760000000000001</v>
      </c>
      <c r="L9" s="34">
        <v>830.84180000000003</v>
      </c>
      <c r="O9" s="10">
        <f t="shared" ref="O9:O15" si="2">($O$2/$M$2)*F9</f>
        <v>1.9938589904749198</v>
      </c>
      <c r="R9" s="10">
        <f t="shared" si="0"/>
        <v>685.09510102282263</v>
      </c>
      <c r="U9" s="10">
        <f t="shared" si="1"/>
        <v>2180.0707014486761</v>
      </c>
      <c r="V9" s="3">
        <v>30</v>
      </c>
      <c r="W9" s="18" t="s">
        <v>36</v>
      </c>
      <c r="X9" s="2">
        <f>SLOPE($O25:$O29,$V$6:$V$10)</f>
        <v>3.7775791589012007E-5</v>
      </c>
      <c r="Y9" s="2">
        <f>RSQ(O25:O29,$V$6:$V$10)</f>
        <v>4.4316763915444148E-3</v>
      </c>
      <c r="Z9" s="2">
        <f>SLOPE($R25:$R29,$V$6:$V$10)</f>
        <v>8.5542040468673655</v>
      </c>
      <c r="AA9" s="2">
        <f>RSQ(R25:R29,$V$6:$V$10)</f>
        <v>0.89118155091957385</v>
      </c>
      <c r="AB9" s="2">
        <f>SLOPE(U25:U29,$V$6:$V$10)</f>
        <v>-1.3637298767617585</v>
      </c>
      <c r="AC9" s="2">
        <f>RSQ(U25:U29,$V$6:$V$10)</f>
        <v>0.87137223448548107</v>
      </c>
      <c r="AD9" s="7">
        <v>43109</v>
      </c>
      <c r="AE9" s="2"/>
    </row>
    <row r="10" spans="1:33" x14ac:dyDescent="0.35">
      <c r="A10" s="31" t="s">
        <v>49</v>
      </c>
      <c r="B10" s="32">
        <v>43599</v>
      </c>
      <c r="C10" s="33">
        <v>0.86413194444444441</v>
      </c>
      <c r="D10" s="31" t="s">
        <v>42</v>
      </c>
      <c r="E10" s="34">
        <v>2.44</v>
      </c>
      <c r="F10" s="34">
        <v>20.0548</v>
      </c>
      <c r="G10" s="34" t="s">
        <v>43</v>
      </c>
      <c r="H10" s="34">
        <v>3.3460000000000001</v>
      </c>
      <c r="I10" s="34">
        <v>6872.7406000000001</v>
      </c>
      <c r="J10" s="34" t="s">
        <v>44</v>
      </c>
      <c r="K10" s="34">
        <v>3.58</v>
      </c>
      <c r="L10" s="34">
        <v>810.35860000000002</v>
      </c>
      <c r="O10" s="10">
        <f t="shared" si="2"/>
        <v>1.9575864216003025</v>
      </c>
      <c r="R10" s="10">
        <f t="shared" si="0"/>
        <v>724.59876912363779</v>
      </c>
      <c r="U10" s="10">
        <f t="shared" si="1"/>
        <v>2126.3242190354013</v>
      </c>
      <c r="V10" s="3">
        <v>40</v>
      </c>
      <c r="W10" s="20" t="s">
        <v>37</v>
      </c>
      <c r="X10" s="2">
        <f>SLOPE($O34:$O38,$V$6:$V$10)</f>
        <v>-2.1549771341359582E-3</v>
      </c>
      <c r="Y10" s="2">
        <f>RSQ(O34:O38,$V$6:$V$10)</f>
        <v>0.9062006347841588</v>
      </c>
      <c r="Z10" s="2">
        <f>SLOPE($R34:$R38,$V$6:$V$10)</f>
        <v>21.532581385358412</v>
      </c>
      <c r="AA10" s="2">
        <f>RSQ(R34:R38,$V$6:$V$10)</f>
        <v>0.97713487642664287</v>
      </c>
      <c r="AB10" s="2">
        <f>SLOPE(U34:U38,$V$6:$V$10)</f>
        <v>-1.8755457854130508</v>
      </c>
      <c r="AC10" s="2">
        <f>RSQ(U34:U38,$V$6:$V$10)</f>
        <v>0.95226239834659898</v>
      </c>
      <c r="AD10" s="7">
        <v>43109</v>
      </c>
      <c r="AE10" s="2"/>
    </row>
    <row r="11" spans="1:33" x14ac:dyDescent="0.35">
      <c r="A11" s="31" t="s">
        <v>50</v>
      </c>
      <c r="B11" s="32">
        <v>43599</v>
      </c>
      <c r="C11" s="33">
        <v>0.86820601851851853</v>
      </c>
      <c r="D11" s="31" t="s">
        <v>42</v>
      </c>
      <c r="E11" s="34">
        <v>2.44</v>
      </c>
      <c r="F11" s="34">
        <v>20.49</v>
      </c>
      <c r="G11" s="34" t="s">
        <v>43</v>
      </c>
      <c r="H11" s="34">
        <v>3.3460000000000001</v>
      </c>
      <c r="I11" s="34">
        <v>4527.1116000000002</v>
      </c>
      <c r="J11" s="34" t="s">
        <v>44</v>
      </c>
      <c r="K11" s="34">
        <v>3.58</v>
      </c>
      <c r="L11" s="34">
        <v>814.13239999999996</v>
      </c>
      <c r="O11" s="12">
        <f t="shared" si="2"/>
        <v>2.0000671050616408</v>
      </c>
      <c r="R11" s="12">
        <f t="shared" si="0"/>
        <v>477.2971488324967</v>
      </c>
      <c r="U11" s="12">
        <f t="shared" si="1"/>
        <v>2136.2264059657255</v>
      </c>
      <c r="V11" s="3"/>
      <c r="W11" s="21" t="s">
        <v>38</v>
      </c>
      <c r="X11" s="2">
        <f>SLOPE($O39:$O43,$V$6:$V$10)</f>
        <v>-6.0651132051246946E-3</v>
      </c>
      <c r="Y11" s="2">
        <f>RSQ(O39:O43,$V$6:$V$10)</f>
        <v>0.84569439902735621</v>
      </c>
      <c r="Z11" s="2">
        <f>SLOPE($R39:$R43,$V$6:$V$10)</f>
        <v>14.08382089174353</v>
      </c>
      <c r="AA11" s="2">
        <f>RSQ(R39:R43,$V$6:$V$10)</f>
        <v>0.94451957583955515</v>
      </c>
      <c r="AB11" s="2">
        <f>SLOPE($U39:$U43,$V$6:$V$10)</f>
        <v>0.82650120632652946</v>
      </c>
      <c r="AC11" s="2">
        <f>RSQ(U39:U43,$V$6:$V$10)</f>
        <v>0.42901553035122653</v>
      </c>
      <c r="AD11" s="7">
        <v>43109</v>
      </c>
      <c r="AE11" s="2"/>
    </row>
    <row r="12" spans="1:33" x14ac:dyDescent="0.35">
      <c r="A12" s="31" t="s">
        <v>51</v>
      </c>
      <c r="B12" s="32">
        <v>43599</v>
      </c>
      <c r="C12" s="33">
        <v>0.87185185185185177</v>
      </c>
      <c r="D12" s="31" t="s">
        <v>42</v>
      </c>
      <c r="E12" s="34">
        <v>2.4329999999999998</v>
      </c>
      <c r="F12" s="34">
        <v>20.609200000000001</v>
      </c>
      <c r="G12" s="34" t="s">
        <v>43</v>
      </c>
      <c r="H12" s="34">
        <v>3.34</v>
      </c>
      <c r="I12" s="34">
        <v>5802.2349999999997</v>
      </c>
      <c r="J12" s="34" t="s">
        <v>44</v>
      </c>
      <c r="K12" s="34">
        <v>3.573</v>
      </c>
      <c r="L12" s="34">
        <v>813.69690000000003</v>
      </c>
      <c r="O12" s="12">
        <f t="shared" si="2"/>
        <v>2.011702439318515</v>
      </c>
      <c r="R12" s="12">
        <f t="shared" si="0"/>
        <v>611.73447156816746</v>
      </c>
      <c r="U12" s="12">
        <f t="shared" si="1"/>
        <v>2135.0836844626897</v>
      </c>
      <c r="V12" s="3"/>
      <c r="W12" s="23" t="s">
        <v>39</v>
      </c>
      <c r="X12" s="2">
        <f>SLOPE($O48:$O52,$V$6:$V$10)</f>
        <v>-4.3265482852490053E-3</v>
      </c>
      <c r="Y12" s="2">
        <f>RSQ(O48:O52,$V$6:$V$10)</f>
        <v>0.92696558016959862</v>
      </c>
      <c r="Z12" s="2">
        <f>SLOPE($R48:$R52,$V$6:$V$10)</f>
        <v>5.7037668628829215</v>
      </c>
      <c r="AA12" s="2">
        <f>RSQ(R48:R52,$V$6:$V$10)</f>
        <v>0.96752528894772383</v>
      </c>
      <c r="AB12" s="2">
        <f>SLOPE(U48:U52,$V$6:$V$10)</f>
        <v>1.7629030956224141</v>
      </c>
      <c r="AC12" s="2">
        <f>RSQ(U48:U52,$V$6:$V$10)</f>
        <v>0.39670141953438481</v>
      </c>
      <c r="AD12" s="7">
        <v>43109</v>
      </c>
      <c r="AE12" s="2"/>
    </row>
    <row r="13" spans="1:33" x14ac:dyDescent="0.35">
      <c r="A13" s="31" t="s">
        <v>52</v>
      </c>
      <c r="B13" s="32">
        <v>43599</v>
      </c>
      <c r="C13" s="33">
        <v>0.87592592592592589</v>
      </c>
      <c r="D13" s="31" t="s">
        <v>42</v>
      </c>
      <c r="E13" s="34">
        <v>2.4329999999999998</v>
      </c>
      <c r="F13" s="34">
        <v>20.103200000000001</v>
      </c>
      <c r="G13" s="34" t="s">
        <v>43</v>
      </c>
      <c r="H13" s="34">
        <v>3.34</v>
      </c>
      <c r="I13" s="34">
        <v>6517.1175999999996</v>
      </c>
      <c r="J13" s="34" t="s">
        <v>44</v>
      </c>
      <c r="K13" s="34">
        <v>3.573</v>
      </c>
      <c r="L13" s="34">
        <v>819.94380000000001</v>
      </c>
      <c r="O13" s="12">
        <f t="shared" si="2"/>
        <v>1.9623108358455432</v>
      </c>
      <c r="R13" s="12">
        <f>($R$2/$P$2)*I13</f>
        <v>687.10513986138164</v>
      </c>
      <c r="U13" s="12">
        <f t="shared" si="1"/>
        <v>2151.4751126080714</v>
      </c>
      <c r="V13" s="3"/>
      <c r="W13" s="25" t="s">
        <v>40</v>
      </c>
      <c r="X13" s="2">
        <f>SLOPE($O53:$O57,$V$6:$V$10)</f>
        <v>-5.9363631557554373E-3</v>
      </c>
      <c r="Y13" s="2">
        <f>RSQ(O53:O57,$V$6:$V$10)</f>
        <v>0.95694658842191327</v>
      </c>
      <c r="Z13" s="2">
        <f>SLOPE($R53:$R57,$V$6:$V$10)</f>
        <v>5.9486292354127785</v>
      </c>
      <c r="AA13" s="2">
        <f>RSQ(R53:R57,$V$6:$V$10)</f>
        <v>0.95158204783953815</v>
      </c>
      <c r="AB13" s="2">
        <f>SLOPE(U53:U57,$V$6:$V$10)</f>
        <v>1.332788494525712</v>
      </c>
      <c r="AC13" s="2">
        <f>RSQ(U53:U57,$V$6:$V$10)</f>
        <v>0.92354416272142748</v>
      </c>
      <c r="AD13" s="7">
        <v>43109</v>
      </c>
      <c r="AE13" s="2"/>
    </row>
    <row r="14" spans="1:33" x14ac:dyDescent="0.35">
      <c r="A14" s="31" t="s">
        <v>53</v>
      </c>
      <c r="B14" s="32">
        <v>43599</v>
      </c>
      <c r="C14" s="33">
        <v>0.87957175925925923</v>
      </c>
      <c r="D14" s="31" t="s">
        <v>42</v>
      </c>
      <c r="E14" s="34">
        <v>2.44</v>
      </c>
      <c r="F14" s="34">
        <v>20.650200000000002</v>
      </c>
      <c r="G14" s="34" t="s">
        <v>43</v>
      </c>
      <c r="H14" s="34">
        <v>3.3460000000000001</v>
      </c>
      <c r="I14" s="34">
        <v>7281.6130000000003</v>
      </c>
      <c r="J14" s="34" t="s">
        <v>44</v>
      </c>
      <c r="K14" s="34">
        <v>3.5760000000000001</v>
      </c>
      <c r="L14" s="34">
        <v>827.01769999999999</v>
      </c>
      <c r="O14" s="12">
        <f t="shared" si="2"/>
        <v>2.0157045257659298</v>
      </c>
      <c r="R14" s="12">
        <f t="shared" si="0"/>
        <v>767.70652700535209</v>
      </c>
      <c r="U14" s="12">
        <f t="shared" si="1"/>
        <v>2170.0365308407336</v>
      </c>
      <c r="AD14" s="7">
        <v>43109</v>
      </c>
    </row>
    <row r="15" spans="1:33" x14ac:dyDescent="0.35">
      <c r="A15" s="31" t="s">
        <v>54</v>
      </c>
      <c r="B15" s="32">
        <v>43599</v>
      </c>
      <c r="C15" s="33">
        <v>0.88364583333333335</v>
      </c>
      <c r="D15" s="31" t="s">
        <v>42</v>
      </c>
      <c r="E15" s="34">
        <v>2.44</v>
      </c>
      <c r="F15" s="34">
        <v>20.398800000000001</v>
      </c>
      <c r="G15" s="34" t="s">
        <v>43</v>
      </c>
      <c r="H15" s="34">
        <v>3.35</v>
      </c>
      <c r="I15" s="34">
        <v>7522.3371999999999</v>
      </c>
      <c r="J15" s="34" t="s">
        <v>44</v>
      </c>
      <c r="K15" s="34">
        <v>3.58</v>
      </c>
      <c r="L15" s="34">
        <v>814.32860000000005</v>
      </c>
      <c r="O15" s="12">
        <f t="shared" si="2"/>
        <v>1.9911649030127576</v>
      </c>
      <c r="R15" s="12">
        <f t="shared" si="0"/>
        <v>793.08628002822513</v>
      </c>
      <c r="U15" s="12">
        <f t="shared" si="1"/>
        <v>2136.7412210263356</v>
      </c>
      <c r="AD15" s="7">
        <v>43109</v>
      </c>
    </row>
    <row r="16" spans="1:33" x14ac:dyDescent="0.35">
      <c r="A16" s="27" t="s">
        <v>41</v>
      </c>
      <c r="B16" s="28">
        <v>43599</v>
      </c>
      <c r="C16" s="29">
        <v>0.88771990740740747</v>
      </c>
      <c r="D16" s="27" t="s">
        <v>42</v>
      </c>
      <c r="E16" s="30">
        <v>2.44</v>
      </c>
      <c r="F16" s="30">
        <v>40.747500000000002</v>
      </c>
      <c r="G16" s="30" t="s">
        <v>43</v>
      </c>
      <c r="H16" s="30">
        <v>3.3460000000000001</v>
      </c>
      <c r="I16" s="30">
        <v>3915.0324000000001</v>
      </c>
      <c r="J16" s="30" t="s">
        <v>44</v>
      </c>
      <c r="K16" s="30">
        <v>3.58</v>
      </c>
      <c r="L16" s="30">
        <v>979.38980000000004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27" t="s">
        <v>41</v>
      </c>
      <c r="B17" s="28">
        <v>43599</v>
      </c>
      <c r="C17" s="29">
        <v>0.89136574074074071</v>
      </c>
      <c r="D17" s="27" t="s">
        <v>42</v>
      </c>
      <c r="E17" s="30">
        <v>2.44</v>
      </c>
      <c r="F17" s="30">
        <v>40.923200000000001</v>
      </c>
      <c r="G17" s="30" t="s">
        <v>43</v>
      </c>
      <c r="H17" s="30">
        <v>3.3460000000000001</v>
      </c>
      <c r="I17" s="30">
        <v>3936.7392</v>
      </c>
      <c r="J17" s="30" t="s">
        <v>44</v>
      </c>
      <c r="K17" s="30">
        <v>3.58</v>
      </c>
      <c r="L17" s="30">
        <v>973.33169999999996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27" t="s">
        <v>41</v>
      </c>
      <c r="B18" s="28">
        <v>43599</v>
      </c>
      <c r="C18" s="29">
        <v>0.89501157407407417</v>
      </c>
      <c r="D18" s="27" t="s">
        <v>42</v>
      </c>
      <c r="E18" s="30">
        <v>2.44</v>
      </c>
      <c r="F18" s="30">
        <v>40.948999999999998</v>
      </c>
      <c r="G18" s="30" t="s">
        <v>43</v>
      </c>
      <c r="H18" s="30">
        <v>3.3460000000000001</v>
      </c>
      <c r="I18" s="30">
        <v>3933.5281</v>
      </c>
      <c r="J18" s="30" t="s">
        <v>44</v>
      </c>
      <c r="K18" s="30">
        <v>3.58</v>
      </c>
      <c r="L18" s="30">
        <v>959.02560000000005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27" t="s">
        <v>41</v>
      </c>
      <c r="B19" s="28">
        <v>43599</v>
      </c>
      <c r="C19" s="29">
        <v>0.89908564814814806</v>
      </c>
      <c r="D19" s="27" t="s">
        <v>42</v>
      </c>
      <c r="E19" s="30">
        <v>2.4359999999999999</v>
      </c>
      <c r="F19" s="30">
        <v>40.705300000000001</v>
      </c>
      <c r="G19" s="30" t="s">
        <v>43</v>
      </c>
      <c r="H19" s="30">
        <v>3.343</v>
      </c>
      <c r="I19" s="30">
        <v>3923.2262999999998</v>
      </c>
      <c r="J19" s="30" t="s">
        <v>44</v>
      </c>
      <c r="K19" s="30">
        <v>3.5760000000000001</v>
      </c>
      <c r="L19" s="30">
        <v>958.09199999999998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31" t="s">
        <v>55</v>
      </c>
      <c r="B20" s="32">
        <v>43599</v>
      </c>
      <c r="C20" s="33">
        <v>0.90315972222222218</v>
      </c>
      <c r="D20" s="31" t="s">
        <v>42</v>
      </c>
      <c r="E20" s="34">
        <v>2.4359999999999999</v>
      </c>
      <c r="F20" s="34">
        <v>20.3445</v>
      </c>
      <c r="G20" s="34" t="s">
        <v>43</v>
      </c>
      <c r="H20" s="34">
        <v>3.343</v>
      </c>
      <c r="I20" s="34">
        <v>4689.4129999999996</v>
      </c>
      <c r="J20" s="34" t="s">
        <v>44</v>
      </c>
      <c r="K20" s="34">
        <v>3.5760000000000001</v>
      </c>
      <c r="L20" s="34">
        <v>812.20740000000001</v>
      </c>
      <c r="O20" s="14">
        <f t="shared" ref="O20:O29" si="3">($O$2/$M$2)*F20</f>
        <v>1.9858645787665472</v>
      </c>
      <c r="P20" s="3"/>
      <c r="R20" s="14">
        <f t="shared" ref="R20:R29" si="4">($R$2/$P$2)*I20</f>
        <v>494.40872069467969</v>
      </c>
      <c r="S20" s="3"/>
      <c r="U20" s="14">
        <f t="shared" ref="U20:U26" si="5">($S$2/$U$2)*L20</f>
        <v>2131.1753407686101</v>
      </c>
      <c r="AD20" s="7">
        <v>43109</v>
      </c>
    </row>
    <row r="21" spans="1:30" x14ac:dyDescent="0.35">
      <c r="A21" s="31" t="s">
        <v>56</v>
      </c>
      <c r="B21" s="32">
        <v>43599</v>
      </c>
      <c r="C21" s="33">
        <v>0.90681712962962957</v>
      </c>
      <c r="D21" s="31" t="s">
        <v>42</v>
      </c>
      <c r="E21" s="34">
        <v>2.44</v>
      </c>
      <c r="F21" s="34">
        <v>20.385100000000001</v>
      </c>
      <c r="G21" s="34" t="s">
        <v>43</v>
      </c>
      <c r="H21" s="34">
        <v>3.3460000000000001</v>
      </c>
      <c r="I21" s="34">
        <v>6004.8388999999997</v>
      </c>
      <c r="J21" s="34" t="s">
        <v>44</v>
      </c>
      <c r="K21" s="34">
        <v>3.5760000000000001</v>
      </c>
      <c r="L21" s="34">
        <v>813.89440000000002</v>
      </c>
      <c r="O21" s="14">
        <f t="shared" si="3"/>
        <v>1.9898276204681338</v>
      </c>
      <c r="P21" s="3"/>
      <c r="R21" s="14">
        <f t="shared" si="4"/>
        <v>633.09516959300618</v>
      </c>
      <c r="S21" s="3"/>
      <c r="U21" s="14">
        <f t="shared" si="5"/>
        <v>2135.6019106322638</v>
      </c>
      <c r="AD21" s="7">
        <v>43109</v>
      </c>
    </row>
    <row r="22" spans="1:30" x14ac:dyDescent="0.35">
      <c r="A22" s="31" t="s">
        <v>57</v>
      </c>
      <c r="B22" s="32">
        <v>43599</v>
      </c>
      <c r="C22" s="33">
        <v>0.91046296296296303</v>
      </c>
      <c r="D22" s="31" t="s">
        <v>42</v>
      </c>
      <c r="E22" s="34">
        <v>2.44</v>
      </c>
      <c r="F22" s="34">
        <v>20.440999999999999</v>
      </c>
      <c r="G22" s="34" t="s">
        <v>43</v>
      </c>
      <c r="H22" s="34">
        <v>3.3460000000000001</v>
      </c>
      <c r="I22" s="34">
        <v>6691.3473000000004</v>
      </c>
      <c r="J22" s="34" t="s">
        <v>44</v>
      </c>
      <c r="K22" s="34">
        <v>3.58</v>
      </c>
      <c r="L22" s="34">
        <v>819.53599999999994</v>
      </c>
      <c r="O22" s="14">
        <f t="shared" si="3"/>
        <v>1.9952841236976575</v>
      </c>
      <c r="P22" s="3"/>
      <c r="R22" s="14">
        <f t="shared" si="4"/>
        <v>705.47432233347752</v>
      </c>
      <c r="S22" s="3"/>
      <c r="U22" s="14">
        <f t="shared" si="5"/>
        <v>2150.4050739652748</v>
      </c>
      <c r="AD22" s="7">
        <v>43109</v>
      </c>
    </row>
    <row r="23" spans="1:30" x14ac:dyDescent="0.35">
      <c r="A23" s="31" t="s">
        <v>58</v>
      </c>
      <c r="B23" s="32">
        <v>43599</v>
      </c>
      <c r="C23" s="33">
        <v>0.91453703703703704</v>
      </c>
      <c r="D23" s="31" t="s">
        <v>42</v>
      </c>
      <c r="E23" s="34">
        <v>2.4359999999999999</v>
      </c>
      <c r="F23" s="34">
        <v>20.320699999999999</v>
      </c>
      <c r="G23" s="34" t="s">
        <v>43</v>
      </c>
      <c r="H23" s="34">
        <v>3.343</v>
      </c>
      <c r="I23" s="34">
        <v>7558.2488999999996</v>
      </c>
      <c r="J23" s="34" t="s">
        <v>44</v>
      </c>
      <c r="K23" s="34">
        <v>3.573</v>
      </c>
      <c r="L23" s="34">
        <v>829.35919999999999</v>
      </c>
      <c r="N23" s="14">
        <f>($O$2/$M$2)*F23</f>
        <v>1.9835414163897551</v>
      </c>
      <c r="P23" s="3"/>
      <c r="R23" s="14">
        <f t="shared" si="4"/>
        <v>796.87248048763672</v>
      </c>
      <c r="S23" s="3"/>
      <c r="T23" s="14">
        <f>($S$2/$U$2)*L23</f>
        <v>2176.1804628714067</v>
      </c>
      <c r="AD23" s="7">
        <v>43109</v>
      </c>
    </row>
    <row r="24" spans="1:30" x14ac:dyDescent="0.35">
      <c r="A24" s="31" t="s">
        <v>59</v>
      </c>
      <c r="B24" s="32">
        <v>43599</v>
      </c>
      <c r="C24" s="33">
        <v>0.91819444444444442</v>
      </c>
      <c r="D24" s="31" t="s">
        <v>42</v>
      </c>
      <c r="E24" s="34">
        <v>2.44</v>
      </c>
      <c r="F24" s="34">
        <v>20.493600000000001</v>
      </c>
      <c r="G24" s="34" t="s">
        <v>43</v>
      </c>
      <c r="H24" s="34">
        <v>3.35</v>
      </c>
      <c r="I24" s="34">
        <v>8319.5840000000007</v>
      </c>
      <c r="J24" s="34" t="s">
        <v>44</v>
      </c>
      <c r="K24" s="34">
        <v>3.5830000000000002</v>
      </c>
      <c r="L24" s="34">
        <v>823.11099999999999</v>
      </c>
      <c r="O24" s="14">
        <f t="shared" si="3"/>
        <v>2.0004185077740968</v>
      </c>
      <c r="P24" s="3"/>
      <c r="R24" s="14">
        <f t="shared" si="4"/>
        <v>877.14067456884834</v>
      </c>
      <c r="S24" s="3"/>
      <c r="U24" s="14">
        <f>($S$2/$U$2)*L24</f>
        <v>2159.7856236170605</v>
      </c>
      <c r="AD24" s="7">
        <v>43109</v>
      </c>
    </row>
    <row r="25" spans="1:30" x14ac:dyDescent="0.35">
      <c r="A25" s="31" t="s">
        <v>60</v>
      </c>
      <c r="B25" s="32">
        <v>43600</v>
      </c>
      <c r="C25" s="33">
        <v>0.36208333333333331</v>
      </c>
      <c r="D25" s="31" t="s">
        <v>42</v>
      </c>
      <c r="E25" s="34">
        <v>2.4359999999999999</v>
      </c>
      <c r="F25" s="34">
        <v>20.139600000000002</v>
      </c>
      <c r="G25" s="34" t="s">
        <v>43</v>
      </c>
      <c r="H25" s="34">
        <v>3.343</v>
      </c>
      <c r="I25" s="34">
        <v>4536.308</v>
      </c>
      <c r="J25" s="34" t="s">
        <v>44</v>
      </c>
      <c r="K25" s="34">
        <v>3.573</v>
      </c>
      <c r="L25" s="34">
        <v>830.51</v>
      </c>
      <c r="O25" s="17">
        <f t="shared" si="3"/>
        <v>1.965863907715931</v>
      </c>
      <c r="P25" s="3"/>
      <c r="R25" s="17">
        <f t="shared" si="4"/>
        <v>478.26673294867425</v>
      </c>
      <c r="S25" s="3"/>
      <c r="U25" s="17">
        <f t="shared" si="5"/>
        <v>2179.2000814837916</v>
      </c>
      <c r="AD25" s="7">
        <v>43109</v>
      </c>
    </row>
    <row r="26" spans="1:30" x14ac:dyDescent="0.35">
      <c r="A26" s="31" t="s">
        <v>61</v>
      </c>
      <c r="B26" s="32">
        <v>43600</v>
      </c>
      <c r="C26" s="33">
        <v>0.36574074074074076</v>
      </c>
      <c r="D26" s="31" t="s">
        <v>42</v>
      </c>
      <c r="E26" s="34">
        <v>2.44</v>
      </c>
      <c r="F26" s="34">
        <v>20.262599999999999</v>
      </c>
      <c r="G26" s="34" t="s">
        <v>43</v>
      </c>
      <c r="H26" s="34">
        <v>3.3460000000000001</v>
      </c>
      <c r="I26" s="34">
        <v>6381.6751999999997</v>
      </c>
      <c r="J26" s="34" t="s">
        <v>44</v>
      </c>
      <c r="K26" s="34">
        <v>3.58</v>
      </c>
      <c r="L26" s="34">
        <v>819.53520000000003</v>
      </c>
      <c r="O26" s="17">
        <f t="shared" si="3"/>
        <v>1.9778701670581749</v>
      </c>
      <c r="P26" s="3"/>
      <c r="R26" s="17">
        <f t="shared" si="4"/>
        <v>672.82533475319076</v>
      </c>
      <c r="S26" s="3"/>
      <c r="U26" s="17">
        <f t="shared" si="5"/>
        <v>2150.402974821297</v>
      </c>
      <c r="AD26" s="7">
        <v>43109</v>
      </c>
    </row>
    <row r="27" spans="1:30" x14ac:dyDescent="0.35">
      <c r="A27" s="31" t="s">
        <v>62</v>
      </c>
      <c r="B27" s="32">
        <v>43600</v>
      </c>
      <c r="C27" s="33">
        <v>0.36981481481481482</v>
      </c>
      <c r="D27" s="31" t="s">
        <v>42</v>
      </c>
      <c r="E27" s="34">
        <v>2.44</v>
      </c>
      <c r="F27" s="34">
        <v>20.332000000000001</v>
      </c>
      <c r="G27" s="34" t="s">
        <v>43</v>
      </c>
      <c r="H27" s="34">
        <v>3.35</v>
      </c>
      <c r="I27" s="34">
        <v>6945.5335999999998</v>
      </c>
      <c r="J27" s="34" t="s">
        <v>44</v>
      </c>
      <c r="K27" s="34">
        <v>3.58</v>
      </c>
      <c r="L27" s="34">
        <v>817.00959999999998</v>
      </c>
      <c r="O27" s="17">
        <f t="shared" si="3"/>
        <v>1.9846444304594089</v>
      </c>
      <c r="P27" s="3"/>
      <c r="R27" s="17">
        <f t="shared" si="4"/>
        <v>732.27339577851501</v>
      </c>
      <c r="S27" s="3"/>
      <c r="U27" s="17">
        <f>($S$2/$U$2)*L27</f>
        <v>2143.7759772826817</v>
      </c>
      <c r="AD27" s="7">
        <v>43109</v>
      </c>
    </row>
    <row r="28" spans="1:30" x14ac:dyDescent="0.35">
      <c r="A28" s="31" t="s">
        <v>63</v>
      </c>
      <c r="B28" s="32">
        <v>43600</v>
      </c>
      <c r="C28" s="33">
        <v>0.37388888888888888</v>
      </c>
      <c r="D28" s="31" t="s">
        <v>42</v>
      </c>
      <c r="E28" s="34">
        <v>2.44</v>
      </c>
      <c r="F28" s="34">
        <v>20.305700000000002</v>
      </c>
      <c r="G28" s="34" t="s">
        <v>43</v>
      </c>
      <c r="H28" s="34">
        <v>3.3460000000000001</v>
      </c>
      <c r="I28" s="34">
        <v>7726.3836000000001</v>
      </c>
      <c r="J28" s="34" t="s">
        <v>44</v>
      </c>
      <c r="K28" s="34">
        <v>3.5760000000000001</v>
      </c>
      <c r="L28" s="34">
        <v>814.02760000000001</v>
      </c>
      <c r="O28" s="17">
        <f t="shared" si="3"/>
        <v>1.9820772384211891</v>
      </c>
      <c r="P28" s="3"/>
      <c r="R28" s="17">
        <f t="shared" si="4"/>
        <v>814.59906203022729</v>
      </c>
      <c r="S28" s="3"/>
      <c r="U28" s="17">
        <f>($S$2/$U$2)*L28</f>
        <v>2135.9514181046047</v>
      </c>
      <c r="AD28" s="7">
        <v>43109</v>
      </c>
    </row>
    <row r="29" spans="1:30" x14ac:dyDescent="0.35">
      <c r="A29" s="31" t="s">
        <v>64</v>
      </c>
      <c r="B29" s="32">
        <v>43600</v>
      </c>
      <c r="C29" s="33">
        <v>0.377962962962963</v>
      </c>
      <c r="D29" s="31" t="s">
        <v>42</v>
      </c>
      <c r="E29" s="34">
        <v>2.4329999999999998</v>
      </c>
      <c r="F29" s="34">
        <v>20.1374</v>
      </c>
      <c r="G29" s="34" t="s">
        <v>43</v>
      </c>
      <c r="H29" s="34">
        <v>3.34</v>
      </c>
      <c r="I29" s="34">
        <v>7920.7385999999997</v>
      </c>
      <c r="J29" s="34" t="s">
        <v>44</v>
      </c>
      <c r="K29" s="34">
        <v>3.573</v>
      </c>
      <c r="L29" s="34">
        <v>820.91539999999998</v>
      </c>
      <c r="O29" s="17">
        <f t="shared" si="3"/>
        <v>1.9656491616138745</v>
      </c>
      <c r="P29" s="3"/>
      <c r="R29" s="17">
        <f t="shared" si="4"/>
        <v>835.09007165352432</v>
      </c>
      <c r="S29" s="3"/>
      <c r="T29" s="17">
        <f>($S$2/$U$2)*L29</f>
        <v>2154.0245229693792</v>
      </c>
      <c r="AD29" s="7">
        <v>43109</v>
      </c>
    </row>
    <row r="30" spans="1:30" x14ac:dyDescent="0.35">
      <c r="A30" s="27" t="s">
        <v>41</v>
      </c>
      <c r="B30" s="28">
        <v>43600</v>
      </c>
      <c r="C30" s="29">
        <v>0.38160879629629635</v>
      </c>
      <c r="D30" s="27" t="s">
        <v>42</v>
      </c>
      <c r="E30" s="30">
        <v>2.4329999999999998</v>
      </c>
      <c r="F30" s="30">
        <v>40.817900000000002</v>
      </c>
      <c r="G30" s="30" t="s">
        <v>43</v>
      </c>
      <c r="H30" s="30">
        <v>3.34</v>
      </c>
      <c r="I30" s="30">
        <v>3917.7936</v>
      </c>
      <c r="J30" s="30" t="s">
        <v>44</v>
      </c>
      <c r="K30" s="30">
        <v>3.57</v>
      </c>
      <c r="L30" s="30">
        <v>967.95010000000002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27" t="s">
        <v>41</v>
      </c>
      <c r="B31" s="28">
        <v>43600</v>
      </c>
      <c r="C31" s="29">
        <v>0.38567129629629626</v>
      </c>
      <c r="D31" s="27" t="s">
        <v>42</v>
      </c>
      <c r="E31" s="30">
        <v>2.4430000000000001</v>
      </c>
      <c r="F31" s="30">
        <v>40.938200000000002</v>
      </c>
      <c r="G31" s="30" t="s">
        <v>43</v>
      </c>
      <c r="H31" s="30">
        <v>3.3460000000000001</v>
      </c>
      <c r="I31" s="30">
        <v>3903.2033999999999</v>
      </c>
      <c r="J31" s="30" t="s">
        <v>44</v>
      </c>
      <c r="K31" s="30">
        <v>3.58</v>
      </c>
      <c r="L31" s="30">
        <v>971.971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27" t="s">
        <v>41</v>
      </c>
      <c r="B32" s="28">
        <v>43600</v>
      </c>
      <c r="C32" s="29">
        <v>0.3893287037037037</v>
      </c>
      <c r="D32" s="27" t="s">
        <v>42</v>
      </c>
      <c r="E32" s="30">
        <v>2.4359999999999999</v>
      </c>
      <c r="F32" s="30">
        <v>41.014400000000002</v>
      </c>
      <c r="G32" s="30" t="s">
        <v>43</v>
      </c>
      <c r="H32" s="30">
        <v>3.343</v>
      </c>
      <c r="I32" s="30">
        <v>3934.3948999999998</v>
      </c>
      <c r="J32" s="30" t="s">
        <v>44</v>
      </c>
      <c r="K32" s="30">
        <v>3.5760000000000001</v>
      </c>
      <c r="L32" s="30">
        <v>975.73249999999996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27" t="s">
        <v>41</v>
      </c>
      <c r="B33" s="28">
        <v>43600</v>
      </c>
      <c r="C33" s="29">
        <v>0.39297453703703705</v>
      </c>
      <c r="D33" s="27" t="s">
        <v>42</v>
      </c>
      <c r="E33" s="30">
        <v>2.4329999999999998</v>
      </c>
      <c r="F33" s="30">
        <v>41.107799999999997</v>
      </c>
      <c r="G33" s="30" t="s">
        <v>43</v>
      </c>
      <c r="H33" s="30">
        <v>3.34</v>
      </c>
      <c r="I33" s="30">
        <v>3935.7901999999999</v>
      </c>
      <c r="J33" s="30" t="s">
        <v>44</v>
      </c>
      <c r="K33" s="30">
        <v>3.573</v>
      </c>
      <c r="L33" s="30">
        <v>977.75019999999995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31" t="s">
        <v>65</v>
      </c>
      <c r="B34" s="32">
        <v>43600</v>
      </c>
      <c r="C34" s="33">
        <v>0.39704861111111112</v>
      </c>
      <c r="D34" s="31" t="s">
        <v>42</v>
      </c>
      <c r="E34" s="34">
        <v>2.44</v>
      </c>
      <c r="F34" s="34">
        <v>20.3111</v>
      </c>
      <c r="G34" s="34" t="s">
        <v>43</v>
      </c>
      <c r="H34" s="34">
        <v>3.3460000000000001</v>
      </c>
      <c r="I34" s="34">
        <v>4800.0574999999999</v>
      </c>
      <c r="J34" s="34" t="s">
        <v>44</v>
      </c>
      <c r="K34" s="34">
        <v>3.58</v>
      </c>
      <c r="L34" s="34">
        <v>830.09580000000005</v>
      </c>
      <c r="O34" s="19">
        <f t="shared" ref="O34:O42" si="6">($O$2/$M$2)*F34</f>
        <v>1.9826043424898729</v>
      </c>
      <c r="R34" s="19">
        <f t="shared" ref="R34:R43" si="7">($R$2/$P$2)*I34</f>
        <v>506.0740625395764</v>
      </c>
      <c r="U34" s="19">
        <f t="shared" ref="U34:U43" si="8">($S$2/$U$2)*L34</f>
        <v>2178.1132496891705</v>
      </c>
      <c r="AD34" s="7">
        <v>43109</v>
      </c>
    </row>
    <row r="35" spans="1:30" x14ac:dyDescent="0.35">
      <c r="A35" s="31" t="s">
        <v>66</v>
      </c>
      <c r="B35" s="32">
        <v>43600</v>
      </c>
      <c r="C35" s="33">
        <v>0.40112268518518518</v>
      </c>
      <c r="D35" s="31" t="s">
        <v>42</v>
      </c>
      <c r="E35" s="34">
        <v>2.4430000000000001</v>
      </c>
      <c r="F35" s="34">
        <v>19.783999999999999</v>
      </c>
      <c r="G35" s="34" t="s">
        <v>43</v>
      </c>
      <c r="H35" s="34">
        <v>3.35</v>
      </c>
      <c r="I35" s="34">
        <v>7796.0007999999998</v>
      </c>
      <c r="J35" s="34" t="s">
        <v>44</v>
      </c>
      <c r="K35" s="34">
        <v>3.5830000000000002</v>
      </c>
      <c r="L35" s="34">
        <v>826.55510000000004</v>
      </c>
      <c r="O35" s="19">
        <f t="shared" si="6"/>
        <v>1.931153128674451</v>
      </c>
      <c r="R35" s="19">
        <f>($R$2/$P$2)*I35</f>
        <v>821.93886144442808</v>
      </c>
      <c r="U35" s="19">
        <f>($S$2/$U$2)*L35</f>
        <v>2168.8227008354424</v>
      </c>
      <c r="AD35" s="7">
        <v>43109</v>
      </c>
    </row>
    <row r="36" spans="1:30" x14ac:dyDescent="0.35">
      <c r="A36" s="31" t="s">
        <v>67</v>
      </c>
      <c r="B36" s="32">
        <v>43600</v>
      </c>
      <c r="C36" s="33">
        <v>0.40478009259259262</v>
      </c>
      <c r="D36" s="31" t="s">
        <v>42</v>
      </c>
      <c r="E36" s="34">
        <v>2.4359999999999999</v>
      </c>
      <c r="F36" s="34">
        <v>19.732099999999999</v>
      </c>
      <c r="G36" s="34" t="s">
        <v>43</v>
      </c>
      <c r="H36" s="34">
        <v>3.3460000000000001</v>
      </c>
      <c r="I36" s="34">
        <v>10013.8416</v>
      </c>
      <c r="J36" s="34" t="s">
        <v>44</v>
      </c>
      <c r="K36" s="34">
        <v>3.5760000000000001</v>
      </c>
      <c r="L36" s="34">
        <v>819.36419999999998</v>
      </c>
      <c r="O36" s="19">
        <f t="shared" si="6"/>
        <v>1.9260870729032116</v>
      </c>
      <c r="R36" s="19">
        <f t="shared" si="7"/>
        <v>1055.7676653123035</v>
      </c>
      <c r="U36" s="19">
        <f t="shared" si="8"/>
        <v>2149.9542827959945</v>
      </c>
      <c r="AD36" s="7">
        <v>43109</v>
      </c>
    </row>
    <row r="37" spans="1:30" x14ac:dyDescent="0.35">
      <c r="A37" s="31" t="s">
        <v>68</v>
      </c>
      <c r="B37" s="32">
        <v>43600</v>
      </c>
      <c r="C37" s="33">
        <v>0.40842592592592591</v>
      </c>
      <c r="D37" s="31" t="s">
        <v>42</v>
      </c>
      <c r="E37" s="34">
        <v>2.44</v>
      </c>
      <c r="F37" s="34">
        <v>19.5063</v>
      </c>
      <c r="G37" s="34" t="s">
        <v>43</v>
      </c>
      <c r="H37" s="34">
        <v>3.35</v>
      </c>
      <c r="I37" s="34">
        <v>11594.579900000001</v>
      </c>
      <c r="J37" s="34" t="s">
        <v>44</v>
      </c>
      <c r="K37" s="34">
        <v>3.58</v>
      </c>
      <c r="L37" s="34">
        <v>808.66660000000002</v>
      </c>
      <c r="O37" s="19">
        <f t="shared" si="6"/>
        <v>1.9040463138830594</v>
      </c>
      <c r="R37" s="19">
        <f t="shared" si="7"/>
        <v>1222.4262216510356</v>
      </c>
      <c r="U37" s="19">
        <f t="shared" si="8"/>
        <v>2121.8845295218848</v>
      </c>
      <c r="AD37" s="7">
        <v>43109</v>
      </c>
    </row>
    <row r="38" spans="1:30" x14ac:dyDescent="0.35">
      <c r="A38" s="31" t="s">
        <v>69</v>
      </c>
      <c r="B38" s="32">
        <v>43600</v>
      </c>
      <c r="C38" s="33">
        <v>0.41207175925925926</v>
      </c>
      <c r="D38" s="31" t="s">
        <v>42</v>
      </c>
      <c r="E38" s="34">
        <v>2.4359999999999999</v>
      </c>
      <c r="F38" s="34">
        <v>19.3461</v>
      </c>
      <c r="G38" s="34" t="s">
        <v>43</v>
      </c>
      <c r="H38" s="34">
        <v>3.343</v>
      </c>
      <c r="I38" s="34">
        <v>13112.477699999999</v>
      </c>
      <c r="J38" s="34" t="s">
        <v>44</v>
      </c>
      <c r="K38" s="34">
        <v>3.57</v>
      </c>
      <c r="L38" s="34">
        <v>821.57399999999996</v>
      </c>
      <c r="O38" s="19">
        <f t="shared" si="6"/>
        <v>1.8884088931787708</v>
      </c>
      <c r="R38" s="19">
        <f t="shared" si="7"/>
        <v>1382.4594517041933</v>
      </c>
      <c r="T38" s="19">
        <f>($S$2/$U$2)*L38</f>
        <v>2155.7526432492859</v>
      </c>
      <c r="AD38" s="7">
        <v>43109</v>
      </c>
    </row>
    <row r="39" spans="1:30" x14ac:dyDescent="0.35">
      <c r="A39" s="31" t="s">
        <v>70</v>
      </c>
      <c r="B39" s="32">
        <v>43600</v>
      </c>
      <c r="C39" s="33">
        <v>0.41571759259259261</v>
      </c>
      <c r="D39" s="31" t="s">
        <v>42</v>
      </c>
      <c r="E39" s="34">
        <v>2.4359999999999999</v>
      </c>
      <c r="F39" s="34">
        <v>20.3062</v>
      </c>
      <c r="G39" s="34" t="s">
        <v>43</v>
      </c>
      <c r="H39" s="34">
        <v>3.343</v>
      </c>
      <c r="I39" s="34">
        <v>4771.7556000000004</v>
      </c>
      <c r="J39" s="34" t="s">
        <v>44</v>
      </c>
      <c r="K39" s="34">
        <v>3.5760000000000001</v>
      </c>
      <c r="L39" s="34">
        <v>817.14580000000001</v>
      </c>
      <c r="O39" s="26">
        <f t="shared" si="6"/>
        <v>1.9821260443534745</v>
      </c>
      <c r="R39" s="16">
        <f t="shared" si="7"/>
        <v>503.09016963608752</v>
      </c>
      <c r="U39" s="16">
        <f>($S$2/$U$2)*L39</f>
        <v>2144.1333565449399</v>
      </c>
      <c r="AD39" s="7">
        <v>43109</v>
      </c>
    </row>
    <row r="40" spans="1:30" x14ac:dyDescent="0.35">
      <c r="A40" s="31" t="s">
        <v>71</v>
      </c>
      <c r="B40" s="32">
        <v>43600</v>
      </c>
      <c r="C40" s="33">
        <v>0.41936342592592596</v>
      </c>
      <c r="D40" s="31" t="s">
        <v>42</v>
      </c>
      <c r="E40" s="34">
        <v>2.44</v>
      </c>
      <c r="F40" s="34">
        <v>18.814</v>
      </c>
      <c r="G40" s="34" t="s">
        <v>43</v>
      </c>
      <c r="H40" s="34">
        <v>3.3460000000000001</v>
      </c>
      <c r="I40" s="34">
        <v>7138.3284999999996</v>
      </c>
      <c r="J40" s="34" t="s">
        <v>44</v>
      </c>
      <c r="K40" s="34">
        <v>3.58</v>
      </c>
      <c r="L40" s="34">
        <v>823.13630000000001</v>
      </c>
      <c r="O40" s="16">
        <f t="shared" si="6"/>
        <v>1.8364696200404935</v>
      </c>
      <c r="R40" s="16">
        <f>($R$2/$P$2)*I40</f>
        <v>752.59992275864204</v>
      </c>
      <c r="U40" s="16">
        <f t="shared" si="8"/>
        <v>2159.8520090453658</v>
      </c>
      <c r="AD40" s="7">
        <v>43109</v>
      </c>
    </row>
    <row r="41" spans="1:30" x14ac:dyDescent="0.35">
      <c r="A41" s="31" t="s">
        <v>72</v>
      </c>
      <c r="B41" s="32">
        <v>43600</v>
      </c>
      <c r="C41" s="33">
        <v>0.42302083333333335</v>
      </c>
      <c r="D41" s="31" t="s">
        <v>42</v>
      </c>
      <c r="E41" s="34">
        <v>2.4359999999999999</v>
      </c>
      <c r="F41" s="34">
        <v>18.077000000000002</v>
      </c>
      <c r="G41" s="34" t="s">
        <v>43</v>
      </c>
      <c r="H41" s="34">
        <v>3.343</v>
      </c>
      <c r="I41" s="34">
        <v>8591.4035999999996</v>
      </c>
      <c r="J41" s="34" t="s">
        <v>44</v>
      </c>
      <c r="K41" s="34">
        <v>3.573</v>
      </c>
      <c r="L41" s="34">
        <v>814.33780000000002</v>
      </c>
      <c r="O41" s="16">
        <f t="shared" si="6"/>
        <v>1.7645296758516</v>
      </c>
      <c r="R41" s="16">
        <f t="shared" si="7"/>
        <v>905.79884152828208</v>
      </c>
      <c r="U41" s="16">
        <f t="shared" si="8"/>
        <v>2136.7653611820824</v>
      </c>
      <c r="AD41" s="7">
        <v>43109</v>
      </c>
    </row>
    <row r="42" spans="1:30" x14ac:dyDescent="0.35">
      <c r="A42" s="31" t="s">
        <v>73</v>
      </c>
      <c r="B42" s="32">
        <v>43600</v>
      </c>
      <c r="C42" s="33">
        <v>0.42666666666666669</v>
      </c>
      <c r="D42" s="31" t="s">
        <v>42</v>
      </c>
      <c r="E42" s="34">
        <v>2.4359999999999999</v>
      </c>
      <c r="F42" s="34">
        <v>18.1005</v>
      </c>
      <c r="G42" s="34" t="s">
        <v>43</v>
      </c>
      <c r="H42" s="34">
        <v>3.34</v>
      </c>
      <c r="I42" s="34">
        <v>9485.3366000000005</v>
      </c>
      <c r="J42" s="34" t="s">
        <v>44</v>
      </c>
      <c r="K42" s="34">
        <v>3.57</v>
      </c>
      <c r="L42" s="34">
        <v>832.82150000000001</v>
      </c>
      <c r="O42" s="16">
        <f t="shared" si="6"/>
        <v>1.7668235546690205</v>
      </c>
      <c r="R42" s="16">
        <f t="shared" si="7"/>
        <v>1000.04694271211</v>
      </c>
      <c r="U42" s="16">
        <f t="shared" si="8"/>
        <v>2185.2652956152888</v>
      </c>
      <c r="AD42" s="7">
        <v>43109</v>
      </c>
    </row>
    <row r="43" spans="1:30" x14ac:dyDescent="0.35">
      <c r="A43" s="31" t="s">
        <v>74</v>
      </c>
      <c r="B43" s="32">
        <v>43600</v>
      </c>
      <c r="C43" s="33">
        <v>0.4307407407407407</v>
      </c>
      <c r="D43" s="31" t="s">
        <v>42</v>
      </c>
      <c r="E43" s="34">
        <v>2.44</v>
      </c>
      <c r="F43" s="34">
        <v>17.5562</v>
      </c>
      <c r="G43" s="34" t="s">
        <v>43</v>
      </c>
      <c r="H43" s="34">
        <v>3.35</v>
      </c>
      <c r="I43" s="34">
        <v>10277.427100000001</v>
      </c>
      <c r="J43" s="34" t="s">
        <v>44</v>
      </c>
      <c r="K43" s="34">
        <v>3.5830000000000002</v>
      </c>
      <c r="L43" s="34">
        <v>828.05250000000001</v>
      </c>
      <c r="O43" s="16">
        <f t="shared" ref="O43" si="9">($O$2/$M$2)*F43</f>
        <v>1.7136934167829763</v>
      </c>
      <c r="R43" s="16">
        <f t="shared" si="7"/>
        <v>1083.55770424653</v>
      </c>
      <c r="U43" s="16">
        <f t="shared" si="8"/>
        <v>2172.7517735763049</v>
      </c>
      <c r="AD43" s="7">
        <v>43109</v>
      </c>
    </row>
    <row r="44" spans="1:30" x14ac:dyDescent="0.35">
      <c r="A44" s="27" t="s">
        <v>41</v>
      </c>
      <c r="B44" s="28">
        <v>43600</v>
      </c>
      <c r="C44" s="29">
        <v>0.43438657407407405</v>
      </c>
      <c r="D44" s="27" t="s">
        <v>42</v>
      </c>
      <c r="E44" s="30">
        <v>2.44</v>
      </c>
      <c r="F44" s="30">
        <v>40.797600000000003</v>
      </c>
      <c r="G44" s="30" t="s">
        <v>43</v>
      </c>
      <c r="H44" s="30">
        <v>3.3460000000000001</v>
      </c>
      <c r="I44" s="30">
        <v>3864.7887999999998</v>
      </c>
      <c r="J44" s="30" t="s">
        <v>44</v>
      </c>
      <c r="K44" s="30">
        <v>3.5760000000000001</v>
      </c>
      <c r="L44" s="30">
        <v>945.14909999999998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27" t="s">
        <v>41</v>
      </c>
      <c r="B45" s="28">
        <v>43600</v>
      </c>
      <c r="C45" s="29">
        <v>0.4380324074074074</v>
      </c>
      <c r="D45" s="27" t="s">
        <v>42</v>
      </c>
      <c r="E45" s="30">
        <v>2.4430000000000001</v>
      </c>
      <c r="F45" s="30">
        <v>40.799799999999998</v>
      </c>
      <c r="G45" s="30" t="s">
        <v>43</v>
      </c>
      <c r="H45" s="30">
        <v>3.35</v>
      </c>
      <c r="I45" s="30">
        <v>3899.6619000000001</v>
      </c>
      <c r="J45" s="30" t="s">
        <v>44</v>
      </c>
      <c r="K45" s="30">
        <v>3.5830000000000002</v>
      </c>
      <c r="L45" s="30">
        <v>963.40589999999997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27" t="s">
        <v>41</v>
      </c>
      <c r="B46" s="28">
        <v>43600</v>
      </c>
      <c r="C46" s="29">
        <v>0.44167824074074075</v>
      </c>
      <c r="D46" s="27" t="s">
        <v>42</v>
      </c>
      <c r="E46" s="30">
        <v>2.4359999999999999</v>
      </c>
      <c r="F46" s="30">
        <v>40.644199999999998</v>
      </c>
      <c r="G46" s="30" t="s">
        <v>43</v>
      </c>
      <c r="H46" s="30">
        <v>3.34</v>
      </c>
      <c r="I46" s="30">
        <v>3880.4983999999999</v>
      </c>
      <c r="J46" s="30" t="s">
        <v>44</v>
      </c>
      <c r="K46" s="30">
        <v>3.57</v>
      </c>
      <c r="L46" s="30">
        <v>963.06880000000001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27" t="s">
        <v>41</v>
      </c>
      <c r="B47" s="28">
        <v>43600</v>
      </c>
      <c r="C47" s="29">
        <v>0.44532407407407404</v>
      </c>
      <c r="D47" s="27" t="s">
        <v>42</v>
      </c>
      <c r="E47" s="30">
        <v>2.44</v>
      </c>
      <c r="F47" s="30">
        <v>40.5274</v>
      </c>
      <c r="G47" s="30" t="s">
        <v>43</v>
      </c>
      <c r="H47" s="30">
        <v>3.3460000000000001</v>
      </c>
      <c r="I47" s="30">
        <v>3877.3852000000002</v>
      </c>
      <c r="J47" s="30" t="s">
        <v>44</v>
      </c>
      <c r="K47" s="30">
        <v>3.5760000000000001</v>
      </c>
      <c r="L47" s="30">
        <v>954.68610000000001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31" t="s">
        <v>75</v>
      </c>
      <c r="B48" s="32">
        <v>43600</v>
      </c>
      <c r="C48" s="33">
        <v>0.44939814814814816</v>
      </c>
      <c r="D48" s="31" t="s">
        <v>42</v>
      </c>
      <c r="E48" s="34">
        <v>2.44</v>
      </c>
      <c r="F48" s="34">
        <v>20.210999999999999</v>
      </c>
      <c r="G48" s="34" t="s">
        <v>43</v>
      </c>
      <c r="H48" s="34">
        <v>3.3460000000000001</v>
      </c>
      <c r="I48" s="34">
        <v>4593.6985999999997</v>
      </c>
      <c r="J48" s="34" t="s">
        <v>44</v>
      </c>
      <c r="K48" s="34">
        <v>3.5760000000000001</v>
      </c>
      <c r="L48" s="34">
        <v>820.42340000000002</v>
      </c>
      <c r="O48" s="22">
        <f t="shared" ref="O48:O57" si="10">($O$2/$M$2)*F48</f>
        <v>1.9728333948463066</v>
      </c>
      <c r="R48" s="22">
        <f t="shared" ref="R48:R57" si="11">($R$2/$P$2)*I48</f>
        <v>484.31747173536246</v>
      </c>
      <c r="U48" s="22">
        <f>($S$2/$U$2)*L48</f>
        <v>2152.733549422896</v>
      </c>
      <c r="AD48" s="7">
        <v>43109</v>
      </c>
    </row>
    <row r="49" spans="1:30" x14ac:dyDescent="0.35">
      <c r="A49" s="31" t="s">
        <v>76</v>
      </c>
      <c r="B49" s="32">
        <v>43600</v>
      </c>
      <c r="C49" s="33">
        <v>0.45304398148148151</v>
      </c>
      <c r="D49" s="31" t="s">
        <v>42</v>
      </c>
      <c r="E49" s="34">
        <v>2.44</v>
      </c>
      <c r="F49" s="34">
        <v>19.5276</v>
      </c>
      <c r="G49" s="34" t="s">
        <v>43</v>
      </c>
      <c r="H49" s="34">
        <v>3.3460000000000001</v>
      </c>
      <c r="I49" s="34">
        <v>5420.0922</v>
      </c>
      <c r="J49" s="34" t="s">
        <v>44</v>
      </c>
      <c r="K49" s="34">
        <v>3.58</v>
      </c>
      <c r="L49" s="34">
        <v>799.2636</v>
      </c>
      <c r="O49" s="22">
        <f t="shared" si="10"/>
        <v>1.9061254465984236</v>
      </c>
      <c r="R49" s="22">
        <f t="shared" si="11"/>
        <v>571.4448376906048</v>
      </c>
      <c r="U49" s="22">
        <f>($S$2/$U$2)*L49</f>
        <v>2097.2117159902091</v>
      </c>
      <c r="AD49" s="7">
        <v>43109</v>
      </c>
    </row>
    <row r="50" spans="1:30" x14ac:dyDescent="0.35">
      <c r="A50" s="31" t="s">
        <v>77</v>
      </c>
      <c r="B50" s="32">
        <v>43600</v>
      </c>
      <c r="C50" s="33">
        <v>0.4566898148148148</v>
      </c>
      <c r="D50" s="31" t="s">
        <v>42</v>
      </c>
      <c r="E50" s="34">
        <v>2.44</v>
      </c>
      <c r="F50" s="34">
        <v>19.541799999999999</v>
      </c>
      <c r="G50" s="34" t="s">
        <v>43</v>
      </c>
      <c r="H50" s="34">
        <v>3.3460000000000001</v>
      </c>
      <c r="I50" s="34">
        <v>5708.6373000000003</v>
      </c>
      <c r="J50" s="34" t="s">
        <v>44</v>
      </c>
      <c r="K50" s="34">
        <v>3.58</v>
      </c>
      <c r="L50" s="34">
        <v>813.73670000000004</v>
      </c>
      <c r="O50" s="22">
        <f t="shared" si="10"/>
        <v>1.9075115350753329</v>
      </c>
      <c r="R50" s="22">
        <f t="shared" si="11"/>
        <v>601.86638805388452</v>
      </c>
      <c r="U50" s="22">
        <f>($S$2/$U$2)*L50</f>
        <v>2135.1881168755963</v>
      </c>
      <c r="AD50" s="7">
        <v>43109</v>
      </c>
    </row>
    <row r="51" spans="1:30" x14ac:dyDescent="0.35">
      <c r="A51" s="31" t="s">
        <v>78</v>
      </c>
      <c r="B51" s="32">
        <v>43600</v>
      </c>
      <c r="C51" s="33">
        <v>0.46077546296296296</v>
      </c>
      <c r="D51" s="31" t="s">
        <v>42</v>
      </c>
      <c r="E51" s="34">
        <v>2.44</v>
      </c>
      <c r="F51" s="34">
        <v>19.011199999999999</v>
      </c>
      <c r="G51" s="34" t="s">
        <v>43</v>
      </c>
      <c r="H51" s="34">
        <v>3.3460000000000001</v>
      </c>
      <c r="I51" s="34">
        <v>6300.8371999999999</v>
      </c>
      <c r="J51" s="34" t="s">
        <v>44</v>
      </c>
      <c r="K51" s="34">
        <v>3.58</v>
      </c>
      <c r="L51" s="34">
        <v>816.01559999999995</v>
      </c>
      <c r="O51" s="22">
        <f t="shared" si="10"/>
        <v>1.8557186797339125</v>
      </c>
      <c r="R51" s="22">
        <f t="shared" si="11"/>
        <v>664.30251704369994</v>
      </c>
      <c r="U51" s="22">
        <f>($S$2/$U$2)*L51</f>
        <v>2141.1677908899892</v>
      </c>
      <c r="AD51" s="7">
        <v>43109</v>
      </c>
    </row>
    <row r="52" spans="1:30" x14ac:dyDescent="0.35">
      <c r="A52" s="31" t="s">
        <v>79</v>
      </c>
      <c r="B52" s="32">
        <v>43600</v>
      </c>
      <c r="C52" s="33">
        <v>0.46483796296296293</v>
      </c>
      <c r="D52" s="31" t="s">
        <v>42</v>
      </c>
      <c r="E52" s="34">
        <v>2.44</v>
      </c>
      <c r="F52" s="34">
        <v>18.253</v>
      </c>
      <c r="G52" s="34" t="s">
        <v>43</v>
      </c>
      <c r="H52" s="34">
        <v>3.3460000000000001</v>
      </c>
      <c r="I52" s="34">
        <v>5155.3344999999999</v>
      </c>
      <c r="J52" s="34" t="s">
        <v>44</v>
      </c>
      <c r="K52" s="34">
        <v>3.5830000000000002</v>
      </c>
      <c r="L52" s="34">
        <v>845.64020000000005</v>
      </c>
      <c r="O52" s="22">
        <f>($O$2/$M$2)*F52</f>
        <v>1.7817093640161119</v>
      </c>
      <c r="Q52" s="22">
        <f>($R$2/$P$2)*I52</f>
        <v>543.53121273347995</v>
      </c>
      <c r="U52" s="22">
        <f t="shared" ref="U52:U57" si="12">($S$2/$U$2)*L52</f>
        <v>2218.9006667541266</v>
      </c>
      <c r="AD52" s="7">
        <v>43109</v>
      </c>
    </row>
    <row r="53" spans="1:30" x14ac:dyDescent="0.35">
      <c r="A53" s="31" t="s">
        <v>80</v>
      </c>
      <c r="B53" s="32">
        <v>43600</v>
      </c>
      <c r="C53" s="33">
        <v>0.46892361111111108</v>
      </c>
      <c r="D53" s="31" t="s">
        <v>42</v>
      </c>
      <c r="E53" s="34">
        <v>2.4329999999999998</v>
      </c>
      <c r="F53" s="34">
        <v>20.199000000000002</v>
      </c>
      <c r="G53" s="34" t="s">
        <v>43</v>
      </c>
      <c r="H53" s="34">
        <v>3.34</v>
      </c>
      <c r="I53" s="34">
        <v>4888.0775999999996</v>
      </c>
      <c r="J53" s="34" t="s">
        <v>44</v>
      </c>
      <c r="K53" s="34">
        <v>3.573</v>
      </c>
      <c r="L53" s="34">
        <v>802.41780000000006</v>
      </c>
      <c r="O53" s="24">
        <f>($O$2/$M$2)*F53</f>
        <v>1.9716620524714539</v>
      </c>
      <c r="R53" s="24">
        <f t="shared" si="11"/>
        <v>515.35409503754954</v>
      </c>
      <c r="U53" s="24">
        <f>($S$2/$U$2)*L53</f>
        <v>2105.4881159095553</v>
      </c>
      <c r="AD53" s="7">
        <v>43109</v>
      </c>
    </row>
    <row r="54" spans="1:30" x14ac:dyDescent="0.35">
      <c r="A54" s="31" t="s">
        <v>81</v>
      </c>
      <c r="B54" s="32">
        <v>43600</v>
      </c>
      <c r="C54" s="33">
        <v>0.47298611111111111</v>
      </c>
      <c r="D54" s="31" t="s">
        <v>42</v>
      </c>
      <c r="E54" s="34">
        <v>2.4329999999999998</v>
      </c>
      <c r="F54" s="34">
        <v>19.37</v>
      </c>
      <c r="G54" s="34" t="s">
        <v>43</v>
      </c>
      <c r="H54" s="34">
        <v>3.34</v>
      </c>
      <c r="I54" s="34">
        <v>5583.4607999999998</v>
      </c>
      <c r="J54" s="34" t="s">
        <v>44</v>
      </c>
      <c r="K54" s="34">
        <v>3.573</v>
      </c>
      <c r="L54" s="34">
        <v>809.8818</v>
      </c>
      <c r="O54" s="24">
        <f>($O$2/$M$2)*F54</f>
        <v>1.8907418167420198</v>
      </c>
      <c r="R54" s="24">
        <f>($R$2/$P$2)*I54</f>
        <v>588.66892533818054</v>
      </c>
      <c r="U54" s="24">
        <f t="shared" si="12"/>
        <v>2125.0731292245</v>
      </c>
      <c r="AD54" s="7">
        <v>43109</v>
      </c>
    </row>
    <row r="55" spans="1:30" x14ac:dyDescent="0.35">
      <c r="A55" s="31" t="s">
        <v>82</v>
      </c>
      <c r="B55" s="32">
        <v>43600</v>
      </c>
      <c r="C55" s="33">
        <v>0.47663194444444446</v>
      </c>
      <c r="D55" s="31" t="s">
        <v>42</v>
      </c>
      <c r="E55" s="34">
        <v>2.4329999999999998</v>
      </c>
      <c r="F55" s="34">
        <v>18.6722</v>
      </c>
      <c r="G55" s="34" t="s">
        <v>43</v>
      </c>
      <c r="H55" s="34">
        <v>3.3359999999999999</v>
      </c>
      <c r="I55" s="34">
        <v>6327.5079999999998</v>
      </c>
      <c r="J55" s="34" t="s">
        <v>44</v>
      </c>
      <c r="K55" s="34">
        <v>3.57</v>
      </c>
      <c r="L55" s="34">
        <v>817.51400000000001</v>
      </c>
      <c r="O55" s="24">
        <f t="shared" si="10"/>
        <v>1.8226282576443129</v>
      </c>
      <c r="R55" s="24">
        <f t="shared" si="11"/>
        <v>667.11444171484823</v>
      </c>
      <c r="U55" s="24">
        <f t="shared" si="12"/>
        <v>2145.0994875608244</v>
      </c>
      <c r="AD55" s="7">
        <v>43109</v>
      </c>
    </row>
    <row r="56" spans="1:30" x14ac:dyDescent="0.35">
      <c r="A56" s="31" t="s">
        <v>83</v>
      </c>
      <c r="B56" s="32">
        <v>43600</v>
      </c>
      <c r="C56" s="33">
        <v>0.48070601851851852</v>
      </c>
      <c r="D56" s="31" t="s">
        <v>42</v>
      </c>
      <c r="E56" s="34">
        <v>2.44</v>
      </c>
      <c r="F56" s="34">
        <v>18.404399999999999</v>
      </c>
      <c r="G56" s="34" t="s">
        <v>43</v>
      </c>
      <c r="H56" s="34">
        <v>3.35</v>
      </c>
      <c r="I56" s="34">
        <v>6520.7986000000001</v>
      </c>
      <c r="J56" s="34" t="s">
        <v>44</v>
      </c>
      <c r="K56" s="34">
        <v>3.5830000000000002</v>
      </c>
      <c r="L56" s="34">
        <v>821.12</v>
      </c>
      <c r="O56" s="24">
        <f t="shared" si="10"/>
        <v>1.7964878003121749</v>
      </c>
      <c r="R56" s="24">
        <f t="shared" si="11"/>
        <v>687.49323075908626</v>
      </c>
      <c r="U56" s="24">
        <f t="shared" si="12"/>
        <v>2154.5613790417583</v>
      </c>
      <c r="AD56" s="7">
        <v>43109</v>
      </c>
    </row>
    <row r="57" spans="1:30" x14ac:dyDescent="0.35">
      <c r="A57" s="31" t="s">
        <v>84</v>
      </c>
      <c r="B57" s="32">
        <v>43600</v>
      </c>
      <c r="C57" s="33">
        <v>0.48435185185185187</v>
      </c>
      <c r="D57" s="31" t="s">
        <v>42</v>
      </c>
      <c r="E57" s="34">
        <v>2.4329999999999998</v>
      </c>
      <c r="F57" s="34">
        <v>18.716200000000001</v>
      </c>
      <c r="G57" s="34" t="s">
        <v>43</v>
      </c>
      <c r="H57" s="34">
        <v>3.34</v>
      </c>
      <c r="I57" s="34">
        <v>5857.7968000000001</v>
      </c>
      <c r="J57" s="34" t="s">
        <v>44</v>
      </c>
      <c r="K57" s="34">
        <v>3.573</v>
      </c>
      <c r="L57" s="34">
        <v>822.19550000000004</v>
      </c>
      <c r="M57" s="3"/>
      <c r="N57" s="24">
        <f>($O$2/$M$2)*F57</f>
        <v>1.826923179685441</v>
      </c>
      <c r="P57" s="3"/>
      <c r="Q57" s="24">
        <f>($R$2/$P$2)*I57</f>
        <v>617.59239844675415</v>
      </c>
      <c r="S57" s="3"/>
      <c r="U57" s="24">
        <f t="shared" si="12"/>
        <v>2157.3834157272117</v>
      </c>
      <c r="AD57" s="7">
        <v>43109</v>
      </c>
    </row>
    <row r="58" spans="1:30" x14ac:dyDescent="0.35">
      <c r="A58" s="27" t="s">
        <v>41</v>
      </c>
      <c r="B58" s="28">
        <v>43600</v>
      </c>
      <c r="C58" s="29">
        <v>0.48800925925925925</v>
      </c>
      <c r="D58" s="27" t="s">
        <v>42</v>
      </c>
      <c r="E58" s="30">
        <v>2.4359999999999999</v>
      </c>
      <c r="F58" s="30">
        <v>40.647399999999998</v>
      </c>
      <c r="G58" s="30" t="s">
        <v>43</v>
      </c>
      <c r="H58" s="30">
        <v>3.343</v>
      </c>
      <c r="I58" s="30">
        <v>3870.6091999999999</v>
      </c>
      <c r="J58" s="30" t="s">
        <v>44</v>
      </c>
      <c r="K58" s="30">
        <v>3.5760000000000001</v>
      </c>
      <c r="L58" s="30">
        <v>956.11400000000003</v>
      </c>
      <c r="AD58" s="7">
        <v>43109</v>
      </c>
    </row>
    <row r="59" spans="1:30" x14ac:dyDescent="0.35">
      <c r="A59" s="27" t="s">
        <v>41</v>
      </c>
      <c r="B59" s="28">
        <v>43600</v>
      </c>
      <c r="C59" s="29">
        <v>0.49208333333333337</v>
      </c>
      <c r="D59" s="27" t="s">
        <v>42</v>
      </c>
      <c r="E59" s="30">
        <v>2.4329999999999998</v>
      </c>
      <c r="F59" s="30">
        <v>40.314399999999999</v>
      </c>
      <c r="G59" s="30" t="s">
        <v>43</v>
      </c>
      <c r="H59" s="30">
        <v>3.34</v>
      </c>
      <c r="I59" s="30">
        <v>3839.4928</v>
      </c>
      <c r="J59" s="30" t="s">
        <v>44</v>
      </c>
      <c r="K59" s="30">
        <v>3.57</v>
      </c>
      <c r="L59" s="30">
        <v>954.77549999999997</v>
      </c>
    </row>
    <row r="60" spans="1:30" x14ac:dyDescent="0.35">
      <c r="A60" s="27" t="s">
        <v>41</v>
      </c>
      <c r="B60" s="28">
        <v>43600</v>
      </c>
      <c r="C60" s="29">
        <v>0.49614583333333334</v>
      </c>
      <c r="D60" s="27" t="s">
        <v>42</v>
      </c>
      <c r="E60" s="30">
        <v>2.4359999999999999</v>
      </c>
      <c r="F60" s="30">
        <v>40.599200000000003</v>
      </c>
      <c r="G60" s="30" t="s">
        <v>43</v>
      </c>
      <c r="H60" s="30">
        <v>3.343</v>
      </c>
      <c r="I60" s="30">
        <v>3825.7316000000001</v>
      </c>
      <c r="J60" s="30" t="s">
        <v>44</v>
      </c>
      <c r="K60" s="30">
        <v>3.573</v>
      </c>
      <c r="L60" s="30">
        <v>950.04100000000005</v>
      </c>
    </row>
    <row r="61" spans="1:30" x14ac:dyDescent="0.35">
      <c r="A61" s="27" t="s">
        <v>41</v>
      </c>
      <c r="B61" s="28">
        <v>43600</v>
      </c>
      <c r="C61" s="29">
        <v>0.50023148148148155</v>
      </c>
      <c r="D61" s="27" t="s">
        <v>42</v>
      </c>
      <c r="E61" s="30">
        <v>2.44</v>
      </c>
      <c r="F61" s="30">
        <v>40.407400000000003</v>
      </c>
      <c r="G61" s="30" t="s">
        <v>43</v>
      </c>
      <c r="H61" s="30">
        <v>3.343</v>
      </c>
      <c r="I61" s="30">
        <v>3813.0439999999999</v>
      </c>
      <c r="J61" s="30" t="s">
        <v>44</v>
      </c>
      <c r="K61" s="30">
        <v>3.5760000000000001</v>
      </c>
      <c r="L61" s="30">
        <v>941.87660000000005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2020-04-21T08:34:30Z</dcterms:modified>
</cp:coreProperties>
</file>