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9\slopecalculation_2019\"/>
    </mc:Choice>
  </mc:AlternateContent>
  <xr:revisionPtr revIDLastSave="0" documentId="13_ncr:1_{84C9C931-9058-4FE5-AFEF-AB2E3F967BD2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s="1"/>
  <c r="N13" i="1" l="1"/>
  <c r="O26" i="1"/>
  <c r="O14" i="1"/>
  <c r="O21" i="1"/>
  <c r="O20" i="1"/>
  <c r="O12" i="1"/>
  <c r="O34" i="1"/>
  <c r="O28" i="1"/>
  <c r="O8" i="1"/>
  <c r="N22" i="1"/>
  <c r="T2" i="1"/>
  <c r="S2" i="1"/>
  <c r="U57" i="1" s="1"/>
  <c r="Q2" i="1"/>
  <c r="P2" i="1"/>
  <c r="O51" i="1"/>
  <c r="N2" i="1"/>
  <c r="AE2" i="1" s="1"/>
  <c r="R48" i="1" l="1"/>
  <c r="R25" i="1"/>
  <c r="U51" i="1"/>
  <c r="U35" i="1"/>
  <c r="U42" i="1"/>
  <c r="U41" i="1"/>
  <c r="U24" i="1"/>
  <c r="U8" i="1"/>
  <c r="R13" i="1"/>
  <c r="R24" i="1"/>
  <c r="U54" i="1"/>
  <c r="U7" i="1"/>
  <c r="U6" i="1"/>
  <c r="O11" i="1"/>
  <c r="O23" i="1"/>
  <c r="O35" i="1"/>
  <c r="O43" i="1"/>
  <c r="O55" i="1"/>
  <c r="R9" i="1"/>
  <c r="T10" i="1"/>
  <c r="U14" i="1"/>
  <c r="U22" i="1"/>
  <c r="U26" i="1"/>
  <c r="U34" i="1"/>
  <c r="U38" i="1"/>
  <c r="U50" i="1"/>
  <c r="O7" i="1"/>
  <c r="O15" i="1"/>
  <c r="O39" i="1"/>
  <c r="U12" i="1"/>
  <c r="U20" i="1"/>
  <c r="U28" i="1"/>
  <c r="U36" i="1"/>
  <c r="U40" i="1"/>
  <c r="U48" i="1"/>
  <c r="U52" i="1"/>
  <c r="U56" i="1"/>
  <c r="O56" i="1"/>
  <c r="O54" i="1"/>
  <c r="O52" i="1"/>
  <c r="O50" i="1"/>
  <c r="O48" i="1"/>
  <c r="O42" i="1"/>
  <c r="O40" i="1"/>
  <c r="O38" i="1"/>
  <c r="O36" i="1"/>
  <c r="O24" i="1"/>
  <c r="O10" i="1"/>
  <c r="O6" i="1"/>
  <c r="O9" i="1"/>
  <c r="O25" i="1"/>
  <c r="O29" i="1"/>
  <c r="O37" i="1"/>
  <c r="N41" i="1"/>
  <c r="O49" i="1"/>
  <c r="O53" i="1"/>
  <c r="O57" i="1"/>
  <c r="R6" i="1"/>
  <c r="R56" i="1"/>
  <c r="R54" i="1"/>
  <c r="R52" i="1"/>
  <c r="R50" i="1"/>
  <c r="R42" i="1"/>
  <c r="R40" i="1"/>
  <c r="R38" i="1"/>
  <c r="R36" i="1"/>
  <c r="R34" i="1"/>
  <c r="R28" i="1"/>
  <c r="R26" i="1"/>
  <c r="R22" i="1"/>
  <c r="R20" i="1"/>
  <c r="R14" i="1"/>
  <c r="R12" i="1"/>
  <c r="R10" i="1"/>
  <c r="R8" i="1"/>
  <c r="R57" i="1"/>
  <c r="R55" i="1"/>
  <c r="R53" i="1"/>
  <c r="R51" i="1"/>
  <c r="R49" i="1"/>
  <c r="R43" i="1"/>
  <c r="R41" i="1"/>
  <c r="R39" i="1"/>
  <c r="R37" i="1"/>
  <c r="R35" i="1"/>
  <c r="R29" i="1"/>
  <c r="R27" i="1"/>
  <c r="R23" i="1"/>
  <c r="R21" i="1"/>
  <c r="R15" i="1"/>
  <c r="R7" i="1"/>
  <c r="R11" i="1"/>
  <c r="U9" i="1"/>
  <c r="U11" i="1"/>
  <c r="U13" i="1"/>
  <c r="U15" i="1"/>
  <c r="U21" i="1"/>
  <c r="U23" i="1"/>
  <c r="U25" i="1"/>
  <c r="U27" i="1"/>
  <c r="U29" i="1"/>
  <c r="U37" i="1"/>
  <c r="T39" i="1"/>
  <c r="U43" i="1"/>
  <c r="U49" i="1"/>
  <c r="T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<sst xmlns="http://schemas.openxmlformats.org/spreadsheetml/2006/main" count="266" uniqueCount="85">
  <si>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</si>
  <si>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</si>
  <si>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</si>
  <si>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</si>
  <si>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</si>
  <si>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</si>
  <si>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</si>
  <si>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</si>
  <si>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</si>
  <si>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</si>
  <si>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</si>
  <si>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</si>
  <si>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</si>
  <si>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</si>
  <si>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</si>
  <si>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</si>
  <si>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</si>
  <si>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</si>
  <si>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</si>
  <si>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</si>
  <si>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</si>
  <si>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</si>
  <si>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</si>
  <si>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</si>
  <si>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</si>
  <si>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</si>
  <si>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</si>
  <si>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</si>
  <si>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</si>
  <si>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</si>
  <si>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</si>
  <si>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</si>
  <si>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</si>
  <si>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</si>
  <si>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</si>
  <si>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</si>
  <si>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</si>
  <si>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</si>
  <si>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</si>
  <si>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</si>
  <si>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</si>
  <si>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</si>
  <si>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</si>
  <si>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</si>
  <si>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</si>
  <si>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</si>
  <si>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</si>
  <si>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</si>
  <si>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</si>
  <si>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</si>
  <si>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</si>
  <si>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</si>
  <si>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</si>
  <si>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</si>
  <si>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</si>
  <si>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</si>
  <si>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</si>
  <si>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</si>
  <si>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</si>
  <si>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</si>
  <si>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</si>
  <si>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</si>
  <si>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</si>
  <si>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</si>
  <si>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</si>
  <si>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</si>
  <si>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</si>
  <si>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</si>
  <si>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</si>
  <si>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</si>
  <si>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</si>
  <si>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</si>
  <si>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</si>
  <si>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</si>
  <si>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</si>
  <si>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</si>
  <si>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</si>
  <si>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</si>
  <si>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</si>
  <si>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</si>
  <si>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 xml:space="preserve"> W3 1</t>
  </si>
  <si>
    <t xml:space="preserve"> W3 2</t>
  </si>
  <si>
    <t xml:space="preserve"> W3 3</t>
  </si>
  <si>
    <t xml:space="preserve"> W3 4</t>
  </si>
  <si>
    <t xml:space="preserve"> 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</si>
</sst>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4" borderId="0" xfId="0" applyFill="1"/>
    <xf numFmtId="14" fontId="0" fillId="4" borderId="0" xfId="0" applyNumberFormat="1" applyFill="1"/>
    <xf numFmtId="21" fontId="0" fillId="4" borderId="0" xfId="0" applyNumberFormat="1" applyFill="1"/>
    <xf numFmtId="2" fontId="0" fillId="4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J30" zoomScale="60" zoomScaleNormal="60" workbookViewId="0">
      <selection activeCell="O56" sqref="O56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31" t="s">
        <v>41</v>
      </c>
      <c r="B2" s="32">
        <v>43662</v>
      </c>
      <c r="C2" s="33">
        <v>0.37305555555555553</v>
      </c>
      <c r="D2" s="31" t="s">
        <v>42</v>
      </c>
      <c r="E2" s="34">
        <v>2.4430000000000001</v>
      </c>
      <c r="F2" s="34">
        <v>38.547400000000003</v>
      </c>
      <c r="G2" s="34" t="s">
        <v>43</v>
      </c>
      <c r="H2" s="34">
        <v>3.35</v>
      </c>
      <c r="I2" s="34">
        <v>4225.7897000000003</v>
      </c>
      <c r="J2" s="34" t="s">
        <v>44</v>
      </c>
      <c r="K2" s="34">
        <v>3.5859999999999999</v>
      </c>
      <c r="L2" s="34">
        <v>814.12199999999996</v>
      </c>
      <c r="M2" s="4">
        <f>AVERAGE(F2:F5,F16:F19,F30:F33,F44:F47,F58:F61)</f>
        <v>39.446114999999999</v>
      </c>
      <c r="N2" s="4">
        <f>STDEV(F2:F5,F16:F19,F30:F33,F44:F47,G58:G61)</f>
        <v>0.28936904860690676</v>
      </c>
      <c r="O2" s="4">
        <v>3.9420000000000002</v>
      </c>
      <c r="P2" s="4">
        <f>AVERAGE(I2:I5,I16:I19,I30:I33,I44:I47,I58:I61)</f>
        <v>3899.4499049999999</v>
      </c>
      <c r="Q2" s="4">
        <f>STDEV(I2:I5,I16:I19,I30:I33,I44:I47,I58:I61)</f>
        <v>80.162880034934176</v>
      </c>
      <c r="R2" s="4">
        <v>407.1</v>
      </c>
      <c r="S2" s="4">
        <f>AVERAGE(L2:L5,L16:L19,L30:L33,L44:L47,L58:L61)</f>
        <v>800.7554899999999</v>
      </c>
      <c r="T2" s="4">
        <f>STDEV(L2:L5,L16:L19,L30:L33,L44:L47,L58:L61)</f>
        <v>5.8412860987340034</v>
      </c>
      <c r="U2" s="4">
        <v>364</v>
      </c>
      <c r="AD2" s="7">
        <v>43109</v>
      </c>
      <c r="AE2" s="6">
        <f>(N2/M2)^2</f>
        <v>5.3814050232462765E-5</v>
      </c>
      <c r="AF2" s="6">
        <f>(T2/S2)^2</f>
        <v>5.321292185414342E-5</v>
      </c>
      <c r="AG2" s="6">
        <f>(T2/S2)^2</f>
        <v>5.321292185414342E-5</v>
      </c>
    </row>
    <row r="3" spans="1:33" x14ac:dyDescent="0.35">
      <c r="A3" s="31" t="s">
        <v>41</v>
      </c>
      <c r="B3" s="32">
        <v>43662</v>
      </c>
      <c r="C3" s="33">
        <v>0.37671296296296292</v>
      </c>
      <c r="D3" s="31" t="s">
        <v>42</v>
      </c>
      <c r="E3" s="34">
        <v>2.4359999999999999</v>
      </c>
      <c r="F3" s="34">
        <v>39.507599999999996</v>
      </c>
      <c r="G3" s="34" t="s">
        <v>43</v>
      </c>
      <c r="H3" s="34">
        <v>3.3460000000000001</v>
      </c>
      <c r="I3" s="34">
        <v>3928.7649000000001</v>
      </c>
      <c r="J3" s="34" t="s">
        <v>44</v>
      </c>
      <c r="K3" s="34">
        <v>3.5760000000000001</v>
      </c>
      <c r="L3" s="34">
        <v>801.62720000000002</v>
      </c>
      <c r="M3" s="5"/>
      <c r="N3" s="4"/>
      <c r="O3" s="5"/>
      <c r="P3" s="5"/>
      <c r="Q3" s="4"/>
      <c r="R3" s="4"/>
      <c r="S3" s="5"/>
      <c r="T3" s="4"/>
      <c r="U3" s="4"/>
      <c r="AD3" s="7">
        <v>43109</v>
      </c>
    </row>
    <row r="4" spans="1:33" x14ac:dyDescent="0.35">
      <c r="A4" s="31" t="s">
        <v>41</v>
      </c>
      <c r="B4" s="32">
        <v>43662</v>
      </c>
      <c r="C4" s="33">
        <v>0.38035879629629626</v>
      </c>
      <c r="D4" s="31" t="s">
        <v>42</v>
      </c>
      <c r="E4" s="34">
        <v>2.4359999999999999</v>
      </c>
      <c r="F4" s="34">
        <v>39.675199999999997</v>
      </c>
      <c r="G4" s="34" t="s">
        <v>43</v>
      </c>
      <c r="H4" s="34">
        <v>3.343</v>
      </c>
      <c r="I4" s="34">
        <v>3925.2795999999998</v>
      </c>
      <c r="J4" s="34" t="s">
        <v>44</v>
      </c>
      <c r="K4" s="34">
        <v>3.5760000000000001</v>
      </c>
      <c r="L4" s="34">
        <v>808.44179999999994</v>
      </c>
      <c r="M4" s="5"/>
      <c r="N4" s="4"/>
      <c r="O4" s="5"/>
      <c r="P4" s="5"/>
      <c r="Q4" s="4"/>
      <c r="R4" s="4"/>
      <c r="S4" s="5"/>
      <c r="T4" s="4"/>
      <c r="U4" s="4"/>
      <c r="AD4" s="7">
        <v>43109</v>
      </c>
    </row>
    <row r="5" spans="1:33" x14ac:dyDescent="0.35">
      <c r="A5" s="31" t="s">
        <v>41</v>
      </c>
      <c r="B5" s="32">
        <v>43662</v>
      </c>
      <c r="C5" s="33">
        <v>0.38444444444444442</v>
      </c>
      <c r="D5" s="31" t="s">
        <v>42</v>
      </c>
      <c r="E5" s="34">
        <v>2.4430000000000001</v>
      </c>
      <c r="F5" s="34">
        <v>39.211599999999997</v>
      </c>
      <c r="G5" s="34" t="s">
        <v>43</v>
      </c>
      <c r="H5" s="34">
        <v>3.35</v>
      </c>
      <c r="I5" s="34">
        <v>3902.8009999999999</v>
      </c>
      <c r="J5" s="34" t="s">
        <v>44</v>
      </c>
      <c r="K5" s="34">
        <v>3.5830000000000002</v>
      </c>
      <c r="L5" s="34">
        <v>808.96720000000005</v>
      </c>
      <c r="M5" s="5"/>
      <c r="N5" s="4"/>
      <c r="O5" s="5"/>
      <c r="P5" s="5"/>
      <c r="Q5" s="4"/>
      <c r="R5" s="4"/>
      <c r="S5" s="5"/>
      <c r="T5" s="4"/>
      <c r="U5" s="4"/>
      <c r="AD5" s="7">
        <v>43109</v>
      </c>
    </row>
    <row r="6" spans="1:33" x14ac:dyDescent="0.35">
      <c r="A6" s="35" t="s">
        <v>45</v>
      </c>
      <c r="B6" s="36">
        <v>43662</v>
      </c>
      <c r="C6" s="37">
        <v>0.38809027777777777</v>
      </c>
      <c r="D6" s="35" t="s">
        <v>42</v>
      </c>
      <c r="E6" s="38">
        <v>2.4430000000000001</v>
      </c>
      <c r="F6" s="38">
        <v>19.131599999999999</v>
      </c>
      <c r="G6" s="38" t="s">
        <v>43</v>
      </c>
      <c r="H6" s="38">
        <v>3.35</v>
      </c>
      <c r="I6" s="38">
        <v>3995.0376000000001</v>
      </c>
      <c r="J6" s="38" t="s">
        <v>44</v>
      </c>
      <c r="K6" s="38">
        <v>3.5830000000000002</v>
      </c>
      <c r="L6" s="38">
        <v>538.41660000000002</v>
      </c>
      <c r="O6" s="10">
        <f>($O$2/$M$2)*F6</f>
        <v>1.9118934069933122</v>
      </c>
      <c r="R6" s="10">
        <f t="shared" ref="R6:R15" si="0">($R$2/$P$2)*I6</f>
        <v>417.07929235726397</v>
      </c>
      <c r="U6" s="10">
        <f t="shared" ref="U6:U14" si="1">($S$2/$U$2)*L6</f>
        <v>1184.4506822998185</v>
      </c>
      <c r="V6" s="3">
        <v>0</v>
      </c>
      <c r="W6" s="11" t="s">
        <v>33</v>
      </c>
      <c r="X6" s="2">
        <f>SLOPE(O6:O10,$V$6:$V$10)</f>
        <v>-1.7502404989692933E-3</v>
      </c>
      <c r="Y6" s="2">
        <f>RSQ(O6:O10,$V$6:$V$10)</f>
        <v>0.90976542184870823</v>
      </c>
      <c r="Z6" s="2">
        <f>SLOPE($R6:$R10,$V$6:$V$10)</f>
        <v>6.6726257239352833</v>
      </c>
      <c r="AA6" s="2">
        <f>RSQ(R6:R10,$V$6:$V$10)</f>
        <v>0.94937195830611609</v>
      </c>
      <c r="AB6" s="2">
        <f>SLOPE(U6:U10,$V$6:$V$10)</f>
        <v>2.0329751970582062</v>
      </c>
      <c r="AC6" s="2">
        <f>RSQ(U6:U10,$V$6:$V$10)</f>
        <v>0.82910246108336116</v>
      </c>
      <c r="AD6" s="7">
        <v>43109</v>
      </c>
      <c r="AE6" s="2"/>
    </row>
    <row r="7" spans="1:33" x14ac:dyDescent="0.35">
      <c r="A7" s="35" t="s">
        <v>46</v>
      </c>
      <c r="B7" s="36">
        <v>43662</v>
      </c>
      <c r="C7" s="37">
        <v>0.39174768518518516</v>
      </c>
      <c r="D7" s="35" t="s">
        <v>42</v>
      </c>
      <c r="E7" s="38">
        <v>2.4430000000000001</v>
      </c>
      <c r="F7" s="38">
        <v>18.9145</v>
      </c>
      <c r="G7" s="38" t="s">
        <v>43</v>
      </c>
      <c r="H7" s="38">
        <v>3.35</v>
      </c>
      <c r="I7" s="38">
        <v>4839.5720000000001</v>
      </c>
      <c r="J7" s="38" t="s">
        <v>44</v>
      </c>
      <c r="K7" s="38">
        <v>3.5830000000000002</v>
      </c>
      <c r="L7" s="38">
        <v>559.19830000000002</v>
      </c>
      <c r="O7" s="10">
        <f>($O$2/$M$2)*F7</f>
        <v>1.8901977799334613</v>
      </c>
      <c r="R7" s="10">
        <f t="shared" si="0"/>
        <v>505.24812709448059</v>
      </c>
      <c r="U7" s="10">
        <f t="shared" si="1"/>
        <v>1230.1678811089751</v>
      </c>
      <c r="V7" s="3">
        <v>10</v>
      </c>
      <c r="W7" s="13" t="s">
        <v>34</v>
      </c>
      <c r="X7" s="2">
        <f>SLOPE($O11:$O15,$V$6:$V$10)</f>
        <v>-3.4167364770902652E-4</v>
      </c>
      <c r="Y7" s="2">
        <f>RSQ(O11:O15,$V$6:$V$10)</f>
        <v>0.87274168209171665</v>
      </c>
      <c r="Z7" s="2">
        <f>SLOPE($R11:$R15,$V$6:$V$10)</f>
        <v>4.8308320742486908</v>
      </c>
      <c r="AA7" s="2">
        <f>RSQ(R11:R15,$V$6:$V$10)</f>
        <v>0.98144035015638265</v>
      </c>
      <c r="AB7" s="2">
        <f>SLOPE(U11:U15,$V$6:$V$10)</f>
        <v>-0.39127465099554454</v>
      </c>
      <c r="AC7" s="2">
        <f>RSQ(U11:U15,$V$6:$V$10)</f>
        <v>0.25391893188064935</v>
      </c>
      <c r="AD7" s="7">
        <v>43109</v>
      </c>
      <c r="AE7" s="2"/>
    </row>
    <row r="8" spans="1:33" x14ac:dyDescent="0.35">
      <c r="A8" s="35" t="s">
        <v>47</v>
      </c>
      <c r="B8" s="36">
        <v>43662</v>
      </c>
      <c r="C8" s="37">
        <v>0.39540509259259254</v>
      </c>
      <c r="D8" s="35" t="s">
        <v>42</v>
      </c>
      <c r="E8" s="38">
        <v>2.4460000000000002</v>
      </c>
      <c r="F8" s="38">
        <v>18.9162</v>
      </c>
      <c r="G8" s="38" t="s">
        <v>43</v>
      </c>
      <c r="H8" s="38">
        <v>3.3530000000000002</v>
      </c>
      <c r="I8" s="38">
        <v>5846.3234000000002</v>
      </c>
      <c r="J8" s="38" t="s">
        <v>44</v>
      </c>
      <c r="K8" s="38">
        <v>3.5859999999999999</v>
      </c>
      <c r="L8" s="38">
        <v>557.00070000000005</v>
      </c>
      <c r="O8" s="10">
        <f>($O$2/$M$2)*F8</f>
        <v>1.8903676673862559</v>
      </c>
      <c r="R8" s="10">
        <f t="shared" si="0"/>
        <v>610.35230971636247</v>
      </c>
      <c r="U8" s="10">
        <f t="shared" si="1"/>
        <v>1225.333429831986</v>
      </c>
      <c r="V8" s="3">
        <v>20</v>
      </c>
      <c r="W8" s="15" t="s">
        <v>35</v>
      </c>
      <c r="X8" s="2">
        <f>SLOPE($O20:$O24,$V$6:$V$10)</f>
        <v>-1.0262201486762445E-3</v>
      </c>
      <c r="Y8" s="2">
        <f>RSQ(O20:O24,$V$6:$V$10)</f>
        <v>0.91172606500318787</v>
      </c>
      <c r="Z8" s="2">
        <f>SLOPE($R20:$R24,$V$6:$V$10)</f>
        <v>7.9537113934535855</v>
      </c>
      <c r="AA8" s="2">
        <f>RSQ(R20:R24,$V$6:$V$10)</f>
        <v>0.96960257573319497</v>
      </c>
      <c r="AB8" s="2">
        <f>SLOPE($U20:$U24,$V$6:$V$10)</f>
        <v>0.38899997743329551</v>
      </c>
      <c r="AC8" s="2">
        <f>RSQ(U20:U24,$V$6:$V$10)</f>
        <v>0.11432643693286564</v>
      </c>
      <c r="AD8" s="7">
        <v>43109</v>
      </c>
      <c r="AE8" s="2"/>
    </row>
    <row r="9" spans="1:33" x14ac:dyDescent="0.35">
      <c r="A9" s="35" t="s">
        <v>48</v>
      </c>
      <c r="B9" s="36">
        <v>43662</v>
      </c>
      <c r="C9" s="37">
        <v>0.3994907407407407</v>
      </c>
      <c r="D9" s="35" t="s">
        <v>42</v>
      </c>
      <c r="E9" s="38">
        <v>2.4359999999999999</v>
      </c>
      <c r="F9" s="38">
        <v>18.6995</v>
      </c>
      <c r="G9" s="38" t="s">
        <v>43</v>
      </c>
      <c r="H9" s="38">
        <v>3.343</v>
      </c>
      <c r="I9" s="38">
        <v>6111.6418999999996</v>
      </c>
      <c r="J9" s="38" t="s">
        <v>44</v>
      </c>
      <c r="K9" s="38">
        <v>3.5760000000000001</v>
      </c>
      <c r="L9" s="38">
        <v>569.95349999999996</v>
      </c>
      <c r="O9" s="10">
        <f t="shared" ref="O9:O15" si="2">($O$2/$M$2)*F9</f>
        <v>1.8687120138447095</v>
      </c>
      <c r="R9" s="10">
        <f>($R$2/$P$2)*I9</f>
        <v>638.05138624803033</v>
      </c>
      <c r="U9" s="10">
        <f>($S$2/$U$2)*L9</f>
        <v>1253.828005960755</v>
      </c>
      <c r="V9" s="3">
        <v>30</v>
      </c>
      <c r="W9" s="18" t="s">
        <v>36</v>
      </c>
      <c r="X9" s="2">
        <f>SLOPE($O25:$O29,$V$6:$V$10)</f>
        <v>4.0173385896177029E-4</v>
      </c>
      <c r="Y9" s="2">
        <f>RSQ(O25:O29,$V$6:$V$10)</f>
        <v>3.4882578821106139E-2</v>
      </c>
      <c r="Z9" s="2">
        <f>SLOPE($R25:$R29,$V$6:$V$10)</f>
        <v>11.276118211012129</v>
      </c>
      <c r="AA9" s="2">
        <f>RSQ(R25:R29,$V$6:$V$10)</f>
        <v>0.94027206868685742</v>
      </c>
      <c r="AB9" s="2">
        <f>SLOPE(U25:U29,$V$6:$V$10)</f>
        <v>0.10282228462253215</v>
      </c>
      <c r="AC9" s="2">
        <f>RSQ(U25:U29,$V$6:$V$10)</f>
        <v>6.6680521822966186E-3</v>
      </c>
      <c r="AD9" s="7">
        <v>43109</v>
      </c>
      <c r="AE9" s="2"/>
    </row>
    <row r="10" spans="1:33" x14ac:dyDescent="0.35">
      <c r="A10" s="35" t="s">
        <v>49</v>
      </c>
      <c r="B10" s="36">
        <v>43662</v>
      </c>
      <c r="C10" s="37">
        <v>0.40356481481481482</v>
      </c>
      <c r="D10" s="35" t="s">
        <v>42</v>
      </c>
      <c r="E10" s="38">
        <v>2.4430000000000001</v>
      </c>
      <c r="F10" s="38">
        <v>18.363399999999999</v>
      </c>
      <c r="G10" s="38" t="s">
        <v>43</v>
      </c>
      <c r="H10" s="38">
        <v>3.35</v>
      </c>
      <c r="I10" s="38">
        <v>6554.7248</v>
      </c>
      <c r="J10" s="38" t="s">
        <v>44</v>
      </c>
      <c r="K10" s="38">
        <v>3.5830000000000002</v>
      </c>
      <c r="L10" s="38">
        <v>561.94150000000002</v>
      </c>
      <c r="O10" s="10">
        <f>($O$2/$M$2)*F10</f>
        <v>1.8351242650892234</v>
      </c>
      <c r="R10" s="10">
        <f>($R$2/$P$2)*I10</f>
        <v>684.30894897725329</v>
      </c>
      <c r="T10" s="10">
        <f>($S$2/$U$2)*L10</f>
        <v>1236.202585669876</v>
      </c>
      <c r="V10" s="3">
        <v>40</v>
      </c>
      <c r="W10" s="20" t="s">
        <v>37</v>
      </c>
      <c r="X10" s="2">
        <f>SLOPE($O34:$O38,$V$6:$V$10)</f>
        <v>0</v>
      </c>
      <c r="Y10" s="2" t="e">
        <f>RSQ(O34:O38,$V$6:$V$10)</f>
        <v>#DIV/0!</v>
      </c>
      <c r="Z10" s="2">
        <f>SLOPE($R34:$R38,$V$6:$V$10)</f>
        <v>0</v>
      </c>
      <c r="AA10" s="2" t="e">
        <f>RSQ(R34:R38,$V$6:$V$10)</f>
        <v>#DIV/0!</v>
      </c>
      <c r="AB10" s="2">
        <f>SLOPE(U34:U38,$V$6:$V$10)</f>
        <v>0</v>
      </c>
      <c r="AC10" s="2" t="e">
        <f>RSQ(U34:U38,$V$6:$V$10)</f>
        <v>#DIV/0!</v>
      </c>
      <c r="AD10" s="7">
        <v>43109</v>
      </c>
      <c r="AE10" s="2"/>
    </row>
    <row r="11" spans="1:33" x14ac:dyDescent="0.35">
      <c r="A11" s="35" t="s">
        <v>50</v>
      </c>
      <c r="B11" s="36">
        <v>43662</v>
      </c>
      <c r="C11" s="37">
        <v>0.40763888888888888</v>
      </c>
      <c r="D11" s="35" t="s">
        <v>42</v>
      </c>
      <c r="E11" s="38">
        <v>2.44</v>
      </c>
      <c r="F11" s="38">
        <v>18.852499999999999</v>
      </c>
      <c r="G11" s="38" t="s">
        <v>43</v>
      </c>
      <c r="H11" s="38">
        <v>3.3460000000000001</v>
      </c>
      <c r="I11" s="38">
        <v>4411.3451999999997</v>
      </c>
      <c r="J11" s="38" t="s">
        <v>44</v>
      </c>
      <c r="K11" s="38">
        <v>3.58</v>
      </c>
      <c r="L11" s="38">
        <v>563.59979999999996</v>
      </c>
      <c r="O11" s="12">
        <f t="shared" si="2"/>
        <v>1.8840018845962396</v>
      </c>
      <c r="R11" s="12">
        <f t="shared" si="0"/>
        <v>460.54153141377515</v>
      </c>
      <c r="U11" s="12">
        <f t="shared" si="1"/>
        <v>1239.8506428925875</v>
      </c>
      <c r="V11" s="3"/>
      <c r="W11" s="21" t="s">
        <v>38</v>
      </c>
      <c r="X11" s="2">
        <f>SLOPE($O39:$O43,$V$6:$V$10)</f>
        <v>-4.595555531894586E-3</v>
      </c>
      <c r="Y11" s="2">
        <f>RSQ(O39:O43,$V$6:$V$10)</f>
        <v>0.98801754075867776</v>
      </c>
      <c r="Z11" s="2">
        <f>SLOPE($R39:$R43,$V$6:$V$10)</f>
        <v>10.395459136742007</v>
      </c>
      <c r="AA11" s="2">
        <f>RSQ(R39:R43,$V$6:$V$10)</f>
        <v>0.99512449223560617</v>
      </c>
      <c r="AB11" s="2">
        <f>SLOPE($U39:$U43,$V$6:$V$10)</f>
        <v>1.2782279496896991</v>
      </c>
      <c r="AC11" s="2">
        <f>RSQ(U39:U43,$V$6:$V$10)</f>
        <v>0.84490671766148961</v>
      </c>
      <c r="AD11" s="7">
        <v>43109</v>
      </c>
      <c r="AE11" s="2"/>
    </row>
    <row r="12" spans="1:33" x14ac:dyDescent="0.35">
      <c r="A12" s="35" t="s">
        <v>51</v>
      </c>
      <c r="B12" s="36">
        <v>43662</v>
      </c>
      <c r="C12" s="37">
        <v>0.41129629629629627</v>
      </c>
      <c r="D12" s="35" t="s">
        <v>42</v>
      </c>
      <c r="E12" s="38">
        <v>2.44</v>
      </c>
      <c r="F12" s="38">
        <v>18.811199999999999</v>
      </c>
      <c r="G12" s="38" t="s">
        <v>43</v>
      </c>
      <c r="H12" s="38">
        <v>3.3460000000000001</v>
      </c>
      <c r="I12" s="38">
        <v>5092.4966000000004</v>
      </c>
      <c r="J12" s="38" t="s">
        <v>44</v>
      </c>
      <c r="K12" s="38">
        <v>3.58</v>
      </c>
      <c r="L12" s="38">
        <v>569.75059999999996</v>
      </c>
      <c r="O12" s="12">
        <f t="shared" si="2"/>
        <v>1.879874618831284</v>
      </c>
      <c r="R12" s="12">
        <f t="shared" si="0"/>
        <v>531.65328863482353</v>
      </c>
      <c r="U12" s="12">
        <f t="shared" si="1"/>
        <v>1253.3816507714116</v>
      </c>
      <c r="V12" s="3"/>
      <c r="W12" s="23" t="s">
        <v>39</v>
      </c>
      <c r="X12" s="2">
        <f>SLOPE($O48:$O52,$V$6:$V$10)</f>
        <v>-3.9409891696558707E-3</v>
      </c>
      <c r="Y12" s="2">
        <f>RSQ(O48:O52,$V$6:$V$10)</f>
        <v>0.86666761789201219</v>
      </c>
      <c r="Z12" s="2">
        <f>SLOPE($R48:$R52,$V$6:$V$10)</f>
        <v>7.2658750830650822</v>
      </c>
      <c r="AA12" s="2">
        <f>RSQ(R48:R52,$V$6:$V$10)</f>
        <v>0.96485358731505522</v>
      </c>
      <c r="AB12" s="2">
        <f>SLOPE(U48:U52,$V$6:$V$10)</f>
        <v>0.78073440287227869</v>
      </c>
      <c r="AC12" s="2">
        <f>RSQ(U48:U52,$V$6:$V$10)</f>
        <v>0.68026775896609226</v>
      </c>
      <c r="AD12" s="7">
        <v>43109</v>
      </c>
      <c r="AE12" s="2"/>
    </row>
    <row r="13" spans="1:33" x14ac:dyDescent="0.35">
      <c r="A13" s="35" t="s">
        <v>52</v>
      </c>
      <c r="B13" s="36">
        <v>43662</v>
      </c>
      <c r="C13" s="37">
        <v>0.41494212962962962</v>
      </c>
      <c r="D13" s="35" t="s">
        <v>42</v>
      </c>
      <c r="E13" s="38">
        <v>2.4430000000000001</v>
      </c>
      <c r="F13" s="38">
        <v>19.042200000000001</v>
      </c>
      <c r="G13" s="38" t="s">
        <v>43</v>
      </c>
      <c r="H13" s="38">
        <v>3.35</v>
      </c>
      <c r="I13" s="38">
        <v>5567.8552</v>
      </c>
      <c r="J13" s="38" t="s">
        <v>44</v>
      </c>
      <c r="K13" s="38">
        <v>3.5830000000000002</v>
      </c>
      <c r="L13" s="38">
        <v>567.96469999999999</v>
      </c>
      <c r="N13" s="12">
        <f>($O$2/$M$2)*F13</f>
        <v>1.9029593256522221</v>
      </c>
      <c r="R13" s="12">
        <f>($R$2/$P$2)*I13</f>
        <v>581.28041317150871</v>
      </c>
      <c r="U13" s="12">
        <f t="shared" si="1"/>
        <v>1249.4528891516563</v>
      </c>
      <c r="V13" s="3"/>
      <c r="W13" s="25" t="s">
        <v>40</v>
      </c>
      <c r="X13" s="2">
        <f>SLOPE($O53:$O57,$V$6:$V$10)</f>
        <v>-4.5964549360564396E-3</v>
      </c>
      <c r="Y13" s="2">
        <f>RSQ(O53:O57,$V$6:$V$10)</f>
        <v>0.83925573587971936</v>
      </c>
      <c r="Z13" s="2">
        <f>SLOPE($R53:$R57,$V$6:$V$10)</f>
        <v>7.0949479929528678</v>
      </c>
      <c r="AA13" s="2">
        <f>RSQ(R53:R57,$V$6:$V$10)</f>
        <v>0.98146777396676754</v>
      </c>
      <c r="AB13" s="2">
        <f>SLOPE(U53:U57,$V$6:$V$10)</f>
        <v>2.2859611348329394</v>
      </c>
      <c r="AC13" s="2">
        <f>RSQ(U53:U57,$V$6:$V$10)</f>
        <v>0.98121701643304815</v>
      </c>
      <c r="AD13" s="7">
        <v>43109</v>
      </c>
      <c r="AE13" s="2"/>
    </row>
    <row r="14" spans="1:33" x14ac:dyDescent="0.35">
      <c r="A14" s="35" t="s">
        <v>53</v>
      </c>
      <c r="B14" s="36">
        <v>43662</v>
      </c>
      <c r="C14" s="37">
        <v>0.41901620370370374</v>
      </c>
      <c r="D14" s="35" t="s">
        <v>42</v>
      </c>
      <c r="E14" s="38">
        <v>2.4430000000000001</v>
      </c>
      <c r="F14" s="38">
        <v>18.7849</v>
      </c>
      <c r="G14" s="38" t="s">
        <v>43</v>
      </c>
      <c r="H14" s="38">
        <v>3.35</v>
      </c>
      <c r="I14" s="38">
        <v>5884.23</v>
      </c>
      <c r="J14" s="38" t="s">
        <v>44</v>
      </c>
      <c r="K14" s="38">
        <v>3.5830000000000002</v>
      </c>
      <c r="L14" s="38">
        <v>567.56920000000002</v>
      </c>
      <c r="O14" s="12">
        <f t="shared" si="2"/>
        <v>1.8772463600027531</v>
      </c>
      <c r="R14" s="12">
        <f t="shared" si="0"/>
        <v>614.30973377256407</v>
      </c>
      <c r="U14" s="12">
        <f t="shared" si="1"/>
        <v>1248.5828375134834</v>
      </c>
      <c r="AD14" s="7">
        <v>43109</v>
      </c>
    </row>
    <row r="15" spans="1:33" x14ac:dyDescent="0.35">
      <c r="A15" s="35" t="s">
        <v>54</v>
      </c>
      <c r="B15" s="36">
        <v>43662</v>
      </c>
      <c r="C15" s="37">
        <v>0.42267361111111112</v>
      </c>
      <c r="D15" s="35" t="s">
        <v>42</v>
      </c>
      <c r="E15" s="38">
        <v>2.4359999999999999</v>
      </c>
      <c r="F15" s="38">
        <v>18.694700000000001</v>
      </c>
      <c r="G15" s="38" t="s">
        <v>43</v>
      </c>
      <c r="H15" s="38">
        <v>3.343</v>
      </c>
      <c r="I15" s="38">
        <v>6329.11</v>
      </c>
      <c r="J15" s="38" t="s">
        <v>44</v>
      </c>
      <c r="K15" s="38">
        <v>3.5760000000000001</v>
      </c>
      <c r="L15" s="38">
        <v>555.79740000000004</v>
      </c>
      <c r="O15" s="12">
        <f t="shared" si="2"/>
        <v>1.8682323316250538</v>
      </c>
      <c r="R15" s="12">
        <f t="shared" si="0"/>
        <v>660.75491255733937</v>
      </c>
      <c r="U15" s="12">
        <f>($S$2/$U$2)*L15</f>
        <v>1222.6863169717744</v>
      </c>
      <c r="AD15" s="7">
        <v>43109</v>
      </c>
    </row>
    <row r="16" spans="1:33" x14ac:dyDescent="0.35">
      <c r="A16" s="31" t="s">
        <v>41</v>
      </c>
      <c r="B16" s="32">
        <v>43662</v>
      </c>
      <c r="C16" s="33">
        <v>0.42633101851851851</v>
      </c>
      <c r="D16" s="31" t="s">
        <v>42</v>
      </c>
      <c r="E16" s="34">
        <v>2.4359999999999999</v>
      </c>
      <c r="F16" s="34">
        <v>39.415100000000002</v>
      </c>
      <c r="G16" s="34" t="s">
        <v>43</v>
      </c>
      <c r="H16" s="34">
        <v>3.343</v>
      </c>
      <c r="I16" s="34">
        <v>3888.2696999999998</v>
      </c>
      <c r="J16" s="34" t="s">
        <v>44</v>
      </c>
      <c r="K16" s="34">
        <v>3.5760000000000001</v>
      </c>
      <c r="L16" s="34">
        <v>797.99760000000003</v>
      </c>
      <c r="M16" s="5"/>
      <c r="N16" s="4"/>
      <c r="O16" s="5"/>
      <c r="P16" s="5"/>
      <c r="Q16" s="4"/>
      <c r="R16" s="4"/>
      <c r="S16" s="5"/>
      <c r="T16" s="4"/>
      <c r="U16" s="4"/>
      <c r="AD16" s="7">
        <v>43109</v>
      </c>
    </row>
    <row r="17" spans="1:30" x14ac:dyDescent="0.35">
      <c r="A17" s="31" t="s">
        <v>41</v>
      </c>
      <c r="B17" s="32">
        <v>43662</v>
      </c>
      <c r="C17" s="33">
        <v>0.42997685185185186</v>
      </c>
      <c r="D17" s="31" t="s">
        <v>42</v>
      </c>
      <c r="E17" s="34">
        <v>2.4430000000000001</v>
      </c>
      <c r="F17" s="34">
        <v>39.344799999999999</v>
      </c>
      <c r="G17" s="34" t="s">
        <v>43</v>
      </c>
      <c r="H17" s="34">
        <v>3.35</v>
      </c>
      <c r="I17" s="34">
        <v>3890.643</v>
      </c>
      <c r="J17" s="34" t="s">
        <v>44</v>
      </c>
      <c r="K17" s="34">
        <v>3.5830000000000002</v>
      </c>
      <c r="L17" s="34">
        <v>799.27049999999997</v>
      </c>
      <c r="M17" s="5"/>
      <c r="N17" s="4"/>
      <c r="O17" s="5"/>
      <c r="P17" s="5"/>
      <c r="Q17" s="4"/>
      <c r="R17" s="4"/>
      <c r="S17" s="5"/>
      <c r="T17" s="4"/>
      <c r="U17" s="4"/>
      <c r="AD17" s="7">
        <v>43109</v>
      </c>
    </row>
    <row r="18" spans="1:30" x14ac:dyDescent="0.35">
      <c r="A18" s="31" t="s">
        <v>41</v>
      </c>
      <c r="B18" s="32">
        <v>43662</v>
      </c>
      <c r="C18" s="33">
        <v>0.43406250000000002</v>
      </c>
      <c r="D18" s="31" t="s">
        <v>42</v>
      </c>
      <c r="E18" s="34">
        <v>2.4430000000000001</v>
      </c>
      <c r="F18" s="34">
        <v>39.542000000000002</v>
      </c>
      <c r="G18" s="34" t="s">
        <v>43</v>
      </c>
      <c r="H18" s="34">
        <v>3.3530000000000002</v>
      </c>
      <c r="I18" s="34">
        <v>3886.2273</v>
      </c>
      <c r="J18" s="34" t="s">
        <v>44</v>
      </c>
      <c r="K18" s="34">
        <v>3.5859999999999999</v>
      </c>
      <c r="L18" s="34">
        <v>804.7056</v>
      </c>
      <c r="M18" s="5"/>
      <c r="N18" s="4"/>
      <c r="O18" s="5"/>
      <c r="P18" s="5"/>
      <c r="Q18" s="4"/>
      <c r="R18" s="4"/>
      <c r="S18" s="5"/>
      <c r="T18" s="4"/>
      <c r="U18" s="4"/>
      <c r="AD18" s="7">
        <v>43109</v>
      </c>
    </row>
    <row r="19" spans="1:30" x14ac:dyDescent="0.35">
      <c r="A19" s="31" t="s">
        <v>41</v>
      </c>
      <c r="B19" s="32">
        <v>43662</v>
      </c>
      <c r="C19" s="33">
        <v>0.43770833333333337</v>
      </c>
      <c r="D19" s="31" t="s">
        <v>42</v>
      </c>
      <c r="E19" s="34">
        <v>2.4430000000000001</v>
      </c>
      <c r="F19" s="34">
        <v>39.792400000000001</v>
      </c>
      <c r="G19" s="34" t="s">
        <v>43</v>
      </c>
      <c r="H19" s="34">
        <v>3.35</v>
      </c>
      <c r="I19" s="34">
        <v>3889.9926999999998</v>
      </c>
      <c r="J19" s="34" t="s">
        <v>44</v>
      </c>
      <c r="K19" s="34">
        <v>3.5830000000000002</v>
      </c>
      <c r="L19" s="34">
        <v>804.1404</v>
      </c>
      <c r="M19" s="5"/>
      <c r="N19" s="4"/>
      <c r="O19" s="5"/>
      <c r="P19" s="5"/>
      <c r="Q19" s="4"/>
      <c r="R19" s="4"/>
      <c r="S19" s="5"/>
      <c r="T19" s="4"/>
      <c r="U19" s="4"/>
      <c r="AD19" s="7">
        <v>43109</v>
      </c>
    </row>
    <row r="20" spans="1:30" x14ac:dyDescent="0.35">
      <c r="A20" s="35" t="s">
        <v>55</v>
      </c>
      <c r="B20" s="36">
        <v>43662</v>
      </c>
      <c r="C20" s="37">
        <v>0.44179398148148147</v>
      </c>
      <c r="D20" s="35" t="s">
        <v>42</v>
      </c>
      <c r="E20" s="38">
        <v>2.4430000000000001</v>
      </c>
      <c r="F20" s="38">
        <v>19.107500000000002</v>
      </c>
      <c r="G20" s="38" t="s">
        <v>43</v>
      </c>
      <c r="H20" s="38">
        <v>3.3530000000000002</v>
      </c>
      <c r="I20" s="38">
        <v>4652.9933000000001</v>
      </c>
      <c r="J20" s="38" t="s">
        <v>44</v>
      </c>
      <c r="K20" s="38">
        <v>3.5859999999999999</v>
      </c>
      <c r="L20" s="38">
        <v>559.07029999999997</v>
      </c>
      <c r="O20" s="14">
        <f t="shared" ref="O20:O29" si="3">($O$2/$M$2)*F20</f>
        <v>1.9094850025154571</v>
      </c>
      <c r="P20" s="3"/>
      <c r="R20" s="14">
        <f t="shared" ref="R20:R29" si="4">($R$2/$P$2)*I20</f>
        <v>485.76943378632791</v>
      </c>
      <c r="S20" s="3"/>
      <c r="U20" s="14">
        <f t="shared" ref="U20:U26" si="5">($S$2/$U$2)*L20</f>
        <v>1229.8862967608432</v>
      </c>
      <c r="AD20" s="7">
        <v>43109</v>
      </c>
    </row>
    <row r="21" spans="1:30" x14ac:dyDescent="0.35">
      <c r="A21" s="35" t="s">
        <v>56</v>
      </c>
      <c r="B21" s="36">
        <v>43662</v>
      </c>
      <c r="C21" s="37">
        <v>0.44545138888888891</v>
      </c>
      <c r="D21" s="35" t="s">
        <v>42</v>
      </c>
      <c r="E21" s="38">
        <v>2.44</v>
      </c>
      <c r="F21" s="38">
        <v>18.920300000000001</v>
      </c>
      <c r="G21" s="38" t="s">
        <v>43</v>
      </c>
      <c r="H21" s="38">
        <v>3.3460000000000001</v>
      </c>
      <c r="I21" s="38">
        <v>5793.6415999999999</v>
      </c>
      <c r="J21" s="38" t="s">
        <v>44</v>
      </c>
      <c r="K21" s="38">
        <v>3.5760000000000001</v>
      </c>
      <c r="L21" s="38">
        <v>565.13480000000004</v>
      </c>
      <c r="O21" s="14">
        <f t="shared" si="3"/>
        <v>1.8907773959488787</v>
      </c>
      <c r="P21" s="3"/>
      <c r="R21" s="14">
        <f t="shared" si="4"/>
        <v>604.85236451832304</v>
      </c>
      <c r="S21" s="3"/>
      <c r="U21" s="14">
        <f t="shared" si="5"/>
        <v>1243.2274551924504</v>
      </c>
      <c r="AD21" s="7">
        <v>43109</v>
      </c>
    </row>
    <row r="22" spans="1:30" x14ac:dyDescent="0.35">
      <c r="A22" s="35" t="s">
        <v>57</v>
      </c>
      <c r="B22" s="36">
        <v>43662</v>
      </c>
      <c r="C22" s="37">
        <v>0.44909722222222226</v>
      </c>
      <c r="D22" s="35" t="s">
        <v>42</v>
      </c>
      <c r="E22" s="38">
        <v>2.44</v>
      </c>
      <c r="F22" s="38">
        <v>19.254200000000001</v>
      </c>
      <c r="G22" s="38" t="s">
        <v>43</v>
      </c>
      <c r="H22" s="38">
        <v>3.3460000000000001</v>
      </c>
      <c r="I22" s="38">
        <v>6699.0847999999996</v>
      </c>
      <c r="J22" s="38" t="s">
        <v>44</v>
      </c>
      <c r="K22" s="38">
        <v>3.58</v>
      </c>
      <c r="L22" s="38">
        <v>580.66110000000003</v>
      </c>
      <c r="N22" s="14">
        <f>($O$2/$M$2)*F22</f>
        <v>1.9241452903536889</v>
      </c>
      <c r="P22" s="3"/>
      <c r="R22" s="14">
        <f>($R$2/$P$2)*I22</f>
        <v>699.38003783125919</v>
      </c>
      <c r="S22" s="3"/>
      <c r="U22" s="14">
        <f>($S$2/$U$2)*L22</f>
        <v>1277.3834166330739</v>
      </c>
      <c r="AD22" s="7">
        <v>43109</v>
      </c>
    </row>
    <row r="23" spans="1:30" x14ac:dyDescent="0.35">
      <c r="A23" s="35" t="s">
        <v>58</v>
      </c>
      <c r="B23" s="36">
        <v>43662</v>
      </c>
      <c r="C23" s="37">
        <v>0.45318287037037036</v>
      </c>
      <c r="D23" s="35" t="s">
        <v>42</v>
      </c>
      <c r="E23" s="38">
        <v>2.44</v>
      </c>
      <c r="F23" s="38">
        <v>18.841999999999999</v>
      </c>
      <c r="G23" s="38" t="s">
        <v>43</v>
      </c>
      <c r="H23" s="38">
        <v>3.343</v>
      </c>
      <c r="I23" s="38">
        <v>7151.0965999999999</v>
      </c>
      <c r="J23" s="38" t="s">
        <v>44</v>
      </c>
      <c r="K23" s="38">
        <v>3.5760000000000001</v>
      </c>
      <c r="L23" s="38">
        <v>562.87819999999999</v>
      </c>
      <c r="O23" s="14">
        <f t="shared" si="3"/>
        <v>1.8829525797407425</v>
      </c>
      <c r="P23" s="3"/>
      <c r="R23" s="14">
        <f t="shared" si="4"/>
        <v>746.56977183554818</v>
      </c>
      <c r="S23" s="3"/>
      <c r="U23" s="14">
        <f>($S$2/$U$2)*L23</f>
        <v>1238.2632111299943</v>
      </c>
      <c r="AD23" s="7">
        <v>43109</v>
      </c>
    </row>
    <row r="24" spans="1:30" x14ac:dyDescent="0.35">
      <c r="A24" s="35" t="s">
        <v>59</v>
      </c>
      <c r="B24" s="36">
        <v>43662</v>
      </c>
      <c r="C24" s="37">
        <v>0.45725694444444448</v>
      </c>
      <c r="D24" s="35" t="s">
        <v>42</v>
      </c>
      <c r="E24" s="38">
        <v>2.4430000000000001</v>
      </c>
      <c r="F24" s="38">
        <v>18.633199999999999</v>
      </c>
      <c r="G24" s="38" t="s">
        <v>43</v>
      </c>
      <c r="H24" s="38">
        <v>3.35</v>
      </c>
      <c r="I24" s="38">
        <v>7783.5385999999999</v>
      </c>
      <c r="J24" s="38" t="s">
        <v>44</v>
      </c>
      <c r="K24" s="38">
        <v>3.5859999999999999</v>
      </c>
      <c r="L24" s="38">
        <v>569.04</v>
      </c>
      <c r="O24" s="14">
        <f t="shared" si="3"/>
        <v>1.8620864031857129</v>
      </c>
      <c r="P24" s="3"/>
      <c r="R24" s="14">
        <f t="shared" si="4"/>
        <v>812.5962998003946</v>
      </c>
      <c r="S24" s="3"/>
      <c r="U24" s="14">
        <f t="shared" si="5"/>
        <v>1251.818417663736</v>
      </c>
      <c r="AD24" s="7">
        <v>43109</v>
      </c>
    </row>
    <row r="25" spans="1:30" x14ac:dyDescent="0.35">
      <c r="A25" s="35" t="s">
        <v>60</v>
      </c>
      <c r="B25" s="36">
        <v>43662</v>
      </c>
      <c r="C25" s="37">
        <v>0.46134259259259264</v>
      </c>
      <c r="D25" s="35" t="s">
        <v>42</v>
      </c>
      <c r="E25" s="38">
        <v>2.4430000000000001</v>
      </c>
      <c r="F25" s="38">
        <v>19.2288</v>
      </c>
      <c r="G25" s="38" t="s">
        <v>43</v>
      </c>
      <c r="H25" s="38">
        <v>3.35</v>
      </c>
      <c r="I25" s="38">
        <v>4510.7221</v>
      </c>
      <c r="J25" s="38" t="s">
        <v>44</v>
      </c>
      <c r="K25" s="38">
        <v>3.5830000000000002</v>
      </c>
      <c r="L25" s="38">
        <v>579.32429999999999</v>
      </c>
      <c r="O25" s="17">
        <f t="shared" si="3"/>
        <v>1.9216069719413433</v>
      </c>
      <c r="P25" s="3"/>
      <c r="R25" s="17">
        <f t="shared" si="4"/>
        <v>470.91641427561825</v>
      </c>
      <c r="S25" s="3"/>
      <c r="U25" s="17">
        <f t="shared" si="5"/>
        <v>1274.4426200972716</v>
      </c>
      <c r="AD25" s="7">
        <v>43109</v>
      </c>
    </row>
    <row r="26" spans="1:30" x14ac:dyDescent="0.35">
      <c r="A26" s="35" t="s">
        <v>61</v>
      </c>
      <c r="B26" s="36">
        <v>43662</v>
      </c>
      <c r="C26" s="37">
        <v>0.46498842592592587</v>
      </c>
      <c r="D26" s="35" t="s">
        <v>42</v>
      </c>
      <c r="E26" s="38">
        <v>2.4430000000000001</v>
      </c>
      <c r="F26" s="38">
        <v>18.628799999999998</v>
      </c>
      <c r="G26" s="38" t="s">
        <v>43</v>
      </c>
      <c r="H26" s="38">
        <v>3.35</v>
      </c>
      <c r="I26" s="38">
        <v>6591.7294000000002</v>
      </c>
      <c r="J26" s="38" t="s">
        <v>44</v>
      </c>
      <c r="K26" s="38">
        <v>3.58</v>
      </c>
      <c r="L26" s="38">
        <v>559.69759999999997</v>
      </c>
      <c r="O26" s="17">
        <f t="shared" si="3"/>
        <v>1.8616466944843617</v>
      </c>
      <c r="P26" s="3"/>
      <c r="R26" s="17">
        <f t="shared" si="4"/>
        <v>688.17220482795256</v>
      </c>
      <c r="S26" s="3"/>
      <c r="U26" s="17">
        <f t="shared" si="5"/>
        <v>1231.2662800544613</v>
      </c>
      <c r="AD26" s="7">
        <v>43109</v>
      </c>
    </row>
    <row r="27" spans="1:30" x14ac:dyDescent="0.35">
      <c r="A27" s="35" t="s">
        <v>62</v>
      </c>
      <c r="B27" s="36">
        <v>43662</v>
      </c>
      <c r="C27" s="37">
        <v>0.46906249999999999</v>
      </c>
      <c r="D27" s="35" t="s">
        <v>42</v>
      </c>
      <c r="E27" s="38">
        <v>2.4359999999999999</v>
      </c>
      <c r="F27" s="38">
        <v>18.913599999999999</v>
      </c>
      <c r="G27" s="38" t="s">
        <v>43</v>
      </c>
      <c r="H27" s="38">
        <v>3.343</v>
      </c>
      <c r="I27" s="38">
        <v>7332.3149999999996</v>
      </c>
      <c r="J27" s="38" t="s">
        <v>44</v>
      </c>
      <c r="K27" s="38">
        <v>3.573</v>
      </c>
      <c r="L27" s="38">
        <v>565.73680000000002</v>
      </c>
      <c r="O27" s="17">
        <f t="shared" si="3"/>
        <v>1.8901078395172757</v>
      </c>
      <c r="P27" s="3"/>
      <c r="R27" s="17">
        <f t="shared" si="4"/>
        <v>765.48885335661214</v>
      </c>
      <c r="S27" s="3"/>
      <c r="U27" s="17">
        <f>($S$2/$U$2)*L27</f>
        <v>1244.551781579758</v>
      </c>
      <c r="AD27" s="7">
        <v>43109</v>
      </c>
    </row>
    <row r="28" spans="1:30" x14ac:dyDescent="0.35">
      <c r="A28" s="35" t="s">
        <v>63</v>
      </c>
      <c r="B28" s="36">
        <v>43662</v>
      </c>
      <c r="C28" s="37">
        <v>0.47271990740740738</v>
      </c>
      <c r="D28" s="35" t="s">
        <v>42</v>
      </c>
      <c r="E28" s="38">
        <v>2.4359999999999999</v>
      </c>
      <c r="F28" s="38">
        <v>18.675999999999998</v>
      </c>
      <c r="G28" s="38" t="s">
        <v>43</v>
      </c>
      <c r="H28" s="38">
        <v>3.343</v>
      </c>
      <c r="I28" s="38">
        <v>8514.1339000000007</v>
      </c>
      <c r="J28" s="38" t="s">
        <v>44</v>
      </c>
      <c r="K28" s="38">
        <v>3.5760000000000001</v>
      </c>
      <c r="L28" s="38">
        <v>564.45960000000002</v>
      </c>
      <c r="O28" s="17">
        <f t="shared" si="3"/>
        <v>1.8663635696443108</v>
      </c>
      <c r="P28" s="3"/>
      <c r="R28" s="17">
        <f t="shared" si="4"/>
        <v>888.86996759354463</v>
      </c>
      <c r="S28" s="3"/>
      <c r="U28" s="17">
        <f>($S$2/$U$2)*L28</f>
        <v>1241.7420977560548</v>
      </c>
      <c r="AD28" s="7">
        <v>43109</v>
      </c>
    </row>
    <row r="29" spans="1:30" x14ac:dyDescent="0.35">
      <c r="A29" s="35" t="s">
        <v>64</v>
      </c>
      <c r="B29" s="36">
        <v>43662</v>
      </c>
      <c r="C29" s="37">
        <v>0.47636574074074073</v>
      </c>
      <c r="D29" s="35" t="s">
        <v>42</v>
      </c>
      <c r="E29" s="38">
        <v>2.44</v>
      </c>
      <c r="F29" s="38">
        <v>19.406199999999998</v>
      </c>
      <c r="G29" s="38" t="s">
        <v>43</v>
      </c>
      <c r="H29" s="38">
        <v>3.3460000000000001</v>
      </c>
      <c r="I29" s="38">
        <v>8949.9937000000009</v>
      </c>
      <c r="J29" s="38" t="s">
        <v>44</v>
      </c>
      <c r="K29" s="38">
        <v>3.5760000000000001</v>
      </c>
      <c r="L29" s="38">
        <v>579.28030000000001</v>
      </c>
      <c r="O29" s="17">
        <f t="shared" si="3"/>
        <v>1.9393352273094573</v>
      </c>
      <c r="P29" s="3"/>
      <c r="R29" s="17">
        <f t="shared" si="4"/>
        <v>934.37344344342864</v>
      </c>
      <c r="S29" s="3"/>
      <c r="U29" s="17">
        <f>($S$2/$U$2)*L29</f>
        <v>1274.3458254776015</v>
      </c>
      <c r="AD29" s="7">
        <v>43109</v>
      </c>
    </row>
    <row r="30" spans="1:30" x14ac:dyDescent="0.35">
      <c r="A30" s="31" t="s">
        <v>41</v>
      </c>
      <c r="B30" s="32">
        <v>43662</v>
      </c>
      <c r="C30" s="33">
        <v>0.48001157407407408</v>
      </c>
      <c r="D30" s="31" t="s">
        <v>42</v>
      </c>
      <c r="E30" s="34">
        <v>2.4460000000000002</v>
      </c>
      <c r="F30" s="34">
        <v>39.3232</v>
      </c>
      <c r="G30" s="34" t="s">
        <v>43</v>
      </c>
      <c r="H30" s="34">
        <v>3.3530000000000002</v>
      </c>
      <c r="I30" s="34">
        <v>3888.3982999999998</v>
      </c>
      <c r="J30" s="34" t="s">
        <v>44</v>
      </c>
      <c r="K30" s="34">
        <v>3.5830000000000002</v>
      </c>
      <c r="L30" s="34">
        <v>801.85640000000001</v>
      </c>
      <c r="M30" s="5"/>
      <c r="N30" s="4"/>
      <c r="O30" s="5"/>
      <c r="P30" s="5"/>
      <c r="Q30" s="4"/>
      <c r="R30" s="4"/>
      <c r="S30" s="5"/>
      <c r="T30" s="4"/>
      <c r="U30" s="4"/>
      <c r="AD30" s="7">
        <v>43109</v>
      </c>
    </row>
    <row r="31" spans="1:30" x14ac:dyDescent="0.35">
      <c r="A31" s="31" t="s">
        <v>41</v>
      </c>
      <c r="B31" s="32">
        <v>43662</v>
      </c>
      <c r="C31" s="33">
        <v>0.48409722222222223</v>
      </c>
      <c r="D31" s="31" t="s">
        <v>42</v>
      </c>
      <c r="E31" s="34">
        <v>2.4359999999999999</v>
      </c>
      <c r="F31" s="34">
        <v>39.437100000000001</v>
      </c>
      <c r="G31" s="34" t="s">
        <v>43</v>
      </c>
      <c r="H31" s="34">
        <v>3.343</v>
      </c>
      <c r="I31" s="34">
        <v>3887.0524</v>
      </c>
      <c r="J31" s="34" t="s">
        <v>44</v>
      </c>
      <c r="K31" s="34">
        <v>3.5760000000000001</v>
      </c>
      <c r="L31" s="34">
        <v>799.15499999999997</v>
      </c>
      <c r="M31" s="5"/>
      <c r="N31" s="4"/>
      <c r="O31" s="5"/>
      <c r="P31" s="5"/>
      <c r="Q31" s="4"/>
      <c r="R31" s="4"/>
      <c r="S31" s="5"/>
      <c r="T31" s="4"/>
      <c r="U31" s="4"/>
      <c r="AD31" s="7">
        <v>43109</v>
      </c>
    </row>
    <row r="32" spans="1:30" x14ac:dyDescent="0.35">
      <c r="A32" s="31" t="s">
        <v>41</v>
      </c>
      <c r="B32" s="32">
        <v>43662</v>
      </c>
      <c r="C32" s="33">
        <v>0.48774305555555553</v>
      </c>
      <c r="D32" s="31" t="s">
        <v>42</v>
      </c>
      <c r="E32" s="34">
        <v>2.4359999999999999</v>
      </c>
      <c r="F32" s="34">
        <v>39.454000000000001</v>
      </c>
      <c r="G32" s="34" t="s">
        <v>43</v>
      </c>
      <c r="H32" s="34">
        <v>3.343</v>
      </c>
      <c r="I32" s="34">
        <v>3884.0859999999998</v>
      </c>
      <c r="J32" s="34" t="s">
        <v>44</v>
      </c>
      <c r="K32" s="34">
        <v>3.5760000000000001</v>
      </c>
      <c r="L32" s="34">
        <v>797.72220000000004</v>
      </c>
      <c r="M32" s="5"/>
      <c r="N32" s="4"/>
      <c r="O32" s="5"/>
      <c r="P32" s="5"/>
      <c r="Q32" s="4"/>
      <c r="R32" s="4"/>
      <c r="S32" s="5"/>
      <c r="T32" s="4"/>
      <c r="U32" s="4"/>
      <c r="AD32" s="7">
        <v>43109</v>
      </c>
    </row>
    <row r="33" spans="1:30" x14ac:dyDescent="0.35">
      <c r="A33" s="31" t="s">
        <v>41</v>
      </c>
      <c r="B33" s="32">
        <v>43662</v>
      </c>
      <c r="C33" s="33">
        <v>0.49138888888888888</v>
      </c>
      <c r="D33" s="31" t="s">
        <v>42</v>
      </c>
      <c r="E33" s="34">
        <v>2.4359999999999999</v>
      </c>
      <c r="F33" s="34">
        <v>39.514000000000003</v>
      </c>
      <c r="G33" s="34" t="s">
        <v>43</v>
      </c>
      <c r="H33" s="34">
        <v>3.343</v>
      </c>
      <c r="I33" s="34">
        <v>3888.5497999999998</v>
      </c>
      <c r="J33" s="34" t="s">
        <v>44</v>
      </c>
      <c r="K33" s="34">
        <v>3.573</v>
      </c>
      <c r="L33" s="34">
        <v>796.39459999999997</v>
      </c>
      <c r="M33" s="5"/>
      <c r="N33" s="4"/>
      <c r="O33" s="5"/>
      <c r="P33" s="5"/>
      <c r="Q33" s="4"/>
      <c r="R33" s="4"/>
      <c r="S33" s="5"/>
      <c r="T33" s="4"/>
      <c r="U33" s="4"/>
      <c r="AD33" s="7">
        <v>43109</v>
      </c>
    </row>
    <row r="34" spans="1:30" x14ac:dyDescent="0.35">
      <c r="A34" s="27" t="s">
        <v>65</v>
      </c>
      <c r="B34" s="28"/>
      <c r="C34" s="29"/>
      <c r="D34" s="27"/>
      <c r="E34" s="30"/>
      <c r="F34" s="30"/>
      <c r="G34" s="30"/>
      <c r="H34" s="30"/>
      <c r="I34" s="30"/>
      <c r="J34" s="30"/>
      <c r="K34" s="30"/>
      <c r="L34" s="30"/>
      <c r="O34" s="19">
        <f t="shared" ref="O34:O40" si="6">($O$2/$M$2)*F34</f>
        <v>0</v>
      </c>
      <c r="R34" s="19">
        <f t="shared" ref="R34:R43" si="7">($R$2/$P$2)*I34</f>
        <v>0</v>
      </c>
      <c r="U34" s="19">
        <f t="shared" ref="U34:U43" si="8">($S$2/$U$2)*L34</f>
        <v>0</v>
      </c>
      <c r="AD34" s="7">
        <v>43109</v>
      </c>
    </row>
    <row r="35" spans="1:30" x14ac:dyDescent="0.35">
      <c r="A35" s="27" t="s">
        <v>66</v>
      </c>
      <c r="B35" s="28"/>
      <c r="C35" s="29"/>
      <c r="D35" s="27"/>
      <c r="E35" s="30"/>
      <c r="F35" s="30"/>
      <c r="G35" s="30"/>
      <c r="H35" s="30"/>
      <c r="I35" s="30"/>
      <c r="J35" s="30"/>
      <c r="K35" s="30"/>
      <c r="L35" s="30"/>
      <c r="O35" s="19">
        <f t="shared" si="6"/>
        <v>0</v>
      </c>
      <c r="R35" s="19">
        <f t="shared" si="7"/>
        <v>0</v>
      </c>
      <c r="U35" s="19">
        <f t="shared" si="8"/>
        <v>0</v>
      </c>
      <c r="AD35" s="7">
        <v>43109</v>
      </c>
    </row>
    <row r="36" spans="1:30" x14ac:dyDescent="0.35">
      <c r="A36" s="27" t="s">
        <v>67</v>
      </c>
      <c r="B36" s="28"/>
      <c r="C36" s="29"/>
      <c r="D36" s="27"/>
      <c r="E36" s="30"/>
      <c r="F36" s="30"/>
      <c r="G36" s="30"/>
      <c r="H36" s="30"/>
      <c r="I36" s="30"/>
      <c r="J36" s="30"/>
      <c r="K36" s="30"/>
      <c r="L36" s="30"/>
      <c r="O36" s="19">
        <f t="shared" si="6"/>
        <v>0</v>
      </c>
      <c r="R36" s="19">
        <f t="shared" si="7"/>
        <v>0</v>
      </c>
      <c r="U36" s="19">
        <f t="shared" si="8"/>
        <v>0</v>
      </c>
      <c r="AD36" s="7">
        <v>43109</v>
      </c>
    </row>
    <row r="37" spans="1:30" x14ac:dyDescent="0.35">
      <c r="A37" s="27" t="s">
        <v>68</v>
      </c>
      <c r="B37" s="28"/>
      <c r="C37" s="29"/>
      <c r="D37" s="27"/>
      <c r="E37" s="30"/>
      <c r="F37" s="30"/>
      <c r="G37" s="30"/>
      <c r="H37" s="30"/>
      <c r="I37" s="30"/>
      <c r="J37" s="30"/>
      <c r="K37" s="30"/>
      <c r="L37" s="30"/>
      <c r="O37" s="19">
        <f>($O$2/$M$2)*F37</f>
        <v>0</v>
      </c>
      <c r="R37" s="19">
        <f t="shared" si="7"/>
        <v>0</v>
      </c>
      <c r="U37" s="19">
        <f t="shared" si="8"/>
        <v>0</v>
      </c>
      <c r="AD37" s="7">
        <v>43109</v>
      </c>
    </row>
    <row r="38" spans="1:30" x14ac:dyDescent="0.35">
      <c r="A38" s="27" t="s">
        <v>69</v>
      </c>
      <c r="B38" s="28"/>
      <c r="C38" s="29"/>
      <c r="D38" s="27"/>
      <c r="E38" s="30"/>
      <c r="F38" s="30"/>
      <c r="G38" s="30"/>
      <c r="H38" s="30"/>
      <c r="I38" s="30"/>
      <c r="J38" s="30"/>
      <c r="K38" s="30"/>
      <c r="L38" s="30"/>
      <c r="O38" s="19">
        <f t="shared" si="6"/>
        <v>0</v>
      </c>
      <c r="R38" s="19">
        <f t="shared" si="7"/>
        <v>0</v>
      </c>
      <c r="U38" s="19">
        <f t="shared" si="8"/>
        <v>0</v>
      </c>
      <c r="AD38" s="7">
        <v>43109</v>
      </c>
    </row>
    <row r="39" spans="1:30" x14ac:dyDescent="0.35">
      <c r="A39" s="35" t="s">
        <v>70</v>
      </c>
      <c r="B39" s="36">
        <v>43662</v>
      </c>
      <c r="C39" s="37">
        <v>0.49546296296296299</v>
      </c>
      <c r="D39" s="35" t="s">
        <v>42</v>
      </c>
      <c r="E39" s="38">
        <v>2.44</v>
      </c>
      <c r="F39" s="38">
        <v>18.876799999999999</v>
      </c>
      <c r="G39" s="38" t="s">
        <v>43</v>
      </c>
      <c r="H39" s="38">
        <v>3.3460000000000001</v>
      </c>
      <c r="I39" s="38">
        <v>4713.7056000000002</v>
      </c>
      <c r="J39" s="38" t="s">
        <v>44</v>
      </c>
      <c r="K39" s="38">
        <v>3.5760000000000001</v>
      </c>
      <c r="L39" s="38">
        <v>598.99580000000003</v>
      </c>
      <c r="O39" s="26">
        <f t="shared" si="6"/>
        <v>1.8864302758332474</v>
      </c>
      <c r="R39" s="16">
        <f t="shared" si="7"/>
        <v>492.10775789155838</v>
      </c>
      <c r="T39" s="16">
        <f>($S$2/$U$2)*L39</f>
        <v>1317.7175146619284</v>
      </c>
      <c r="AD39" s="7">
        <v>43109</v>
      </c>
    </row>
    <row r="40" spans="1:30" x14ac:dyDescent="0.35">
      <c r="A40" s="35" t="s">
        <v>71</v>
      </c>
      <c r="B40" s="36">
        <v>43662</v>
      </c>
      <c r="C40" s="37">
        <v>0.49912037037037038</v>
      </c>
      <c r="D40" s="35" t="s">
        <v>42</v>
      </c>
      <c r="E40" s="38">
        <v>2.4430000000000001</v>
      </c>
      <c r="F40" s="38">
        <v>18.3644</v>
      </c>
      <c r="G40" s="38" t="s">
        <v>43</v>
      </c>
      <c r="H40" s="38">
        <v>3.35</v>
      </c>
      <c r="I40" s="38">
        <v>5795.3064000000004</v>
      </c>
      <c r="J40" s="38" t="s">
        <v>44</v>
      </c>
      <c r="K40" s="38">
        <v>3.5830000000000002</v>
      </c>
      <c r="L40" s="38">
        <v>562.20979999999997</v>
      </c>
      <c r="O40" s="16">
        <f t="shared" si="6"/>
        <v>1.8352241988849853</v>
      </c>
      <c r="R40" s="16">
        <f t="shared" si="7"/>
        <v>605.02616854107282</v>
      </c>
      <c r="U40" s="16">
        <f t="shared" si="8"/>
        <v>1236.7928128620931</v>
      </c>
      <c r="AD40" s="7">
        <v>43109</v>
      </c>
    </row>
    <row r="41" spans="1:30" x14ac:dyDescent="0.35">
      <c r="A41" s="35" t="s">
        <v>72</v>
      </c>
      <c r="B41" s="36">
        <v>43662</v>
      </c>
      <c r="C41" s="37">
        <v>0.50276620370370373</v>
      </c>
      <c r="D41" s="35" t="s">
        <v>42</v>
      </c>
      <c r="E41" s="38">
        <v>2.4430000000000001</v>
      </c>
      <c r="F41" s="38">
        <v>17.4222</v>
      </c>
      <c r="G41" s="38" t="s">
        <v>43</v>
      </c>
      <c r="H41" s="38">
        <v>3.35</v>
      </c>
      <c r="I41" s="38">
        <v>6978.7888000000003</v>
      </c>
      <c r="J41" s="38" t="s">
        <v>44</v>
      </c>
      <c r="K41" s="38">
        <v>3.5859999999999999</v>
      </c>
      <c r="L41" s="38">
        <v>574.31560000000002</v>
      </c>
      <c r="N41" s="16">
        <f>($O$2/$M$2)*F41</f>
        <v>1.7410665765183719</v>
      </c>
      <c r="R41" s="16">
        <f t="shared" si="7"/>
        <v>728.58095108161172</v>
      </c>
      <c r="U41" s="16">
        <f t="shared" si="8"/>
        <v>1263.4240925622084</v>
      </c>
      <c r="AD41" s="7">
        <v>43109</v>
      </c>
    </row>
    <row r="42" spans="1:30" x14ac:dyDescent="0.35">
      <c r="A42" s="35" t="s">
        <v>73</v>
      </c>
      <c r="B42" s="36">
        <v>43662</v>
      </c>
      <c r="C42" s="37">
        <v>0.50685185185185189</v>
      </c>
      <c r="D42" s="35" t="s">
        <v>42</v>
      </c>
      <c r="E42" s="38">
        <v>2.4430000000000001</v>
      </c>
      <c r="F42" s="38">
        <v>17.6206</v>
      </c>
      <c r="G42" s="38" t="s">
        <v>43</v>
      </c>
      <c r="H42" s="38">
        <v>3.35</v>
      </c>
      <c r="I42" s="38">
        <v>7745.2352000000001</v>
      </c>
      <c r="J42" s="38" t="s">
        <v>44</v>
      </c>
      <c r="K42" s="38">
        <v>3.5830000000000002</v>
      </c>
      <c r="L42" s="38">
        <v>572.93430000000001</v>
      </c>
      <c r="O42" s="16">
        <f>($O$2/$M$2)*F42</f>
        <v>1.7608934415974804</v>
      </c>
      <c r="R42" s="16">
        <f t="shared" si="7"/>
        <v>808.59745008571929</v>
      </c>
      <c r="U42" s="16">
        <f t="shared" si="8"/>
        <v>1260.3854014678761</v>
      </c>
      <c r="AD42" s="7">
        <v>43109</v>
      </c>
    </row>
    <row r="43" spans="1:30" x14ac:dyDescent="0.35">
      <c r="A43" s="35" t="s">
        <v>74</v>
      </c>
      <c r="B43" s="36">
        <v>43662</v>
      </c>
      <c r="C43" s="37">
        <v>0.51049768518518512</v>
      </c>
      <c r="D43" s="35" t="s">
        <v>42</v>
      </c>
      <c r="E43" s="38">
        <v>2.44</v>
      </c>
      <c r="F43" s="38">
        <v>16.949400000000001</v>
      </c>
      <c r="G43" s="38" t="s">
        <v>43</v>
      </c>
      <c r="H43" s="38">
        <v>3.3460000000000001</v>
      </c>
      <c r="I43" s="38">
        <v>8717.4408000000003</v>
      </c>
      <c r="J43" s="38" t="s">
        <v>44</v>
      </c>
      <c r="K43" s="38">
        <v>3.58</v>
      </c>
      <c r="L43" s="38">
        <v>582.03840000000002</v>
      </c>
      <c r="O43" s="16">
        <f t="shared" ref="O43" si="9">($O$2/$M$2)*F43</f>
        <v>1.6938178778822706</v>
      </c>
      <c r="R43" s="16">
        <f t="shared" si="7"/>
        <v>910.09507395633557</v>
      </c>
      <c r="U43" s="16">
        <f t="shared" si="8"/>
        <v>1280.4133082165272</v>
      </c>
      <c r="AD43" s="7">
        <v>43109</v>
      </c>
    </row>
    <row r="44" spans="1:30" x14ac:dyDescent="0.35">
      <c r="A44" s="31" t="s">
        <v>41</v>
      </c>
      <c r="B44" s="32">
        <v>43662</v>
      </c>
      <c r="C44" s="33">
        <v>0.53454861111111118</v>
      </c>
      <c r="D44" s="31" t="s">
        <v>42</v>
      </c>
      <c r="E44" s="34">
        <v>2.44</v>
      </c>
      <c r="F44" s="34">
        <v>39.516800000000003</v>
      </c>
      <c r="G44" s="34" t="s">
        <v>43</v>
      </c>
      <c r="H44" s="34">
        <v>3.3460000000000001</v>
      </c>
      <c r="I44" s="34">
        <v>3861.6727999999998</v>
      </c>
      <c r="J44" s="34" t="s">
        <v>44</v>
      </c>
      <c r="K44" s="34">
        <v>3.5760000000000001</v>
      </c>
      <c r="L44" s="34">
        <v>808.72299999999996</v>
      </c>
      <c r="M44" s="5"/>
      <c r="N44" s="4"/>
      <c r="O44" s="4"/>
      <c r="P44" s="5"/>
      <c r="Q44" s="4"/>
      <c r="R44" s="4"/>
      <c r="S44" s="5"/>
      <c r="T44" s="4"/>
      <c r="U44" s="4"/>
      <c r="AD44" s="7">
        <v>43109</v>
      </c>
    </row>
    <row r="45" spans="1:30" x14ac:dyDescent="0.35">
      <c r="A45" s="31" t="s">
        <v>41</v>
      </c>
      <c r="B45" s="32">
        <v>43662</v>
      </c>
      <c r="C45" s="33">
        <v>0.53862268518518519</v>
      </c>
      <c r="D45" s="31" t="s">
        <v>42</v>
      </c>
      <c r="E45" s="34">
        <v>2.44</v>
      </c>
      <c r="F45" s="34">
        <v>39.520899999999997</v>
      </c>
      <c r="G45" s="34" t="s">
        <v>43</v>
      </c>
      <c r="H45" s="34">
        <v>3.3460000000000001</v>
      </c>
      <c r="I45" s="34">
        <v>3866.7856999999999</v>
      </c>
      <c r="J45" s="34" t="s">
        <v>44</v>
      </c>
      <c r="K45" s="34">
        <v>3.5830000000000002</v>
      </c>
      <c r="L45" s="34">
        <v>797.26760000000002</v>
      </c>
      <c r="M45" s="5"/>
      <c r="N45" s="4"/>
      <c r="O45" s="4"/>
      <c r="P45" s="5"/>
      <c r="Q45" s="4"/>
      <c r="R45" s="4"/>
      <c r="S45" s="5"/>
      <c r="T45" s="4"/>
      <c r="U45" s="4"/>
      <c r="AD45" s="7">
        <v>43109</v>
      </c>
    </row>
    <row r="46" spans="1:30" x14ac:dyDescent="0.35">
      <c r="A46" s="31" t="s">
        <v>41</v>
      </c>
      <c r="B46" s="32">
        <v>43662</v>
      </c>
      <c r="C46" s="33">
        <v>0.5426967592592592</v>
      </c>
      <c r="D46" s="31" t="s">
        <v>42</v>
      </c>
      <c r="E46" s="34">
        <v>2.44</v>
      </c>
      <c r="F46" s="34">
        <v>39.417200000000001</v>
      </c>
      <c r="G46" s="34" t="s">
        <v>43</v>
      </c>
      <c r="H46" s="34">
        <v>3.3460000000000001</v>
      </c>
      <c r="I46" s="34">
        <v>3878.2145999999998</v>
      </c>
      <c r="J46" s="34" t="s">
        <v>44</v>
      </c>
      <c r="K46" s="34">
        <v>3.58</v>
      </c>
      <c r="L46" s="34">
        <v>797.81719999999996</v>
      </c>
      <c r="M46" s="5"/>
      <c r="N46" s="4"/>
      <c r="O46" s="4"/>
      <c r="P46" s="5"/>
      <c r="Q46" s="4"/>
      <c r="R46" s="4"/>
      <c r="S46" s="5"/>
      <c r="T46" s="4"/>
      <c r="U46" s="4"/>
      <c r="AD46" s="7">
        <v>43109</v>
      </c>
    </row>
    <row r="47" spans="1:30" x14ac:dyDescent="0.35">
      <c r="A47" s="31" t="s">
        <v>41</v>
      </c>
      <c r="B47" s="32">
        <v>43662</v>
      </c>
      <c r="C47" s="33">
        <v>0.54634259259259255</v>
      </c>
      <c r="D47" s="31" t="s">
        <v>42</v>
      </c>
      <c r="E47" s="34">
        <v>2.4430000000000001</v>
      </c>
      <c r="F47" s="34">
        <v>39.853200000000001</v>
      </c>
      <c r="G47" s="34" t="s">
        <v>43</v>
      </c>
      <c r="H47" s="34">
        <v>3.35</v>
      </c>
      <c r="I47" s="34">
        <v>3896.5752000000002</v>
      </c>
      <c r="J47" s="34" t="s">
        <v>44</v>
      </c>
      <c r="K47" s="34">
        <v>3.58</v>
      </c>
      <c r="L47" s="34">
        <v>799.30309999999997</v>
      </c>
      <c r="M47" s="5"/>
      <c r="N47" s="4"/>
      <c r="O47" s="4"/>
      <c r="P47" s="5"/>
      <c r="Q47" s="4"/>
      <c r="R47" s="4"/>
      <c r="S47" s="5"/>
      <c r="T47" s="4"/>
      <c r="U47" s="4"/>
      <c r="AD47" s="7">
        <v>43109</v>
      </c>
    </row>
    <row r="48" spans="1:30" x14ac:dyDescent="0.35">
      <c r="A48" s="35" t="s">
        <v>75</v>
      </c>
      <c r="B48" s="36">
        <v>43662</v>
      </c>
      <c r="C48" s="37">
        <v>0.51415509259259262</v>
      </c>
      <c r="D48" s="35" t="s">
        <v>42</v>
      </c>
      <c r="E48" s="38">
        <v>2.4430000000000001</v>
      </c>
      <c r="F48" s="38">
        <v>18.643699999999999</v>
      </c>
      <c r="G48" s="38" t="s">
        <v>43</v>
      </c>
      <c r="H48" s="38">
        <v>3.35</v>
      </c>
      <c r="I48" s="38">
        <v>4606.6034</v>
      </c>
      <c r="J48" s="38" t="s">
        <v>44</v>
      </c>
      <c r="K48" s="38">
        <v>3.5859999999999999</v>
      </c>
      <c r="L48" s="38">
        <v>566.18320000000006</v>
      </c>
      <c r="O48" s="22">
        <f t="shared" ref="O48:O57" si="10">($O$2/$M$2)*F48</f>
        <v>1.8631357080412101</v>
      </c>
      <c r="R48" s="22">
        <f t="shared" ref="R48:R57" si="11">($R$2/$P$2)*I48</f>
        <v>480.9263588013705</v>
      </c>
      <c r="U48" s="22">
        <f>($S$2/$U$2)*L48</f>
        <v>1245.533806993868</v>
      </c>
      <c r="AD48" s="7">
        <v>43109</v>
      </c>
    </row>
    <row r="49" spans="1:30" x14ac:dyDescent="0.35">
      <c r="A49" s="35" t="s">
        <v>76</v>
      </c>
      <c r="B49" s="36">
        <v>43662</v>
      </c>
      <c r="C49" s="37">
        <v>0.51822916666666663</v>
      </c>
      <c r="D49" s="35" t="s">
        <v>42</v>
      </c>
      <c r="E49" s="38">
        <v>2.4430000000000001</v>
      </c>
      <c r="F49" s="38">
        <v>17.905000000000001</v>
      </c>
      <c r="G49" s="38" t="s">
        <v>43</v>
      </c>
      <c r="H49" s="38">
        <v>3.35</v>
      </c>
      <c r="I49" s="38">
        <v>5557.0057999999999</v>
      </c>
      <c r="J49" s="38" t="s">
        <v>44</v>
      </c>
      <c r="K49" s="38">
        <v>3.5830000000000002</v>
      </c>
      <c r="L49" s="38">
        <v>562.34780000000001</v>
      </c>
      <c r="O49" s="22">
        <f t="shared" si="10"/>
        <v>1.7893146131120898</v>
      </c>
      <c r="R49" s="22">
        <f t="shared" si="11"/>
        <v>580.14774296222174</v>
      </c>
      <c r="U49" s="22">
        <f>($S$2/$U$2)*L49</f>
        <v>1237.0963959874227</v>
      </c>
      <c r="AD49" s="7">
        <v>43109</v>
      </c>
    </row>
    <row r="50" spans="1:30" x14ac:dyDescent="0.35">
      <c r="A50" s="35" t="s">
        <v>77</v>
      </c>
      <c r="B50" s="36">
        <v>43662</v>
      </c>
      <c r="C50" s="37">
        <v>0.52231481481481479</v>
      </c>
      <c r="D50" s="35" t="s">
        <v>42</v>
      </c>
      <c r="E50" s="38">
        <v>2.44</v>
      </c>
      <c r="F50" s="38">
        <v>17.2485</v>
      </c>
      <c r="G50" s="38" t="s">
        <v>43</v>
      </c>
      <c r="H50" s="38">
        <v>3.3460000000000001</v>
      </c>
      <c r="I50" s="38">
        <v>6319.9557999999997</v>
      </c>
      <c r="J50" s="38" t="s">
        <v>44</v>
      </c>
      <c r="K50" s="38">
        <v>3.58</v>
      </c>
      <c r="L50" s="38">
        <v>571.24159999999995</v>
      </c>
      <c r="O50" s="22">
        <f t="shared" si="10"/>
        <v>1.7237080761945758</v>
      </c>
      <c r="R50" s="22">
        <f t="shared" si="11"/>
        <v>659.79922011076587</v>
      </c>
      <c r="U50" s="22">
        <f>($S$2/$U$2)*L50</f>
        <v>1256.6616684516041</v>
      </c>
      <c r="AD50" s="7">
        <v>43109</v>
      </c>
    </row>
    <row r="51" spans="1:30" x14ac:dyDescent="0.35">
      <c r="A51" s="35" t="s">
        <v>78</v>
      </c>
      <c r="B51" s="36">
        <v>43662</v>
      </c>
      <c r="C51" s="37">
        <v>0.52638888888888891</v>
      </c>
      <c r="D51" s="35" t="s">
        <v>42</v>
      </c>
      <c r="E51" s="38">
        <v>2.4359999999999999</v>
      </c>
      <c r="F51" s="38">
        <v>17.212399999999999</v>
      </c>
      <c r="G51" s="38" t="s">
        <v>43</v>
      </c>
      <c r="H51" s="38">
        <v>3.343</v>
      </c>
      <c r="I51" s="38">
        <v>7103.3418000000001</v>
      </c>
      <c r="J51" s="38" t="s">
        <v>44</v>
      </c>
      <c r="K51" s="38">
        <v>3.5760000000000001</v>
      </c>
      <c r="L51" s="38">
        <v>569.23270000000002</v>
      </c>
      <c r="O51" s="22">
        <f t="shared" si="10"/>
        <v>1.7201004661675807</v>
      </c>
      <c r="R51" s="22">
        <f t="shared" si="11"/>
        <v>741.58420219018058</v>
      </c>
      <c r="U51" s="22">
        <f>($S$2/$U$2)*L51</f>
        <v>1252.2423341003378</v>
      </c>
      <c r="AD51" s="7">
        <v>43109</v>
      </c>
    </row>
    <row r="52" spans="1:30" x14ac:dyDescent="0.35">
      <c r="A52" s="35" t="s">
        <v>79</v>
      </c>
      <c r="B52" s="36">
        <v>43662</v>
      </c>
      <c r="C52" s="37">
        <v>0.53047453703703706</v>
      </c>
      <c r="D52" s="35" t="s">
        <v>42</v>
      </c>
      <c r="E52" s="38">
        <v>2.4430000000000001</v>
      </c>
      <c r="F52" s="38">
        <v>17.0182</v>
      </c>
      <c r="G52" s="38" t="s">
        <v>43</v>
      </c>
      <c r="H52" s="38">
        <v>3.35</v>
      </c>
      <c r="I52" s="38">
        <v>7313.2825999999995</v>
      </c>
      <c r="J52" s="38" t="s">
        <v>44</v>
      </c>
      <c r="K52" s="38">
        <v>3.5830000000000002</v>
      </c>
      <c r="L52" s="38">
        <v>580.48569999999995</v>
      </c>
      <c r="O52" s="22">
        <f t="shared" si="10"/>
        <v>1.7006933230306711</v>
      </c>
      <c r="R52" s="22">
        <f t="shared" si="11"/>
        <v>763.50188334064524</v>
      </c>
      <c r="U52" s="22">
        <f t="shared" ref="U52:U57" si="12">($S$2/$U$2)*L52</f>
        <v>1276.9975580810244</v>
      </c>
      <c r="AD52" s="7">
        <v>43109</v>
      </c>
    </row>
    <row r="53" spans="1:30" x14ac:dyDescent="0.35">
      <c r="A53" s="35" t="s">
        <v>80</v>
      </c>
      <c r="B53" s="36">
        <v>43662</v>
      </c>
      <c r="C53" s="37">
        <v>0.54999999999999993</v>
      </c>
      <c r="D53" s="35" t="s">
        <v>42</v>
      </c>
      <c r="E53" s="38">
        <v>2.4430000000000001</v>
      </c>
      <c r="F53" s="38">
        <v>18.470600000000001</v>
      </c>
      <c r="G53" s="38" t="s">
        <v>43</v>
      </c>
      <c r="H53" s="38">
        <v>3.35</v>
      </c>
      <c r="I53" s="38">
        <v>4978.7215999999999</v>
      </c>
      <c r="J53" s="38" t="s">
        <v>44</v>
      </c>
      <c r="K53" s="38">
        <v>3.5859999999999999</v>
      </c>
      <c r="L53" s="38">
        <v>570.77179999999998</v>
      </c>
      <c r="O53" s="24">
        <f t="shared" si="10"/>
        <v>1.8458371679948711</v>
      </c>
      <c r="R53" s="24">
        <f t="shared" si="11"/>
        <v>519.77525362260042</v>
      </c>
      <c r="T53" s="24">
        <f>($S$2/$U$2)*L53</f>
        <v>1255.6281658988514</v>
      </c>
      <c r="AD53" s="7">
        <v>43109</v>
      </c>
    </row>
    <row r="54" spans="1:30" x14ac:dyDescent="0.35">
      <c r="A54" s="35" t="s">
        <v>81</v>
      </c>
      <c r="B54" s="36">
        <v>43662</v>
      </c>
      <c r="C54" s="37">
        <v>0.55407407407407405</v>
      </c>
      <c r="D54" s="35" t="s">
        <v>42</v>
      </c>
      <c r="E54" s="38">
        <v>2.4430000000000001</v>
      </c>
      <c r="F54" s="38">
        <v>17.3522</v>
      </c>
      <c r="G54" s="38" t="s">
        <v>43</v>
      </c>
      <c r="H54" s="38">
        <v>3.35</v>
      </c>
      <c r="I54" s="38">
        <v>5411.3369000000002</v>
      </c>
      <c r="J54" s="38" t="s">
        <v>44</v>
      </c>
      <c r="K54" s="38">
        <v>3.5830000000000002</v>
      </c>
      <c r="L54" s="38">
        <v>560.27139999999997</v>
      </c>
      <c r="O54" s="24">
        <f t="shared" si="10"/>
        <v>1.7340712108150576</v>
      </c>
      <c r="R54" s="24">
        <f t="shared" si="11"/>
        <v>564.94000581089665</v>
      </c>
      <c r="U54" s="24">
        <f t="shared" si="12"/>
        <v>1232.5285698900711</v>
      </c>
      <c r="AD54" s="7">
        <v>43109</v>
      </c>
    </row>
    <row r="55" spans="1:30" x14ac:dyDescent="0.35">
      <c r="A55" s="35" t="s">
        <v>82</v>
      </c>
      <c r="B55" s="36">
        <v>43662</v>
      </c>
      <c r="C55" s="37">
        <v>0.55814814814814817</v>
      </c>
      <c r="D55" s="35" t="s">
        <v>42</v>
      </c>
      <c r="E55" s="38">
        <v>2.44</v>
      </c>
      <c r="F55" s="38">
        <v>16.866800000000001</v>
      </c>
      <c r="G55" s="38" t="s">
        <v>43</v>
      </c>
      <c r="H55" s="38">
        <v>3.343</v>
      </c>
      <c r="I55" s="38">
        <v>6427.3624</v>
      </c>
      <c r="J55" s="38" t="s">
        <v>44</v>
      </c>
      <c r="K55" s="38">
        <v>3.5760000000000001</v>
      </c>
      <c r="L55" s="38">
        <v>574.04939999999999</v>
      </c>
      <c r="O55" s="24">
        <f t="shared" si="10"/>
        <v>1.6855633463523596</v>
      </c>
      <c r="R55" s="24">
        <f t="shared" si="11"/>
        <v>671.01239836032721</v>
      </c>
      <c r="U55" s="24">
        <f t="shared" si="12"/>
        <v>1262.838485113203</v>
      </c>
      <c r="AD55" s="7">
        <v>43109</v>
      </c>
    </row>
    <row r="56" spans="1:30" x14ac:dyDescent="0.35">
      <c r="A56" s="35" t="s">
        <v>83</v>
      </c>
      <c r="B56" s="36">
        <v>43662</v>
      </c>
      <c r="C56" s="37">
        <v>0.56223379629629633</v>
      </c>
      <c r="D56" s="35" t="s">
        <v>42</v>
      </c>
      <c r="E56" s="38">
        <v>2.4430000000000001</v>
      </c>
      <c r="F56" s="38">
        <v>16.618300000000001</v>
      </c>
      <c r="G56" s="38" t="s">
        <v>43</v>
      </c>
      <c r="H56" s="38">
        <v>3.35</v>
      </c>
      <c r="I56" s="38">
        <v>7088.3537999999999</v>
      </c>
      <c r="J56" s="38" t="s">
        <v>44</v>
      </c>
      <c r="K56" s="38">
        <v>3.5830000000000002</v>
      </c>
      <c r="L56" s="38">
        <v>580.19219999999996</v>
      </c>
      <c r="O56" s="24">
        <f t="shared" si="10"/>
        <v>1.6607297981055931</v>
      </c>
      <c r="R56" s="24">
        <f t="shared" si="11"/>
        <v>740.01946486859674</v>
      </c>
      <c r="U56" s="24">
        <f t="shared" si="12"/>
        <v>1276.3518939702687</v>
      </c>
      <c r="AD56" s="7">
        <v>43109</v>
      </c>
    </row>
    <row r="57" spans="1:30" x14ac:dyDescent="0.35">
      <c r="A57" s="35" t="s">
        <v>84</v>
      </c>
      <c r="B57" s="36">
        <v>43662</v>
      </c>
      <c r="C57" s="37">
        <v>0.56589120370370372</v>
      </c>
      <c r="D57" s="35" t="s">
        <v>42</v>
      </c>
      <c r="E57" s="38">
        <v>2.44</v>
      </c>
      <c r="F57" s="38">
        <v>16.537800000000001</v>
      </c>
      <c r="G57" s="38" t="s">
        <v>43</v>
      </c>
      <c r="H57" s="38">
        <v>3.343</v>
      </c>
      <c r="I57" s="38">
        <v>7538.1981999999998</v>
      </c>
      <c r="J57" s="38" t="s">
        <v>44</v>
      </c>
      <c r="K57" s="38">
        <v>3.58</v>
      </c>
      <c r="L57" s="38">
        <v>592.86149999999998</v>
      </c>
      <c r="M57" s="3"/>
      <c r="N57" s="2"/>
      <c r="O57" s="24">
        <f t="shared" si="10"/>
        <v>1.6526851275467813</v>
      </c>
      <c r="P57" s="3"/>
      <c r="Q57" s="2"/>
      <c r="R57" s="24">
        <f t="shared" si="11"/>
        <v>786.98292374139373</v>
      </c>
      <c r="S57" s="3"/>
      <c r="U57" s="24">
        <f t="shared" si="12"/>
        <v>1304.2228047654805</v>
      </c>
      <c r="AD57" s="7">
        <v>43109</v>
      </c>
    </row>
    <row r="58" spans="1:30" x14ac:dyDescent="0.35">
      <c r="A58" s="31" t="s">
        <v>41</v>
      </c>
      <c r="B58" s="32">
        <v>43662</v>
      </c>
      <c r="C58" s="33">
        <v>0.58884259259259253</v>
      </c>
      <c r="D58" s="31" t="s">
        <v>42</v>
      </c>
      <c r="E58" s="34">
        <v>2.4430000000000001</v>
      </c>
      <c r="F58" s="34">
        <v>39.457599999999999</v>
      </c>
      <c r="G58" s="34" t="s">
        <v>43</v>
      </c>
      <c r="H58" s="34">
        <v>3.35</v>
      </c>
      <c r="I58" s="34">
        <v>3838.6314000000002</v>
      </c>
      <c r="J58" s="34" t="s">
        <v>44</v>
      </c>
      <c r="K58" s="34">
        <v>3.58</v>
      </c>
      <c r="L58" s="34">
        <v>790.08259999999996</v>
      </c>
      <c r="AD58" s="7">
        <v>43109</v>
      </c>
    </row>
    <row r="59" spans="1:30" x14ac:dyDescent="0.35">
      <c r="A59" s="31" t="s">
        <v>41</v>
      </c>
      <c r="B59" s="32">
        <v>43662</v>
      </c>
      <c r="C59" s="33">
        <v>0.59291666666666665</v>
      </c>
      <c r="D59" s="31" t="s">
        <v>42</v>
      </c>
      <c r="E59" s="34">
        <v>2.4430000000000001</v>
      </c>
      <c r="F59" s="34">
        <v>39.459600000000002</v>
      </c>
      <c r="G59" s="34" t="s">
        <v>43</v>
      </c>
      <c r="H59" s="34">
        <v>3.3460000000000001</v>
      </c>
      <c r="I59" s="34">
        <v>3855.8352</v>
      </c>
      <c r="J59" s="34" t="s">
        <v>44</v>
      </c>
      <c r="K59" s="34">
        <v>3.58</v>
      </c>
      <c r="L59" s="34">
        <v>795.6046</v>
      </c>
    </row>
    <row r="60" spans="1:30" x14ac:dyDescent="0.35">
      <c r="A60" s="31" t="s">
        <v>41</v>
      </c>
      <c r="B60" s="32">
        <v>43662</v>
      </c>
      <c r="C60" s="33">
        <v>0.59657407407407403</v>
      </c>
      <c r="D60" s="31" t="s">
        <v>42</v>
      </c>
      <c r="E60" s="34">
        <v>2.44</v>
      </c>
      <c r="F60" s="34">
        <v>39.441800000000001</v>
      </c>
      <c r="G60" s="34" t="s">
        <v>43</v>
      </c>
      <c r="H60" s="34">
        <v>3.3460000000000001</v>
      </c>
      <c r="I60" s="34">
        <v>3857.18</v>
      </c>
      <c r="J60" s="34" t="s">
        <v>44</v>
      </c>
      <c r="K60" s="34">
        <v>3.5760000000000001</v>
      </c>
      <c r="L60" s="34">
        <v>796.49559999999997</v>
      </c>
    </row>
    <row r="61" spans="1:30" x14ac:dyDescent="0.35">
      <c r="A61" s="31" t="s">
        <v>41</v>
      </c>
      <c r="B61" s="32">
        <v>43662</v>
      </c>
      <c r="C61" s="33">
        <v>0.60064814814814815</v>
      </c>
      <c r="D61" s="31" t="s">
        <v>42</v>
      </c>
      <c r="E61" s="34">
        <v>2.44</v>
      </c>
      <c r="F61" s="34">
        <v>39.4908</v>
      </c>
      <c r="G61" s="34" t="s">
        <v>43</v>
      </c>
      <c r="H61" s="34">
        <v>3.343</v>
      </c>
      <c r="I61" s="34">
        <v>3848.2487999999998</v>
      </c>
      <c r="J61" s="34" t="s">
        <v>44</v>
      </c>
      <c r="K61" s="34">
        <v>3.58</v>
      </c>
      <c r="L61" s="34">
        <v>795.41560000000004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2020-04-21T08:45:51Z</dcterms:modified>
</cp:coreProperties>
</file>