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Done\"/>
    </mc:Choice>
  </mc:AlternateContent>
  <xr:revisionPtr revIDLastSave="0" documentId="13_ncr:1_{F4D7E288-6E61-4BC9-A4FC-FFC53B77E3DD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N13" i="1" l="1"/>
  <c r="O26" i="1"/>
  <c r="O14" i="1"/>
  <c r="N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Q13" i="1"/>
  <c r="R24" i="1"/>
  <c r="U54" i="1"/>
  <c r="U7" i="1"/>
  <c r="U6" i="1"/>
  <c r="O11" i="1"/>
  <c r="O23" i="1"/>
  <c r="O35" i="1"/>
  <c r="N43" i="1"/>
  <c r="O55" i="1"/>
  <c r="R9" i="1"/>
  <c r="T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N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Q10" i="1"/>
  <c r="R8" i="1"/>
  <c r="R57" i="1"/>
  <c r="R55" i="1"/>
  <c r="R53" i="1"/>
  <c r="R51" i="1"/>
  <c r="R49" i="1"/>
  <c r="Q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T13" i="1"/>
  <c r="U15" i="1"/>
  <c r="U21" i="1"/>
  <c r="U23" i="1"/>
  <c r="U25" i="1"/>
  <c r="U27" i="1"/>
  <c r="U29" i="1"/>
  <c r="U37" i="1"/>
  <c r="U39" i="1"/>
  <c r="T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<sst xmlns="http://schemas.openxmlformats.org/spreadsheetml/2006/main" count="281" uniqueCount="85">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</sst>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4" fontId="0" fillId="10" borderId="0" xfId="0" applyNumberFormat="1" applyFill="1"/>
    <xf numFmtId="21" fontId="0" fillId="10" borderId="0" xfId="0" applyNumberFormat="1" applyFill="1"/>
    <xf numFmtId="2" fontId="0" fillId="10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J42" zoomScale="60" zoomScaleNormal="60" workbookViewId="0">
      <selection activeCell="T43" sqref="T43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43662</v>
      </c>
      <c r="C2" s="29">
        <v>0.53454861111111118</v>
      </c>
      <c r="D2" s="27" t="s">
        <v>42</v>
      </c>
      <c r="E2" s="30">
        <v>2.44</v>
      </c>
      <c r="F2" s="30">
        <v>39.516800000000003</v>
      </c>
      <c r="G2" s="30" t="s">
        <v>43</v>
      </c>
      <c r="H2" s="30">
        <v>3.3460000000000001</v>
      </c>
      <c r="I2" s="30">
        <v>3861.6727999999998</v>
      </c>
      <c r="J2" s="30" t="s">
        <v>44</v>
      </c>
      <c r="K2" s="30">
        <v>3.5760000000000001</v>
      </c>
      <c r="L2" s="30">
        <v>808.72299999999996</v>
      </c>
      <c r="M2" s="4">
        <f>AVERAGE(F2:F5,F16:F19,F30:F33,F44:F47,F58:F61)</f>
        <v>39.573234999999997</v>
      </c>
      <c r="N2" s="4">
        <f>STDEV(F2:F5,F16:F19,F30:F33,F44:F47,G58:G61)</f>
        <v>0.23892884496923583</v>
      </c>
      <c r="O2" s="4">
        <v>3.9420000000000002</v>
      </c>
      <c r="P2" s="4">
        <f>AVERAGE(I2:I5,I16:I19,I30:I33,I44:I47,I58:I61)</f>
        <v>3848.2366050000005</v>
      </c>
      <c r="Q2" s="4">
        <f>STDEV(I2:I5,I16:I19,I30:I33,I44:I47,I58:I61)</f>
        <v>29.361860316573502</v>
      </c>
      <c r="R2" s="4">
        <v>407.1</v>
      </c>
      <c r="S2" s="4">
        <f>AVERAGE(L2:L5,L16:L19,L30:L33,L44:L47,L58:L61)</f>
        <v>794.53363500000012</v>
      </c>
      <c r="T2" s="4">
        <f>STDEV(L2:L5,L16:L19,L30:L33,L44:L47,L58:L61)</f>
        <v>5.3118257832753164</v>
      </c>
      <c r="U2" s="4">
        <v>364</v>
      </c>
      <c r="AD2" s="7">
        <v>43502</v>
      </c>
      <c r="AE2" s="6">
        <f>(N2/M2)^2</f>
        <v>3.6453065768801908E-5</v>
      </c>
      <c r="AF2" s="6">
        <f>(T2/S2)^2</f>
        <v>4.469542501955169E-5</v>
      </c>
      <c r="AG2" s="6">
        <f>(T2/S2)^2</f>
        <v>4.469542501955169E-5</v>
      </c>
    </row>
    <row r="3" spans="1:33" x14ac:dyDescent="0.35">
      <c r="A3" s="27" t="s">
        <v>41</v>
      </c>
      <c r="B3" s="28">
        <v>43662</v>
      </c>
      <c r="C3" s="29">
        <v>0.53862268518518519</v>
      </c>
      <c r="D3" s="27" t="s">
        <v>42</v>
      </c>
      <c r="E3" s="30">
        <v>2.44</v>
      </c>
      <c r="F3" s="30">
        <v>39.520899999999997</v>
      </c>
      <c r="G3" s="30" t="s">
        <v>43</v>
      </c>
      <c r="H3" s="30">
        <v>3.3460000000000001</v>
      </c>
      <c r="I3" s="30">
        <v>3866.7856999999999</v>
      </c>
      <c r="J3" s="30" t="s">
        <v>44</v>
      </c>
      <c r="K3" s="30">
        <v>3.5830000000000002</v>
      </c>
      <c r="L3" s="30">
        <v>797.26760000000002</v>
      </c>
      <c r="M3" s="5"/>
      <c r="N3" s="4"/>
      <c r="O3" s="5"/>
      <c r="P3" s="5"/>
      <c r="Q3" s="4"/>
      <c r="R3" s="4"/>
      <c r="S3" s="5"/>
      <c r="T3" s="4"/>
      <c r="U3" s="4"/>
      <c r="AD3" s="28">
        <v>43502</v>
      </c>
    </row>
    <row r="4" spans="1:33" x14ac:dyDescent="0.35">
      <c r="A4" s="27" t="s">
        <v>41</v>
      </c>
      <c r="B4" s="28">
        <v>43662</v>
      </c>
      <c r="C4" s="29">
        <v>0.5426967592592592</v>
      </c>
      <c r="D4" s="27" t="s">
        <v>42</v>
      </c>
      <c r="E4" s="30">
        <v>2.44</v>
      </c>
      <c r="F4" s="30">
        <v>39.417200000000001</v>
      </c>
      <c r="G4" s="30" t="s">
        <v>43</v>
      </c>
      <c r="H4" s="30">
        <v>3.3460000000000001</v>
      </c>
      <c r="I4" s="30">
        <v>3878.2145999999998</v>
      </c>
      <c r="J4" s="30" t="s">
        <v>44</v>
      </c>
      <c r="K4" s="30">
        <v>3.58</v>
      </c>
      <c r="L4" s="30">
        <v>797.81719999999996</v>
      </c>
      <c r="M4" s="5"/>
      <c r="N4" s="4"/>
      <c r="O4" s="5"/>
      <c r="P4" s="5"/>
      <c r="Q4" s="4"/>
      <c r="R4" s="4"/>
      <c r="S4" s="5"/>
      <c r="T4" s="4"/>
      <c r="U4" s="4"/>
      <c r="AD4" s="28">
        <v>43502</v>
      </c>
    </row>
    <row r="5" spans="1:33" x14ac:dyDescent="0.35">
      <c r="A5" s="27" t="s">
        <v>41</v>
      </c>
      <c r="B5" s="28">
        <v>43662</v>
      </c>
      <c r="C5" s="29">
        <v>0.54634259259259255</v>
      </c>
      <c r="D5" s="27" t="s">
        <v>42</v>
      </c>
      <c r="E5" s="30">
        <v>2.4430000000000001</v>
      </c>
      <c r="F5" s="30">
        <v>39.853200000000001</v>
      </c>
      <c r="G5" s="30" t="s">
        <v>43</v>
      </c>
      <c r="H5" s="30">
        <v>3.35</v>
      </c>
      <c r="I5" s="30">
        <v>3896.5752000000002</v>
      </c>
      <c r="J5" s="30" t="s">
        <v>44</v>
      </c>
      <c r="K5" s="30">
        <v>3.58</v>
      </c>
      <c r="L5" s="30">
        <v>799.30309999999997</v>
      </c>
      <c r="M5" s="5"/>
      <c r="N5" s="4"/>
      <c r="O5" s="5"/>
      <c r="P5" s="5"/>
      <c r="Q5" s="4"/>
      <c r="R5" s="4"/>
      <c r="S5" s="5"/>
      <c r="T5" s="4"/>
      <c r="U5" s="4"/>
      <c r="AD5" s="28">
        <v>43502</v>
      </c>
    </row>
    <row r="6" spans="1:33" x14ac:dyDescent="0.35">
      <c r="A6" s="25" t="s">
        <v>45</v>
      </c>
      <c r="B6" s="31">
        <v>43662</v>
      </c>
      <c r="C6" s="32">
        <v>0.56996527777777783</v>
      </c>
      <c r="D6" s="25" t="s">
        <v>42</v>
      </c>
      <c r="E6" s="33">
        <v>2.4359999999999999</v>
      </c>
      <c r="F6" s="33">
        <v>19.378299999999999</v>
      </c>
      <c r="G6" s="33" t="s">
        <v>43</v>
      </c>
      <c r="H6" s="33">
        <v>3.343</v>
      </c>
      <c r="I6" s="33">
        <v>4490.6900999999998</v>
      </c>
      <c r="J6" s="33" t="s">
        <v>44</v>
      </c>
      <c r="K6" s="33">
        <v>3.573</v>
      </c>
      <c r="L6" s="33">
        <v>586.04650000000004</v>
      </c>
      <c r="O6" s="10">
        <f>($O$2/$M$2)*F6</f>
        <v>1.9303263582065002</v>
      </c>
      <c r="R6" s="10">
        <f t="shared" ref="R6:R15" si="0">($R$2/$P$2)*I6</f>
        <v>475.06432877195704</v>
      </c>
      <c r="U6" s="10">
        <f t="shared" ref="U6:U15" si="1">($S$2/$U$2)*L6</f>
        <v>1279.2133404506253</v>
      </c>
      <c r="V6" s="3">
        <v>0</v>
      </c>
      <c r="W6" s="11" t="s">
        <v>33</v>
      </c>
      <c r="X6" s="2">
        <f>SLOPE(O6:O10,$V$6:$V$10)</f>
        <v>-1.0508152290304308E-3</v>
      </c>
      <c r="Y6" s="2">
        <f>RSQ(O6:O10,$V$6:$V$10)</f>
        <v>0.2662988679221982</v>
      </c>
      <c r="Z6" s="2">
        <f>SLOPE($R6:$R10,$V$6:$V$10)</f>
        <v>7.1639965559498107</v>
      </c>
      <c r="AA6" s="2">
        <f>RSQ(R6:R10,$V$6:$V$10)</f>
        <v>0.96358996615834847</v>
      </c>
      <c r="AB6" s="2" t="e">
        <f>SLOPE(U6:U9,$V$6:$V$10)</f>
        <v>#N/A</v>
      </c>
      <c r="AC6" s="2" t="e">
        <f>RSQ(U6:U9,$V$6:$V$10)</f>
        <v>#N/A</v>
      </c>
      <c r="AD6" s="28">
        <v>43502</v>
      </c>
      <c r="AE6" s="2"/>
    </row>
    <row r="7" spans="1:33" x14ac:dyDescent="0.35">
      <c r="A7" s="25" t="s">
        <v>46</v>
      </c>
      <c r="B7" s="31">
        <v>43662</v>
      </c>
      <c r="C7" s="32">
        <v>0.57403935185185184</v>
      </c>
      <c r="D7" s="25" t="s">
        <v>42</v>
      </c>
      <c r="E7" s="33">
        <v>2.4430000000000001</v>
      </c>
      <c r="F7" s="33">
        <v>19.7942</v>
      </c>
      <c r="G7" s="33" t="s">
        <v>43</v>
      </c>
      <c r="H7" s="33">
        <v>3.35</v>
      </c>
      <c r="I7" s="33">
        <v>5423.5421999999999</v>
      </c>
      <c r="J7" s="33" t="s">
        <v>44</v>
      </c>
      <c r="K7" s="33">
        <v>3.5830000000000002</v>
      </c>
      <c r="L7" s="33">
        <v>604.22490000000005</v>
      </c>
      <c r="O7" s="10">
        <f>($O$2/$M$2)*F7</f>
        <v>1.9717553139135584</v>
      </c>
      <c r="R7" s="10">
        <f t="shared" si="0"/>
        <v>573.74955239271208</v>
      </c>
      <c r="U7" s="10">
        <f t="shared" si="1"/>
        <v>1318.8928740508561</v>
      </c>
      <c r="V7" s="3">
        <v>10</v>
      </c>
      <c r="W7" s="13" t="s">
        <v>34</v>
      </c>
      <c r="X7" s="2">
        <f>SLOPE($O11:$O15,$V$6:$V$10)</f>
        <v>8.6364281312858453E-5</v>
      </c>
      <c r="Y7" s="2">
        <f>RSQ(O11:O15,$V$6:$V$10)</f>
        <v>2.1927413423624934E-2</v>
      </c>
      <c r="Z7" s="2">
        <f>SLOPE($R11:$R15,$V$6:$V$10)</f>
        <v>6.82700988828622</v>
      </c>
      <c r="AA7" s="2">
        <f>RSQ(R11:R15,$V$6:$V$10)</f>
        <v>0.99578721531233527</v>
      </c>
      <c r="AB7" s="2" t="e">
        <f>SLOPE(U12:U15,$V$6:$V$10)</f>
        <v>#N/A</v>
      </c>
      <c r="AC7" s="2" t="e">
        <f>RSQ(U12:U15,$V$6:$V$10)</f>
        <v>#N/A</v>
      </c>
      <c r="AD7" s="28">
        <v>43502</v>
      </c>
      <c r="AE7" s="2"/>
    </row>
    <row r="8" spans="1:33" x14ac:dyDescent="0.35">
      <c r="A8" s="25" t="s">
        <v>47</v>
      </c>
      <c r="B8" s="31">
        <v>43662</v>
      </c>
      <c r="C8" s="32">
        <v>0.57768518518518519</v>
      </c>
      <c r="D8" s="25" t="s">
        <v>42</v>
      </c>
      <c r="E8" s="33">
        <v>2.44</v>
      </c>
      <c r="F8" s="33">
        <v>19.3888</v>
      </c>
      <c r="G8" s="33" t="s">
        <v>43</v>
      </c>
      <c r="H8" s="33">
        <v>3.3460000000000001</v>
      </c>
      <c r="I8" s="33">
        <v>6154.6531999999997</v>
      </c>
      <c r="J8" s="33" t="s">
        <v>44</v>
      </c>
      <c r="K8" s="33">
        <v>3.58</v>
      </c>
      <c r="L8" s="33">
        <v>582.18209999999999</v>
      </c>
      <c r="O8" s="10">
        <f>($O$2/$M$2)*F8</f>
        <v>1.9313722924092511</v>
      </c>
      <c r="R8" s="10">
        <f t="shared" si="0"/>
        <v>651.09284456796013</v>
      </c>
      <c r="U8" s="10">
        <f t="shared" si="1"/>
        <v>1270.7781872113558</v>
      </c>
      <c r="V8" s="3">
        <v>20</v>
      </c>
      <c r="W8" s="15" t="s">
        <v>35</v>
      </c>
      <c r="X8" s="2">
        <f>SLOPE($O20:$O24,$V$6:$V$10)</f>
        <v>-3.9813805611653739E-4</v>
      </c>
      <c r="Y8" s="2">
        <f>RSQ(O20:O24,$V$6:$V$10)</f>
        <v>0.83853758983924076</v>
      </c>
      <c r="Z8" s="2">
        <f>SLOPE($R20:$R24,$V$6:$V$10)</f>
        <v>7.0444322476632131</v>
      </c>
      <c r="AA8" s="2">
        <f>RSQ(R20:R24,$V$6:$V$10)</f>
        <v>0.94253557835278778</v>
      </c>
      <c r="AB8" s="2">
        <f>SLOPE($U20:$U24,$V$6:$V$10)</f>
        <v>-0.6647670838990416</v>
      </c>
      <c r="AC8" s="2">
        <f>RSQ(U20:U24,$V$6:$V$10)</f>
        <v>0.17323724287173675</v>
      </c>
      <c r="AD8" s="28">
        <v>43502</v>
      </c>
      <c r="AE8" s="2"/>
    </row>
    <row r="9" spans="1:33" x14ac:dyDescent="0.35">
      <c r="A9" s="25" t="s">
        <v>48</v>
      </c>
      <c r="B9" s="31">
        <v>43662</v>
      </c>
      <c r="C9" s="32">
        <v>0.58134259259259258</v>
      </c>
      <c r="D9" s="25" t="s">
        <v>42</v>
      </c>
      <c r="E9" s="33">
        <v>2.4359999999999999</v>
      </c>
      <c r="F9" s="33">
        <v>19.161799999999999</v>
      </c>
      <c r="G9" s="33" t="s">
        <v>43</v>
      </c>
      <c r="H9" s="33">
        <v>3.343</v>
      </c>
      <c r="I9" s="33">
        <v>6504.3149999999996</v>
      </c>
      <c r="J9" s="33" t="s">
        <v>44</v>
      </c>
      <c r="K9" s="33">
        <v>3.5760000000000001</v>
      </c>
      <c r="L9" s="33">
        <v>575.34860000000003</v>
      </c>
      <c r="O9" s="10">
        <f t="shared" ref="O9:O15" si="2">($O$2/$M$2)*F9</f>
        <v>1.9087601910735883</v>
      </c>
      <c r="R9" s="10">
        <f>($R$2/$P$2)*I9</f>
        <v>688.08311657853471</v>
      </c>
      <c r="U9" s="10">
        <f>($S$2/$U$2)*L9</f>
        <v>1255.8621278850578</v>
      </c>
      <c r="V9" s="3">
        <v>30</v>
      </c>
      <c r="W9" s="18" t="s">
        <v>36</v>
      </c>
      <c r="X9" s="2">
        <f>SLOPE($O25:$O29,$V$6:$V$10)</f>
        <v>-2.0718462364777636E-3</v>
      </c>
      <c r="Y9" s="2">
        <f>RSQ(O25:O29,$V$6:$V$10)</f>
        <v>0.90972871394124832</v>
      </c>
      <c r="Z9" s="2">
        <f>SLOPE($R25:$R29,$V$6:$V$10)</f>
        <v>10.298899729243647</v>
      </c>
      <c r="AA9" s="2">
        <f>RSQ(R25:R29,$V$6:$V$10)</f>
        <v>0.97152188889022717</v>
      </c>
      <c r="AB9" s="2">
        <f>SLOPE(U25:U29,$V$6:$V$10)</f>
        <v>-1.1562079649936594</v>
      </c>
      <c r="AC9" s="2">
        <f>RSQ(U25:U29,$V$6:$V$10)</f>
        <v>0.31283046202059939</v>
      </c>
      <c r="AD9" s="28">
        <v>43502</v>
      </c>
      <c r="AE9" s="2"/>
    </row>
    <row r="10" spans="1:33" x14ac:dyDescent="0.35">
      <c r="A10" s="25" t="s">
        <v>49</v>
      </c>
      <c r="B10" s="31">
        <v>43662</v>
      </c>
      <c r="C10" s="32">
        <v>0.58476851851851852</v>
      </c>
      <c r="D10" s="25" t="s">
        <v>42</v>
      </c>
      <c r="E10" s="33">
        <v>2.456</v>
      </c>
      <c r="F10" s="33">
        <v>33.628799999999998</v>
      </c>
      <c r="G10" s="33" t="s">
        <v>43</v>
      </c>
      <c r="H10" s="33">
        <v>3.3660000000000001</v>
      </c>
      <c r="I10" s="33">
        <v>13005.612800000001</v>
      </c>
      <c r="J10" s="33" t="s">
        <v>44</v>
      </c>
      <c r="K10" s="33">
        <v>3.5960000000000001</v>
      </c>
      <c r="L10" s="33">
        <v>973.50130000000001</v>
      </c>
      <c r="N10" s="10">
        <f>($O$2/$M$2)*F10</f>
        <v>3.3498582969019344</v>
      </c>
      <c r="Q10" s="10">
        <f>($R$2/$P$2)*I10</f>
        <v>1375.8470474504518</v>
      </c>
      <c r="T10" s="10">
        <f>($S$2/$U$2)*L10</f>
        <v>2124.9437543028175</v>
      </c>
      <c r="V10" s="3">
        <v>40</v>
      </c>
      <c r="W10" s="20" t="s">
        <v>37</v>
      </c>
      <c r="X10" s="2">
        <f>SLOPE($O34:$O38,$V$6:$V$10)</f>
        <v>4.0263486166850268E-4</v>
      </c>
      <c r="Y10" s="2">
        <f>RSQ(O34:O38,$V$6:$V$10)</f>
        <v>9.7170239008222789E-2</v>
      </c>
      <c r="Z10" s="2">
        <f>SLOPE($R34:$R38,$V$6:$V$10)</f>
        <v>11.107050919962861</v>
      </c>
      <c r="AA10" s="2">
        <f>RSQ(R34:R38,$V$6:$V$10)</f>
        <v>0.99049577980062853</v>
      </c>
      <c r="AB10" s="2">
        <f>SLOPE(U34:U38,$V$6:$V$10)</f>
        <v>3.2765781304901792E-2</v>
      </c>
      <c r="AC10" s="2">
        <f>RSQ(U34:U38,$V$6:$V$10)</f>
        <v>9.0628790907709038E-4</v>
      </c>
      <c r="AD10" s="28">
        <v>43502</v>
      </c>
      <c r="AE10" s="2"/>
    </row>
    <row r="11" spans="1:33" x14ac:dyDescent="0.35">
      <c r="A11" s="25" t="s">
        <v>50</v>
      </c>
      <c r="B11" s="31">
        <v>43662</v>
      </c>
      <c r="C11" s="32">
        <v>0.60430555555555554</v>
      </c>
      <c r="D11" s="25" t="s">
        <v>42</v>
      </c>
      <c r="E11" s="33">
        <v>2.4430000000000001</v>
      </c>
      <c r="F11" s="33">
        <v>19.301500000000001</v>
      </c>
      <c r="G11" s="33" t="s">
        <v>43</v>
      </c>
      <c r="H11" s="33">
        <v>3.3460000000000001</v>
      </c>
      <c r="I11" s="33">
        <v>3980.123</v>
      </c>
      <c r="J11" s="33" t="s">
        <v>44</v>
      </c>
      <c r="K11" s="33">
        <v>3.5760000000000001</v>
      </c>
      <c r="L11" s="33">
        <v>574.25220000000002</v>
      </c>
      <c r="O11" s="12">
        <f t="shared" si="2"/>
        <v>1.9226760966092364</v>
      </c>
      <c r="R11" s="12">
        <f>($R$2/$P$2)*I11</f>
        <v>421.05209206594509</v>
      </c>
      <c r="U11" s="12">
        <f>($S$2/$U$2)*L11</f>
        <v>1253.468922727327</v>
      </c>
      <c r="V11" s="3"/>
      <c r="W11" s="21" t="s">
        <v>38</v>
      </c>
      <c r="X11" s="2">
        <f>SLOPE($O39:$O43,$V$6:$V$10)</f>
        <v>-5.8321291145391569E-3</v>
      </c>
      <c r="Y11" s="2">
        <f>RSQ(O39:O43,$V$6:$V$10)</f>
        <v>0.98370343239366376</v>
      </c>
      <c r="Z11" s="2">
        <f>SLOPE($R39:$R43,$V$6:$V$10)</f>
        <v>9.2188199197278831</v>
      </c>
      <c r="AA11" s="2">
        <f>RSQ(R39:R43,$V$6:$V$10)</f>
        <v>0.99935794908240239</v>
      </c>
      <c r="AB11" s="2">
        <f>SLOPE($U39:$U43,$V$6:$V$10)</f>
        <v>1.1914053684672148</v>
      </c>
      <c r="AC11" s="2">
        <f>RSQ(U39:U43,$V$6:$V$10)</f>
        <v>0.73739290261307922</v>
      </c>
      <c r="AD11" s="28">
        <v>43502</v>
      </c>
      <c r="AE11" s="2"/>
    </row>
    <row r="12" spans="1:33" x14ac:dyDescent="0.35">
      <c r="A12" s="25" t="s">
        <v>51</v>
      </c>
      <c r="B12" s="31">
        <v>43662</v>
      </c>
      <c r="C12" s="32">
        <v>0.60837962962962966</v>
      </c>
      <c r="D12" s="25" t="s">
        <v>42</v>
      </c>
      <c r="E12" s="33">
        <v>2.4359999999999999</v>
      </c>
      <c r="F12" s="33">
        <v>19.1691</v>
      </c>
      <c r="G12" s="33" t="s">
        <v>43</v>
      </c>
      <c r="H12" s="33">
        <v>3.343</v>
      </c>
      <c r="I12" s="33">
        <v>4549.7174000000005</v>
      </c>
      <c r="J12" s="33" t="s">
        <v>44</v>
      </c>
      <c r="K12" s="33">
        <v>3.58</v>
      </c>
      <c r="L12" s="33">
        <v>555.49789999999996</v>
      </c>
      <c r="O12" s="12">
        <f t="shared" si="2"/>
        <v>1.9094873643764532</v>
      </c>
      <c r="R12" s="12">
        <f t="shared" si="0"/>
        <v>481.30875090514348</v>
      </c>
      <c r="U12" s="12">
        <f t="shared" si="1"/>
        <v>1212.5323234117211</v>
      </c>
      <c r="V12" s="3"/>
      <c r="W12" s="23" t="s">
        <v>39</v>
      </c>
      <c r="X12" s="2">
        <f>SLOPE($O48:$O52,$V$6:$V$10)</f>
        <v>-4.2749821185960671E-3</v>
      </c>
      <c r="Y12" s="2">
        <f>RSQ(O48:O52,$V$6:$V$10)</f>
        <v>0.67370711145754247</v>
      </c>
      <c r="Z12" s="2">
        <f>SLOPE($R48:$R52,$V$6:$V$10)</f>
        <v>5.5570567930294921</v>
      </c>
      <c r="AA12" s="2">
        <f>RSQ(R48:R52,$V$6:$V$10)</f>
        <v>0.93625694170297935</v>
      </c>
      <c r="AB12" s="2">
        <f>SLOPE(U48:U52,$V$6:$V$10)</f>
        <v>-0.41875633298509229</v>
      </c>
      <c r="AC12" s="2">
        <f>RSQ(U48:U52,$V$6:$V$10)</f>
        <v>8.6319579098174934E-2</v>
      </c>
      <c r="AD12" s="28">
        <v>43502</v>
      </c>
      <c r="AE12" s="2"/>
    </row>
    <row r="13" spans="1:33" x14ac:dyDescent="0.35">
      <c r="A13" s="25" t="s">
        <v>52</v>
      </c>
      <c r="B13" s="31">
        <v>43662</v>
      </c>
      <c r="C13" s="32">
        <v>0.61179398148148145</v>
      </c>
      <c r="D13" s="25" t="s">
        <v>42</v>
      </c>
      <c r="E13" s="33">
        <v>2.4529999999999998</v>
      </c>
      <c r="F13" s="33">
        <v>34.037999999999997</v>
      </c>
      <c r="G13" s="33" t="s">
        <v>43</v>
      </c>
      <c r="H13" s="33">
        <v>3.36</v>
      </c>
      <c r="I13" s="33">
        <v>9761.3637999999992</v>
      </c>
      <c r="J13" s="33" t="s">
        <v>44</v>
      </c>
      <c r="K13" s="33">
        <v>3.593</v>
      </c>
      <c r="L13" s="33">
        <v>973.16740000000004</v>
      </c>
      <c r="N13" s="12">
        <f>($O$2/$M$2)*F13</f>
        <v>3.3906198469748556</v>
      </c>
      <c r="Q13" s="12">
        <f>($R$2/$P$2)*I13</f>
        <v>1032.642119202543</v>
      </c>
      <c r="T13" s="12">
        <f>($S$2/$U$2)*L13</f>
        <v>2124.2149224876348</v>
      </c>
      <c r="V13" s="3"/>
      <c r="W13" s="25" t="s">
        <v>40</v>
      </c>
      <c r="X13" s="2">
        <f>SLOPE($O53:$O57,$V$6:$V$10)</f>
        <v>-4.0736646877618096E-3</v>
      </c>
      <c r="Y13" s="2">
        <f>RSQ(O53:O57,$V$6:$V$10)</f>
        <v>0.93582857350493398</v>
      </c>
      <c r="Z13" s="2">
        <f>SLOPE($R53:$R57,$V$6:$V$10)</f>
        <v>4.3107813276465619</v>
      </c>
      <c r="AA13" s="2">
        <f>RSQ(R53:R57,$V$6:$V$10)</f>
        <v>0.94745630638938894</v>
      </c>
      <c r="AB13" s="2">
        <f>SLOPE(U53:U57,$V$6:$V$10)</f>
        <v>0.43070707928076901</v>
      </c>
      <c r="AC13" s="2">
        <f>RSQ(U53:U57,$V$6:$V$10)</f>
        <v>0.12946525191328767</v>
      </c>
      <c r="AD13" s="28">
        <v>43502</v>
      </c>
      <c r="AE13" s="2"/>
    </row>
    <row r="14" spans="1:33" x14ac:dyDescent="0.35">
      <c r="A14" s="25" t="s">
        <v>53</v>
      </c>
      <c r="B14" s="31">
        <v>43662</v>
      </c>
      <c r="C14" s="32">
        <v>0.61545138888888895</v>
      </c>
      <c r="D14" s="25" t="s">
        <v>42</v>
      </c>
      <c r="E14" s="33">
        <v>2.4359999999999999</v>
      </c>
      <c r="F14" s="33">
        <v>19.136199999999999</v>
      </c>
      <c r="G14" s="33" t="s">
        <v>43</v>
      </c>
      <c r="H14" s="33">
        <v>3.34</v>
      </c>
      <c r="I14" s="33">
        <v>5999.1253999999999</v>
      </c>
      <c r="J14" s="33" t="s">
        <v>44</v>
      </c>
      <c r="K14" s="33">
        <v>3.5760000000000001</v>
      </c>
      <c r="L14" s="33">
        <v>572.95460000000003</v>
      </c>
      <c r="O14" s="12">
        <f t="shared" si="2"/>
        <v>1.9062101038745003</v>
      </c>
      <c r="R14" s="12">
        <f t="shared" si="0"/>
        <v>634.63975867980696</v>
      </c>
      <c r="U14" s="12">
        <f t="shared" si="1"/>
        <v>1250.6365412856348</v>
      </c>
      <c r="AD14" s="28">
        <v>43502</v>
      </c>
    </row>
    <row r="15" spans="1:33" x14ac:dyDescent="0.35">
      <c r="A15" s="25" t="s">
        <v>54</v>
      </c>
      <c r="B15" s="31">
        <v>43662</v>
      </c>
      <c r="C15" s="32">
        <v>0.61952546296296296</v>
      </c>
      <c r="D15" s="25" t="s">
        <v>42</v>
      </c>
      <c r="E15" s="33">
        <v>2.44</v>
      </c>
      <c r="F15" s="33">
        <v>19.3613</v>
      </c>
      <c r="G15" s="33" t="s">
        <v>43</v>
      </c>
      <c r="H15" s="33">
        <v>3.3460000000000001</v>
      </c>
      <c r="I15" s="33">
        <v>6482.1383999999998</v>
      </c>
      <c r="J15" s="33" t="s">
        <v>44</v>
      </c>
      <c r="K15" s="33">
        <v>3.5760000000000001</v>
      </c>
      <c r="L15" s="33">
        <v>591.69190000000003</v>
      </c>
      <c r="O15" s="12">
        <f t="shared" si="2"/>
        <v>1.9286329409258558</v>
      </c>
      <c r="R15" s="12">
        <f t="shared" si="0"/>
        <v>685.73708259292437</v>
      </c>
      <c r="U15" s="12">
        <f t="shared" si="1"/>
        <v>1291.5360332611444</v>
      </c>
      <c r="AD15" s="28">
        <v>43502</v>
      </c>
    </row>
    <row r="16" spans="1:33" x14ac:dyDescent="0.35">
      <c r="A16" s="27" t="s">
        <v>41</v>
      </c>
      <c r="B16" s="28">
        <v>43662</v>
      </c>
      <c r="C16" s="29">
        <v>0.58884259259259253</v>
      </c>
      <c r="D16" s="27" t="s">
        <v>42</v>
      </c>
      <c r="E16" s="30">
        <v>2.4430000000000001</v>
      </c>
      <c r="F16" s="30">
        <v>39.457599999999999</v>
      </c>
      <c r="G16" s="30" t="s">
        <v>43</v>
      </c>
      <c r="H16" s="30">
        <v>3.35</v>
      </c>
      <c r="I16" s="30">
        <v>3838.6314000000002</v>
      </c>
      <c r="J16" s="30" t="s">
        <v>44</v>
      </c>
      <c r="K16" s="30">
        <v>3.58</v>
      </c>
      <c r="L16" s="30">
        <v>790.08259999999996</v>
      </c>
      <c r="M16" s="5"/>
      <c r="N16" s="4"/>
      <c r="O16" s="5"/>
      <c r="P16" s="5"/>
      <c r="Q16" s="4"/>
      <c r="R16" s="4"/>
      <c r="S16" s="5"/>
      <c r="T16" s="4"/>
      <c r="U16" s="4"/>
      <c r="AD16" s="28">
        <v>43502</v>
      </c>
    </row>
    <row r="17" spans="1:30" x14ac:dyDescent="0.35">
      <c r="A17" s="27" t="s">
        <v>41</v>
      </c>
      <c r="B17" s="28">
        <v>43662</v>
      </c>
      <c r="C17" s="29">
        <v>0.59291666666666665</v>
      </c>
      <c r="D17" s="27" t="s">
        <v>42</v>
      </c>
      <c r="E17" s="30">
        <v>2.4430000000000001</v>
      </c>
      <c r="F17" s="30">
        <v>39.459600000000002</v>
      </c>
      <c r="G17" s="30" t="s">
        <v>43</v>
      </c>
      <c r="H17" s="30">
        <v>3.3460000000000001</v>
      </c>
      <c r="I17" s="30">
        <v>3855.8352</v>
      </c>
      <c r="J17" s="30" t="s">
        <v>44</v>
      </c>
      <c r="K17" s="30">
        <v>3.58</v>
      </c>
      <c r="L17" s="30">
        <v>795.6046</v>
      </c>
      <c r="M17" s="5"/>
      <c r="N17" s="4"/>
      <c r="O17" s="5"/>
      <c r="P17" s="5"/>
      <c r="Q17" s="4"/>
      <c r="R17" s="4"/>
      <c r="S17" s="5"/>
      <c r="T17" s="4"/>
      <c r="U17" s="4"/>
      <c r="AD17" s="28">
        <v>43502</v>
      </c>
    </row>
    <row r="18" spans="1:30" x14ac:dyDescent="0.35">
      <c r="A18" s="27" t="s">
        <v>41</v>
      </c>
      <c r="B18" s="28">
        <v>43662</v>
      </c>
      <c r="C18" s="29">
        <v>0.59657407407407403</v>
      </c>
      <c r="D18" s="27" t="s">
        <v>42</v>
      </c>
      <c r="E18" s="30">
        <v>2.44</v>
      </c>
      <c r="F18" s="30">
        <v>39.441800000000001</v>
      </c>
      <c r="G18" s="30" t="s">
        <v>43</v>
      </c>
      <c r="H18" s="30">
        <v>3.3460000000000001</v>
      </c>
      <c r="I18" s="30">
        <v>3857.18</v>
      </c>
      <c r="J18" s="30" t="s">
        <v>44</v>
      </c>
      <c r="K18" s="30">
        <v>3.5760000000000001</v>
      </c>
      <c r="L18" s="30">
        <v>796.49559999999997</v>
      </c>
      <c r="M18" s="5"/>
      <c r="N18" s="4"/>
      <c r="O18" s="5"/>
      <c r="P18" s="5"/>
      <c r="Q18" s="4"/>
      <c r="R18" s="4"/>
      <c r="S18" s="5"/>
      <c r="T18" s="4"/>
      <c r="U18" s="4"/>
      <c r="AD18" s="28">
        <v>43502</v>
      </c>
    </row>
    <row r="19" spans="1:30" x14ac:dyDescent="0.35">
      <c r="A19" s="27" t="s">
        <v>41</v>
      </c>
      <c r="B19" s="28">
        <v>43662</v>
      </c>
      <c r="C19" s="29">
        <v>0.60064814814814815</v>
      </c>
      <c r="D19" s="27" t="s">
        <v>42</v>
      </c>
      <c r="E19" s="30">
        <v>2.44</v>
      </c>
      <c r="F19" s="30">
        <v>39.4908</v>
      </c>
      <c r="G19" s="30" t="s">
        <v>43</v>
      </c>
      <c r="H19" s="30">
        <v>3.343</v>
      </c>
      <c r="I19" s="30">
        <v>3848.2487999999998</v>
      </c>
      <c r="J19" s="30" t="s">
        <v>44</v>
      </c>
      <c r="K19" s="30">
        <v>3.58</v>
      </c>
      <c r="L19" s="30">
        <v>795.41560000000004</v>
      </c>
      <c r="M19" s="5"/>
      <c r="N19" s="4"/>
      <c r="O19" s="5"/>
      <c r="P19" s="5"/>
      <c r="Q19" s="4"/>
      <c r="R19" s="4"/>
      <c r="S19" s="5"/>
      <c r="T19" s="4"/>
      <c r="U19" s="4"/>
      <c r="AD19" s="28">
        <v>43502</v>
      </c>
    </row>
    <row r="20" spans="1:30" x14ac:dyDescent="0.35">
      <c r="A20" s="25" t="s">
        <v>55</v>
      </c>
      <c r="B20" s="31">
        <v>43662</v>
      </c>
      <c r="C20" s="32">
        <v>0.62317129629629631</v>
      </c>
      <c r="D20" s="25" t="s">
        <v>42</v>
      </c>
      <c r="E20" s="33">
        <v>2.4430000000000001</v>
      </c>
      <c r="F20" s="33">
        <v>19.3766</v>
      </c>
      <c r="G20" s="33" t="s">
        <v>43</v>
      </c>
      <c r="H20" s="33">
        <v>3.35</v>
      </c>
      <c r="I20" s="33">
        <v>4052.1451999999999</v>
      </c>
      <c r="J20" s="33" t="s">
        <v>44</v>
      </c>
      <c r="K20" s="33">
        <v>3.58</v>
      </c>
      <c r="L20" s="33">
        <v>586.60860000000002</v>
      </c>
      <c r="O20" s="14">
        <f t="shared" ref="O20:O29" si="3">($O$2/$M$2)*F20</f>
        <v>1.9301570164784358</v>
      </c>
      <c r="P20" s="3"/>
      <c r="R20" s="14">
        <f t="shared" ref="R20:R29" si="4">($R$2/$P$2)*I20</f>
        <v>428.67122795325105</v>
      </c>
      <c r="S20" s="3"/>
      <c r="U20" s="14">
        <f>($S$2/$U$2)*L20</f>
        <v>1280.440283736981</v>
      </c>
      <c r="AD20" s="28">
        <v>43502</v>
      </c>
    </row>
    <row r="21" spans="1:30" x14ac:dyDescent="0.35">
      <c r="A21" s="25" t="s">
        <v>56</v>
      </c>
      <c r="B21" s="31">
        <v>43662</v>
      </c>
      <c r="C21" s="32">
        <v>0.62682870370370369</v>
      </c>
      <c r="D21" s="25" t="s">
        <v>42</v>
      </c>
      <c r="E21" s="33">
        <v>2.44</v>
      </c>
      <c r="F21" s="33">
        <v>19.215800000000002</v>
      </c>
      <c r="G21" s="33" t="s">
        <v>43</v>
      </c>
      <c r="H21" s="33">
        <v>3.3460000000000001</v>
      </c>
      <c r="I21" s="33">
        <v>5197.8963999999996</v>
      </c>
      <c r="J21" s="33" t="s">
        <v>44</v>
      </c>
      <c r="K21" s="33">
        <v>3.5830000000000002</v>
      </c>
      <c r="L21" s="33">
        <v>594.71</v>
      </c>
      <c r="N21" s="14">
        <f>($O$2/$M$2)*F21</f>
        <v>1.9141392812591647</v>
      </c>
      <c r="P21" s="3"/>
      <c r="R21" s="14">
        <f t="shared" si="4"/>
        <v>549.87877348565462</v>
      </c>
      <c r="S21" s="3"/>
      <c r="U21" s="14">
        <f t="shared" ref="U21:U26" si="5">($S$2/$U$2)*L21</f>
        <v>1298.1238957990386</v>
      </c>
      <c r="AD21" s="28">
        <v>43502</v>
      </c>
    </row>
    <row r="22" spans="1:30" x14ac:dyDescent="0.35">
      <c r="A22" s="25" t="s">
        <v>57</v>
      </c>
      <c r="B22" s="31">
        <v>43662</v>
      </c>
      <c r="C22" s="32">
        <v>0.63090277777777781</v>
      </c>
      <c r="D22" s="25" t="s">
        <v>42</v>
      </c>
      <c r="E22" s="33">
        <v>2.4430000000000001</v>
      </c>
      <c r="F22" s="33">
        <v>19.361000000000001</v>
      </c>
      <c r="G22" s="33" t="s">
        <v>43</v>
      </c>
      <c r="H22" s="33">
        <v>3.35</v>
      </c>
      <c r="I22" s="33">
        <v>5825.8824000000004</v>
      </c>
      <c r="J22" s="33" t="s">
        <v>44</v>
      </c>
      <c r="K22" s="33">
        <v>3.5830000000000002</v>
      </c>
      <c r="L22" s="33">
        <v>584.89840000000004</v>
      </c>
      <c r="O22" s="14">
        <f>($O$2/$M$2)*F22</f>
        <v>1.9286030570914916</v>
      </c>
      <c r="P22" s="3"/>
      <c r="R22" s="14">
        <f>($R$2/$P$2)*I22</f>
        <v>616.31260457281576</v>
      </c>
      <c r="S22" s="3"/>
      <c r="U22" s="14">
        <f t="shared" si="5"/>
        <v>1276.7072853233078</v>
      </c>
      <c r="AD22" s="28">
        <v>43502</v>
      </c>
    </row>
    <row r="23" spans="1:30" x14ac:dyDescent="0.35">
      <c r="A23" s="25" t="s">
        <v>58</v>
      </c>
      <c r="B23" s="31">
        <v>43662</v>
      </c>
      <c r="C23" s="32">
        <v>0.63497685185185182</v>
      </c>
      <c r="D23" s="25" t="s">
        <v>42</v>
      </c>
      <c r="E23" s="33">
        <v>2.4430000000000001</v>
      </c>
      <c r="F23" s="33">
        <v>19.266999999999999</v>
      </c>
      <c r="G23" s="33" t="s">
        <v>43</v>
      </c>
      <c r="H23" s="33">
        <v>3.35</v>
      </c>
      <c r="I23" s="33">
        <v>6540.4269000000004</v>
      </c>
      <c r="J23" s="33" t="s">
        <v>44</v>
      </c>
      <c r="K23" s="33">
        <v>3.5830000000000002</v>
      </c>
      <c r="L23" s="33">
        <v>599.28160000000003</v>
      </c>
      <c r="O23" s="14">
        <f t="shared" si="3"/>
        <v>1.9192394556573404</v>
      </c>
      <c r="P23" s="3"/>
      <c r="R23" s="14">
        <f t="shared" si="4"/>
        <v>691.90334802451684</v>
      </c>
      <c r="S23" s="3"/>
      <c r="U23" s="14">
        <f t="shared" si="5"/>
        <v>1308.102714386308</v>
      </c>
      <c r="AD23" s="28">
        <v>43502</v>
      </c>
    </row>
    <row r="24" spans="1:30" x14ac:dyDescent="0.35">
      <c r="A24" s="25" t="s">
        <v>59</v>
      </c>
      <c r="B24" s="31">
        <v>43662</v>
      </c>
      <c r="C24" s="32">
        <v>0.63863425925925921</v>
      </c>
      <c r="D24" s="25" t="s">
        <v>42</v>
      </c>
      <c r="E24" s="33">
        <v>2.4359999999999999</v>
      </c>
      <c r="F24" s="33">
        <v>19.221499999999999</v>
      </c>
      <c r="G24" s="33" t="s">
        <v>43</v>
      </c>
      <c r="H24" s="33">
        <v>3.343</v>
      </c>
      <c r="I24" s="33">
        <v>6710.3618999999999</v>
      </c>
      <c r="J24" s="33" t="s">
        <v>44</v>
      </c>
      <c r="K24" s="33">
        <v>3.5760000000000001</v>
      </c>
      <c r="L24" s="33">
        <v>569.09529999999995</v>
      </c>
      <c r="O24" s="14">
        <f t="shared" si="3"/>
        <v>1.9147070741120864</v>
      </c>
      <c r="P24" s="3"/>
      <c r="R24" s="14">
        <f t="shared" si="4"/>
        <v>709.88055306698061</v>
      </c>
      <c r="S24" s="3"/>
      <c r="U24" s="14">
        <f t="shared" si="5"/>
        <v>1242.2125202483942</v>
      </c>
      <c r="AD24" s="28">
        <v>43502</v>
      </c>
    </row>
    <row r="25" spans="1:30" x14ac:dyDescent="0.35">
      <c r="A25" s="25" t="s">
        <v>60</v>
      </c>
      <c r="B25" s="31">
        <v>43662</v>
      </c>
      <c r="C25" s="32">
        <v>0.65773148148148153</v>
      </c>
      <c r="D25" s="25" t="s">
        <v>42</v>
      </c>
      <c r="E25" s="33">
        <v>2.4359999999999999</v>
      </c>
      <c r="F25" s="33">
        <v>19.520800000000001</v>
      </c>
      <c r="G25" s="33" t="s">
        <v>43</v>
      </c>
      <c r="H25" s="33">
        <v>3.343</v>
      </c>
      <c r="I25" s="33">
        <v>4434.3477000000003</v>
      </c>
      <c r="J25" s="33" t="s">
        <v>44</v>
      </c>
      <c r="K25" s="33">
        <v>3.58</v>
      </c>
      <c r="L25" s="33">
        <v>563.45500000000004</v>
      </c>
      <c r="O25" s="17">
        <f t="shared" si="3"/>
        <v>1.9445211795295487</v>
      </c>
      <c r="P25" s="3"/>
      <c r="R25" s="17">
        <f t="shared" si="4"/>
        <v>469.10393875586556</v>
      </c>
      <c r="S25" s="3"/>
      <c r="U25" s="17">
        <f t="shared" si="5"/>
        <v>1229.9009596399042</v>
      </c>
      <c r="AD25" s="28">
        <v>43502</v>
      </c>
    </row>
    <row r="26" spans="1:30" x14ac:dyDescent="0.35">
      <c r="A26" s="25" t="s">
        <v>61</v>
      </c>
      <c r="B26" s="31">
        <v>43662</v>
      </c>
      <c r="C26" s="32">
        <v>0.66137731481481488</v>
      </c>
      <c r="D26" s="25" t="s">
        <v>42</v>
      </c>
      <c r="E26" s="33">
        <v>2.4359999999999999</v>
      </c>
      <c r="F26" s="33">
        <v>19.351299999999998</v>
      </c>
      <c r="G26" s="33" t="s">
        <v>43</v>
      </c>
      <c r="H26" s="33">
        <v>3.343</v>
      </c>
      <c r="I26" s="33">
        <v>5943.6527999999998</v>
      </c>
      <c r="J26" s="33" t="s">
        <v>44</v>
      </c>
      <c r="K26" s="33">
        <v>3.5760000000000001</v>
      </c>
      <c r="L26" s="33">
        <v>588.17920000000004</v>
      </c>
      <c r="O26" s="17">
        <f t="shared" si="3"/>
        <v>1.927636813113712</v>
      </c>
      <c r="P26" s="3"/>
      <c r="R26" s="17">
        <f t="shared" si="4"/>
        <v>628.77138368678857</v>
      </c>
      <c r="S26" s="3"/>
      <c r="U26" s="17">
        <f t="shared" si="5"/>
        <v>1283.8685654049234</v>
      </c>
      <c r="AD26" s="28">
        <v>43502</v>
      </c>
    </row>
    <row r="27" spans="1:30" x14ac:dyDescent="0.35">
      <c r="A27" s="25" t="s">
        <v>62</v>
      </c>
      <c r="B27" s="31">
        <v>43662</v>
      </c>
      <c r="C27" s="32">
        <v>0.66545138888888888</v>
      </c>
      <c r="D27" s="25" t="s">
        <v>42</v>
      </c>
      <c r="E27" s="33">
        <v>2.4430000000000001</v>
      </c>
      <c r="F27" s="33">
        <v>18.897300000000001</v>
      </c>
      <c r="G27" s="33" t="s">
        <v>43</v>
      </c>
      <c r="H27" s="33">
        <v>3.35</v>
      </c>
      <c r="I27" s="33">
        <v>6861.1108000000004</v>
      </c>
      <c r="J27" s="33" t="s">
        <v>44</v>
      </c>
      <c r="K27" s="33">
        <v>3.5830000000000002</v>
      </c>
      <c r="L27" s="33">
        <v>554.94820000000004</v>
      </c>
      <c r="O27" s="17">
        <f t="shared" si="3"/>
        <v>1.8824126104423866</v>
      </c>
      <c r="P27" s="3"/>
      <c r="R27" s="17">
        <f t="shared" si="4"/>
        <v>725.82808527179941</v>
      </c>
      <c r="S27" s="3"/>
      <c r="U27" s="17">
        <f>($S$2/$U$2)*L27</f>
        <v>1211.3324466557888</v>
      </c>
      <c r="AD27" s="28">
        <v>43502</v>
      </c>
    </row>
    <row r="28" spans="1:30" x14ac:dyDescent="0.35">
      <c r="A28" s="25" t="s">
        <v>63</v>
      </c>
      <c r="B28" s="31">
        <v>43662</v>
      </c>
      <c r="C28" s="32">
        <v>0.66952546296296289</v>
      </c>
      <c r="D28" s="25" t="s">
        <v>42</v>
      </c>
      <c r="E28" s="33">
        <v>2.4430000000000001</v>
      </c>
      <c r="F28" s="33">
        <v>18.938199999999998</v>
      </c>
      <c r="G28" s="33" t="s">
        <v>43</v>
      </c>
      <c r="H28" s="33">
        <v>3.35</v>
      </c>
      <c r="I28" s="33">
        <v>7824.5514999999996</v>
      </c>
      <c r="J28" s="33" t="s">
        <v>44</v>
      </c>
      <c r="K28" s="33">
        <v>3.5830000000000002</v>
      </c>
      <c r="L28" s="33">
        <v>564.44060000000002</v>
      </c>
      <c r="O28" s="17">
        <f t="shared" si="3"/>
        <v>1.8864867731940542</v>
      </c>
      <c r="P28" s="3"/>
      <c r="R28" s="17">
        <f t="shared" si="4"/>
        <v>827.74923753681196</v>
      </c>
      <c r="S28" s="3"/>
      <c r="U28" s="17">
        <f>($S$2/$U$2)*L28</f>
        <v>1232.0523122515963</v>
      </c>
      <c r="AD28" s="28">
        <v>43502</v>
      </c>
    </row>
    <row r="29" spans="1:30" x14ac:dyDescent="0.35">
      <c r="A29" s="25" t="s">
        <v>64</v>
      </c>
      <c r="B29" s="31">
        <v>43662</v>
      </c>
      <c r="C29" s="32">
        <v>0.67358796296296297</v>
      </c>
      <c r="D29" s="25" t="s">
        <v>42</v>
      </c>
      <c r="E29" s="33">
        <v>2.4430000000000001</v>
      </c>
      <c r="F29" s="33">
        <v>18.6874</v>
      </c>
      <c r="G29" s="33" t="s">
        <v>43</v>
      </c>
      <c r="H29" s="33">
        <v>3.35</v>
      </c>
      <c r="I29" s="33">
        <v>8361.5725000000002</v>
      </c>
      <c r="J29" s="33" t="s">
        <v>44</v>
      </c>
      <c r="K29" s="33">
        <v>3.5830000000000002</v>
      </c>
      <c r="L29" s="33">
        <v>548.83960000000002</v>
      </c>
      <c r="O29" s="17">
        <f t="shared" si="3"/>
        <v>1.8615038876654895</v>
      </c>
      <c r="P29" s="3"/>
      <c r="R29" s="17">
        <f t="shared" si="4"/>
        <v>884.5599982930363</v>
      </c>
      <c r="S29" s="3"/>
      <c r="U29" s="17">
        <f>($S$2/$U$2)*L29</f>
        <v>1197.9986879668847</v>
      </c>
      <c r="AD29" s="28">
        <v>43502</v>
      </c>
    </row>
    <row r="30" spans="1:30" x14ac:dyDescent="0.35">
      <c r="A30" s="27" t="s">
        <v>41</v>
      </c>
      <c r="B30" s="28">
        <v>43662</v>
      </c>
      <c r="C30" s="29">
        <v>0.64228009259259256</v>
      </c>
      <c r="D30" s="27" t="s">
        <v>42</v>
      </c>
      <c r="E30" s="30">
        <v>2.44</v>
      </c>
      <c r="F30" s="30">
        <v>39.587400000000002</v>
      </c>
      <c r="G30" s="30" t="s">
        <v>43</v>
      </c>
      <c r="H30" s="30">
        <v>3.343</v>
      </c>
      <c r="I30" s="30">
        <v>3863.9881999999998</v>
      </c>
      <c r="J30" s="30" t="s">
        <v>44</v>
      </c>
      <c r="K30" s="30">
        <v>3.5760000000000001</v>
      </c>
      <c r="L30" s="30">
        <v>795.39919999999995</v>
      </c>
      <c r="M30" s="5"/>
      <c r="N30" s="4"/>
      <c r="O30" s="5"/>
      <c r="P30" s="5"/>
      <c r="Q30" s="4"/>
      <c r="R30" s="4"/>
      <c r="S30" s="5"/>
      <c r="T30" s="4"/>
      <c r="U30" s="4"/>
      <c r="AD30" s="28">
        <v>43502</v>
      </c>
    </row>
    <row r="31" spans="1:30" x14ac:dyDescent="0.35">
      <c r="A31" s="27" t="s">
        <v>41</v>
      </c>
      <c r="B31" s="28">
        <v>43662</v>
      </c>
      <c r="C31" s="29">
        <v>0.6459259259259259</v>
      </c>
      <c r="D31" s="27" t="s">
        <v>42</v>
      </c>
      <c r="E31" s="30">
        <v>2.44</v>
      </c>
      <c r="F31" s="30">
        <v>39.771900000000002</v>
      </c>
      <c r="G31" s="30" t="s">
        <v>43</v>
      </c>
      <c r="H31" s="30">
        <v>3.3460000000000001</v>
      </c>
      <c r="I31" s="30">
        <v>3865.1152000000002</v>
      </c>
      <c r="J31" s="30" t="s">
        <v>44</v>
      </c>
      <c r="K31" s="30">
        <v>3.58</v>
      </c>
      <c r="L31" s="30">
        <v>792.68079999999998</v>
      </c>
      <c r="M31" s="5"/>
      <c r="N31" s="4"/>
      <c r="O31" s="5"/>
      <c r="P31" s="5"/>
      <c r="Q31" s="4"/>
      <c r="R31" s="4"/>
      <c r="S31" s="5"/>
      <c r="T31" s="4"/>
      <c r="U31" s="4"/>
      <c r="AD31" s="28">
        <v>43502</v>
      </c>
    </row>
    <row r="32" spans="1:30" x14ac:dyDescent="0.35">
      <c r="A32" s="27" t="s">
        <v>41</v>
      </c>
      <c r="B32" s="28">
        <v>43662</v>
      </c>
      <c r="C32" s="29">
        <v>0.65001157407407406</v>
      </c>
      <c r="D32" s="27" t="s">
        <v>42</v>
      </c>
      <c r="E32" s="30">
        <v>2.44</v>
      </c>
      <c r="F32" s="30">
        <v>39.571199999999997</v>
      </c>
      <c r="G32" s="30" t="s">
        <v>43</v>
      </c>
      <c r="H32" s="30">
        <v>3.3460000000000001</v>
      </c>
      <c r="I32" s="30">
        <v>3861.0857999999998</v>
      </c>
      <c r="J32" s="30" t="s">
        <v>44</v>
      </c>
      <c r="K32" s="30">
        <v>3.5760000000000001</v>
      </c>
      <c r="L32" s="30">
        <v>795.25519999999995</v>
      </c>
      <c r="M32" s="5"/>
      <c r="N32" s="4"/>
      <c r="O32" s="5"/>
      <c r="P32" s="5"/>
      <c r="Q32" s="4"/>
      <c r="R32" s="4"/>
      <c r="S32" s="5"/>
      <c r="T32" s="4"/>
      <c r="U32" s="4"/>
      <c r="AD32" s="28">
        <v>43502</v>
      </c>
    </row>
    <row r="33" spans="1:30" x14ac:dyDescent="0.35">
      <c r="A33" s="27" t="s">
        <v>41</v>
      </c>
      <c r="B33" s="28">
        <v>43662</v>
      </c>
      <c r="C33" s="29">
        <v>0.65365740740740741</v>
      </c>
      <c r="D33" s="27" t="s">
        <v>42</v>
      </c>
      <c r="E33" s="30">
        <v>2.4359999999999999</v>
      </c>
      <c r="F33" s="30">
        <v>39.7744</v>
      </c>
      <c r="G33" s="30" t="s">
        <v>43</v>
      </c>
      <c r="H33" s="30">
        <v>3.343</v>
      </c>
      <c r="I33" s="30">
        <v>3860.1493999999998</v>
      </c>
      <c r="J33" s="30" t="s">
        <v>44</v>
      </c>
      <c r="K33" s="30">
        <v>3.5760000000000001</v>
      </c>
      <c r="L33" s="30">
        <v>791.13289999999995</v>
      </c>
      <c r="M33" s="5"/>
      <c r="N33" s="4"/>
      <c r="O33" s="5"/>
      <c r="P33" s="5"/>
      <c r="Q33" s="4"/>
      <c r="R33" s="4"/>
      <c r="S33" s="5"/>
      <c r="T33" s="4"/>
      <c r="U33" s="4"/>
      <c r="AD33" s="28">
        <v>43502</v>
      </c>
    </row>
    <row r="34" spans="1:30" x14ac:dyDescent="0.35">
      <c r="A34" s="25" t="s">
        <v>65</v>
      </c>
      <c r="B34" s="31">
        <v>43662</v>
      </c>
      <c r="C34" s="32">
        <v>0.67724537037037036</v>
      </c>
      <c r="D34" s="25" t="s">
        <v>42</v>
      </c>
      <c r="E34" s="33">
        <v>2.4430000000000001</v>
      </c>
      <c r="F34" s="33">
        <v>19.779800000000002</v>
      </c>
      <c r="G34" s="33" t="s">
        <v>43</v>
      </c>
      <c r="H34" s="33">
        <v>3.3460000000000001</v>
      </c>
      <c r="I34" s="33">
        <v>4350.6286</v>
      </c>
      <c r="J34" s="33" t="s">
        <v>44</v>
      </c>
      <c r="K34" s="33">
        <v>3.5830000000000002</v>
      </c>
      <c r="L34" s="33">
        <v>587.23860000000002</v>
      </c>
      <c r="O34" s="19">
        <f t="shared" ref="O34:O42" si="6">($O$2/$M$2)*F34</f>
        <v>1.9703208898640714</v>
      </c>
      <c r="R34" s="19">
        <f t="shared" ref="R34:R43" si="7">($R$2/$P$2)*I34</f>
        <v>460.24740286466869</v>
      </c>
      <c r="U34" s="19">
        <f t="shared" ref="U34:U43" si="8">($S$2/$U$2)*L34</f>
        <v>1281.8154381052502</v>
      </c>
      <c r="AD34" s="28">
        <v>43502</v>
      </c>
    </row>
    <row r="35" spans="1:30" x14ac:dyDescent="0.35">
      <c r="A35" s="25" t="s">
        <v>66</v>
      </c>
      <c r="B35" s="31">
        <v>43662</v>
      </c>
      <c r="C35" s="32">
        <v>0.68090277777777775</v>
      </c>
      <c r="D35" s="25" t="s">
        <v>42</v>
      </c>
      <c r="E35" s="33">
        <v>2.44</v>
      </c>
      <c r="F35" s="33">
        <v>19.5426</v>
      </c>
      <c r="G35" s="33" t="s">
        <v>43</v>
      </c>
      <c r="H35" s="33">
        <v>3.3460000000000001</v>
      </c>
      <c r="I35" s="33">
        <v>5444.3029999999999</v>
      </c>
      <c r="J35" s="33" t="s">
        <v>44</v>
      </c>
      <c r="K35" s="33">
        <v>3.5760000000000001</v>
      </c>
      <c r="L35" s="33">
        <v>608.51170000000002</v>
      </c>
      <c r="O35" s="19">
        <f t="shared" si="6"/>
        <v>1.9466927381600219</v>
      </c>
      <c r="R35" s="19">
        <f t="shared" si="7"/>
        <v>575.94581071763389</v>
      </c>
      <c r="U35" s="19">
        <f t="shared" si="8"/>
        <v>1328.2500355522791</v>
      </c>
      <c r="AD35" s="28">
        <v>43502</v>
      </c>
    </row>
    <row r="36" spans="1:30" x14ac:dyDescent="0.35">
      <c r="A36" s="25" t="s">
        <v>67</v>
      </c>
      <c r="B36" s="31">
        <v>43662</v>
      </c>
      <c r="C36" s="32">
        <v>0.68497685185185186</v>
      </c>
      <c r="D36" s="25" t="s">
        <v>42</v>
      </c>
      <c r="E36" s="33">
        <v>2.4430000000000001</v>
      </c>
      <c r="F36" s="33">
        <v>19.482800000000001</v>
      </c>
      <c r="G36" s="33" t="s">
        <v>43</v>
      </c>
      <c r="H36" s="33">
        <v>3.35</v>
      </c>
      <c r="I36" s="33">
        <v>6728.1412</v>
      </c>
      <c r="J36" s="33" t="s">
        <v>44</v>
      </c>
      <c r="K36" s="33">
        <v>3.5859999999999999</v>
      </c>
      <c r="L36" s="33">
        <v>593.17660000000001</v>
      </c>
      <c r="O36" s="19">
        <f>($O$2/$M$2)*F36</f>
        <v>1.9407358938434025</v>
      </c>
      <c r="R36" s="19">
        <f>($R$2/$P$2)*I36</f>
        <v>711.76140234235936</v>
      </c>
      <c r="U36" s="19">
        <f>($S$2/$U$2)*L36</f>
        <v>1294.7768137223654</v>
      </c>
      <c r="AD36" s="28">
        <v>43502</v>
      </c>
    </row>
    <row r="37" spans="1:30" x14ac:dyDescent="0.35">
      <c r="A37" s="25" t="s">
        <v>68</v>
      </c>
      <c r="B37" s="31">
        <v>43662</v>
      </c>
      <c r="C37" s="32">
        <v>0.68905092592592598</v>
      </c>
      <c r="D37" s="25" t="s">
        <v>42</v>
      </c>
      <c r="E37" s="33">
        <v>2.4359999999999999</v>
      </c>
      <c r="F37" s="33">
        <v>19.9956</v>
      </c>
      <c r="G37" s="33" t="s">
        <v>43</v>
      </c>
      <c r="H37" s="33">
        <v>3.343</v>
      </c>
      <c r="I37" s="33">
        <v>7330.8392000000003</v>
      </c>
      <c r="J37" s="33" t="s">
        <v>44</v>
      </c>
      <c r="K37" s="33">
        <v>3.5760000000000001</v>
      </c>
      <c r="L37" s="33">
        <v>597.27719999999999</v>
      </c>
      <c r="O37" s="19">
        <f t="shared" si="6"/>
        <v>1.9918173280501332</v>
      </c>
      <c r="R37" s="19">
        <f t="shared" si="7"/>
        <v>775.52004844047269</v>
      </c>
      <c r="U37" s="19">
        <f t="shared" si="8"/>
        <v>1303.7275407105001</v>
      </c>
      <c r="AD37" s="28">
        <v>43502</v>
      </c>
    </row>
    <row r="38" spans="1:30" x14ac:dyDescent="0.35">
      <c r="A38" s="25" t="s">
        <v>69</v>
      </c>
      <c r="B38" s="31">
        <v>43662</v>
      </c>
      <c r="C38" s="32">
        <v>0.6931250000000001</v>
      </c>
      <c r="D38" s="25" t="s">
        <v>42</v>
      </c>
      <c r="E38" s="33">
        <v>2.4430000000000001</v>
      </c>
      <c r="F38" s="33">
        <v>19.755400000000002</v>
      </c>
      <c r="G38" s="33" t="s">
        <v>43</v>
      </c>
      <c r="H38" s="33">
        <v>3.35</v>
      </c>
      <c r="I38" s="33">
        <v>8656.9994000000006</v>
      </c>
      <c r="J38" s="33" t="s">
        <v>44</v>
      </c>
      <c r="K38" s="33">
        <v>3.58</v>
      </c>
      <c r="L38" s="33">
        <v>593.60640000000001</v>
      </c>
      <c r="O38" s="19">
        <f t="shared" si="6"/>
        <v>1.9678903380024408</v>
      </c>
      <c r="R38" s="19">
        <f t="shared" si="7"/>
        <v>915.81283000139229</v>
      </c>
      <c r="U38" s="19">
        <f t="shared" si="8"/>
        <v>1295.7149745913848</v>
      </c>
      <c r="AD38" s="28">
        <v>43502</v>
      </c>
    </row>
    <row r="39" spans="1:30" x14ac:dyDescent="0.35">
      <c r="A39" s="25" t="s">
        <v>70</v>
      </c>
      <c r="B39" s="31">
        <v>43662</v>
      </c>
      <c r="C39" s="32">
        <v>0.71265046296296297</v>
      </c>
      <c r="D39" s="25" t="s">
        <v>42</v>
      </c>
      <c r="E39" s="33">
        <v>2.4430000000000001</v>
      </c>
      <c r="F39" s="33">
        <v>19.318000000000001</v>
      </c>
      <c r="G39" s="33" t="s">
        <v>43</v>
      </c>
      <c r="H39" s="33">
        <v>3.35</v>
      </c>
      <c r="I39" s="33">
        <v>4013.1646999999998</v>
      </c>
      <c r="J39" s="33" t="s">
        <v>44</v>
      </c>
      <c r="K39" s="33">
        <v>3.5830000000000002</v>
      </c>
      <c r="L39" s="33">
        <v>556.346</v>
      </c>
      <c r="O39" s="26">
        <f t="shared" si="6"/>
        <v>1.9243197074992737</v>
      </c>
      <c r="R39" s="16">
        <f t="shared" si="7"/>
        <v>424.54753100348927</v>
      </c>
      <c r="U39" s="16">
        <f>($S$2/$U$2)*L39</f>
        <v>1214.383543125577</v>
      </c>
      <c r="AD39" s="28">
        <v>43502</v>
      </c>
    </row>
    <row r="40" spans="1:30" x14ac:dyDescent="0.35">
      <c r="A40" s="25" t="s">
        <v>71</v>
      </c>
      <c r="B40" s="31">
        <v>43662</v>
      </c>
      <c r="C40" s="32">
        <v>0.71630787037037036</v>
      </c>
      <c r="D40" s="25" t="s">
        <v>42</v>
      </c>
      <c r="E40" s="33">
        <v>2.44</v>
      </c>
      <c r="F40" s="33">
        <v>18.691199999999998</v>
      </c>
      <c r="G40" s="33" t="s">
        <v>43</v>
      </c>
      <c r="H40" s="33">
        <v>3.3460000000000001</v>
      </c>
      <c r="I40" s="33">
        <v>4920.6286</v>
      </c>
      <c r="J40" s="33" t="s">
        <v>44</v>
      </c>
      <c r="K40" s="33">
        <v>3.58</v>
      </c>
      <c r="L40" s="33">
        <v>568.21799999999996</v>
      </c>
      <c r="O40" s="16">
        <f t="shared" si="6"/>
        <v>1.8618824162341039</v>
      </c>
      <c r="R40" s="16">
        <f t="shared" si="7"/>
        <v>520.54696960609567</v>
      </c>
      <c r="U40" s="16">
        <f t="shared" si="8"/>
        <v>1240.2975632209616</v>
      </c>
      <c r="AD40" s="28">
        <v>43502</v>
      </c>
    </row>
    <row r="41" spans="1:30" x14ac:dyDescent="0.35">
      <c r="A41" s="25" t="s">
        <v>72</v>
      </c>
      <c r="B41" s="31">
        <v>43662</v>
      </c>
      <c r="C41" s="32">
        <v>0.71996527777777775</v>
      </c>
      <c r="D41" s="25" t="s">
        <v>42</v>
      </c>
      <c r="E41" s="33">
        <v>2.4460000000000002</v>
      </c>
      <c r="F41" s="33">
        <v>17.967600000000001</v>
      </c>
      <c r="G41" s="33" t="s">
        <v>43</v>
      </c>
      <c r="H41" s="33">
        <v>3.3530000000000002</v>
      </c>
      <c r="I41" s="33">
        <v>5726.5945000000002</v>
      </c>
      <c r="J41" s="33" t="s">
        <v>44</v>
      </c>
      <c r="K41" s="33">
        <v>3.5830000000000002</v>
      </c>
      <c r="L41" s="33">
        <v>574.89530000000002</v>
      </c>
      <c r="O41" s="16">
        <f>($O$2/$M$2)*F41</f>
        <v>1.7898026077473832</v>
      </c>
      <c r="R41" s="16">
        <f t="shared" si="7"/>
        <v>605.80906535761198</v>
      </c>
      <c r="U41" s="16">
        <f t="shared" si="8"/>
        <v>1254.8726715753176</v>
      </c>
      <c r="AD41" s="28">
        <v>43502</v>
      </c>
    </row>
    <row r="42" spans="1:30" x14ac:dyDescent="0.35">
      <c r="A42" s="25" t="s">
        <v>73</v>
      </c>
      <c r="B42" s="31">
        <v>43662</v>
      </c>
      <c r="C42" s="32">
        <v>0.72361111111111109</v>
      </c>
      <c r="D42" s="25" t="s">
        <v>42</v>
      </c>
      <c r="E42" s="33">
        <v>2.4460000000000002</v>
      </c>
      <c r="F42" s="33">
        <v>17.607600000000001</v>
      </c>
      <c r="G42" s="33" t="s">
        <v>43</v>
      </c>
      <c r="H42" s="33">
        <v>3.3530000000000002</v>
      </c>
      <c r="I42" s="33">
        <v>6649.2993999999999</v>
      </c>
      <c r="J42" s="33" t="s">
        <v>44</v>
      </c>
      <c r="K42" s="33">
        <v>3.5830000000000002</v>
      </c>
      <c r="L42" s="33">
        <v>572.31420000000003</v>
      </c>
      <c r="O42" s="16">
        <f t="shared" si="6"/>
        <v>1.7539420065102087</v>
      </c>
      <c r="R42" s="16">
        <f t="shared" si="7"/>
        <v>703.42082974391326</v>
      </c>
      <c r="U42" s="16">
        <f t="shared" si="8"/>
        <v>1249.2386859563655</v>
      </c>
      <c r="AD42" s="28">
        <v>43502</v>
      </c>
    </row>
    <row r="43" spans="1:30" x14ac:dyDescent="0.35">
      <c r="A43" s="25" t="s">
        <v>74</v>
      </c>
      <c r="B43" s="31">
        <v>43662</v>
      </c>
      <c r="C43" s="32">
        <v>0.72726851851851848</v>
      </c>
      <c r="D43" s="25" t="s">
        <v>42</v>
      </c>
      <c r="E43" s="33">
        <v>2.4430000000000001</v>
      </c>
      <c r="F43" s="33">
        <v>18.03</v>
      </c>
      <c r="G43" s="33" t="s">
        <v>43</v>
      </c>
      <c r="H43" s="33">
        <v>3.35</v>
      </c>
      <c r="I43" s="33">
        <v>4997.4507999999996</v>
      </c>
      <c r="J43" s="33" t="s">
        <v>44</v>
      </c>
      <c r="K43" s="33">
        <v>3.58</v>
      </c>
      <c r="L43" s="33">
        <v>681.86680000000001</v>
      </c>
      <c r="N43" s="16">
        <f>($O$2/$M$2)*F43</f>
        <v>1.7960184452951602</v>
      </c>
      <c r="Q43" s="16">
        <f>($R$2/$P$2)*I43</f>
        <v>528.67389131859261</v>
      </c>
      <c r="T43" s="16">
        <f>($S$2/$U$2)*L43</f>
        <v>1488.3684263456539</v>
      </c>
      <c r="AD43" s="28">
        <v>43502</v>
      </c>
    </row>
    <row r="44" spans="1:30" x14ac:dyDescent="0.35">
      <c r="A44" s="27" t="s">
        <v>41</v>
      </c>
      <c r="B44" s="28">
        <v>43662</v>
      </c>
      <c r="C44" s="29">
        <v>0.697199074074074</v>
      </c>
      <c r="D44" s="27" t="s">
        <v>42</v>
      </c>
      <c r="E44" s="30">
        <v>2.44</v>
      </c>
      <c r="F44" s="30">
        <v>39.956600000000002</v>
      </c>
      <c r="G44" s="30" t="s">
        <v>43</v>
      </c>
      <c r="H44" s="30">
        <v>3.3460000000000001</v>
      </c>
      <c r="I44" s="30">
        <v>3857.1909000000001</v>
      </c>
      <c r="J44" s="30" t="s">
        <v>44</v>
      </c>
      <c r="K44" s="30">
        <v>3.58</v>
      </c>
      <c r="L44" s="30">
        <v>801.45730000000003</v>
      </c>
      <c r="M44" s="5"/>
      <c r="N44" s="4"/>
      <c r="O44" s="4"/>
      <c r="P44" s="5"/>
      <c r="Q44" s="4"/>
      <c r="R44" s="4"/>
      <c r="S44" s="5"/>
      <c r="T44" s="4"/>
      <c r="U44" s="4"/>
      <c r="AD44" s="28">
        <v>43502</v>
      </c>
    </row>
    <row r="45" spans="1:30" x14ac:dyDescent="0.35">
      <c r="A45" s="27" t="s">
        <v>41</v>
      </c>
      <c r="B45" s="28">
        <v>43662</v>
      </c>
      <c r="C45" s="29">
        <v>0.70127314814814812</v>
      </c>
      <c r="D45" s="27" t="s">
        <v>42</v>
      </c>
      <c r="E45" s="30">
        <v>2.4430000000000001</v>
      </c>
      <c r="F45" s="30">
        <v>40.0413</v>
      </c>
      <c r="G45" s="30" t="s">
        <v>43</v>
      </c>
      <c r="H45" s="30">
        <v>3.35</v>
      </c>
      <c r="I45" s="30">
        <v>3850.2604000000001</v>
      </c>
      <c r="J45" s="30" t="s">
        <v>44</v>
      </c>
      <c r="K45" s="30">
        <v>3.5830000000000002</v>
      </c>
      <c r="L45" s="30">
        <v>796.53980000000001</v>
      </c>
      <c r="M45" s="5"/>
      <c r="N45" s="4"/>
      <c r="O45" s="4"/>
      <c r="P45" s="5"/>
      <c r="Q45" s="4"/>
      <c r="R45" s="4"/>
      <c r="S45" s="5"/>
      <c r="T45" s="4"/>
      <c r="U45" s="4"/>
      <c r="AD45" s="28">
        <v>43502</v>
      </c>
    </row>
    <row r="46" spans="1:30" x14ac:dyDescent="0.35">
      <c r="A46" s="27" t="s">
        <v>41</v>
      </c>
      <c r="B46" s="28">
        <v>43662</v>
      </c>
      <c r="C46" s="29">
        <v>0.70534722222222224</v>
      </c>
      <c r="D46" s="27" t="s">
        <v>42</v>
      </c>
      <c r="E46" s="30">
        <v>2.4430000000000001</v>
      </c>
      <c r="F46" s="30">
        <v>39.943899999999999</v>
      </c>
      <c r="G46" s="30" t="s">
        <v>43</v>
      </c>
      <c r="H46" s="30">
        <v>3.35</v>
      </c>
      <c r="I46" s="30">
        <v>3834.2485999999999</v>
      </c>
      <c r="J46" s="30" t="s">
        <v>44</v>
      </c>
      <c r="K46" s="30">
        <v>3.5830000000000002</v>
      </c>
      <c r="L46" s="30">
        <v>793.56060000000002</v>
      </c>
      <c r="M46" s="5"/>
      <c r="N46" s="4"/>
      <c r="O46" s="4"/>
      <c r="P46" s="5"/>
      <c r="Q46" s="4"/>
      <c r="R46" s="4"/>
      <c r="S46" s="5"/>
      <c r="T46" s="4"/>
      <c r="U46" s="4"/>
      <c r="AD46" s="28">
        <v>43502</v>
      </c>
    </row>
    <row r="47" spans="1:30" x14ac:dyDescent="0.35">
      <c r="A47" s="27" t="s">
        <v>41</v>
      </c>
      <c r="B47" s="28">
        <v>43662</v>
      </c>
      <c r="C47" s="29">
        <v>0.70900462962962962</v>
      </c>
      <c r="D47" s="27" t="s">
        <v>42</v>
      </c>
      <c r="E47" s="30">
        <v>2.4430000000000001</v>
      </c>
      <c r="F47" s="30">
        <v>40.127699999999997</v>
      </c>
      <c r="G47" s="30" t="s">
        <v>43</v>
      </c>
      <c r="H47" s="30">
        <v>3.35</v>
      </c>
      <c r="I47" s="30">
        <v>3875.6898000000001</v>
      </c>
      <c r="J47" s="30" t="s">
        <v>44</v>
      </c>
      <c r="K47" s="30">
        <v>3.5830000000000002</v>
      </c>
      <c r="L47" s="30">
        <v>791.76900000000001</v>
      </c>
      <c r="M47" s="5"/>
      <c r="N47" s="4"/>
      <c r="O47" s="4"/>
      <c r="P47" s="5"/>
      <c r="Q47" s="4"/>
      <c r="R47" s="4"/>
      <c r="S47" s="5"/>
      <c r="T47" s="4"/>
      <c r="U47" s="4"/>
      <c r="AD47" s="28">
        <v>43502</v>
      </c>
    </row>
    <row r="48" spans="1:30" x14ac:dyDescent="0.35">
      <c r="A48" s="25" t="s">
        <v>75</v>
      </c>
      <c r="B48" s="31">
        <v>43662</v>
      </c>
      <c r="C48" s="32">
        <v>0.7313425925925926</v>
      </c>
      <c r="D48" s="25" t="s">
        <v>42</v>
      </c>
      <c r="E48" s="33">
        <v>2.4460000000000002</v>
      </c>
      <c r="F48" s="33">
        <v>19.109000000000002</v>
      </c>
      <c r="G48" s="33" t="s">
        <v>43</v>
      </c>
      <c r="H48" s="33">
        <v>3.35</v>
      </c>
      <c r="I48" s="33">
        <v>4160.8454000000002</v>
      </c>
      <c r="J48" s="33" t="s">
        <v>44</v>
      </c>
      <c r="K48" s="33">
        <v>3.5830000000000002</v>
      </c>
      <c r="L48" s="33">
        <v>566.15070000000003</v>
      </c>
      <c r="O48" s="22">
        <f t="shared" ref="O48:O57" si="9">($O$2/$M$2)*F48</f>
        <v>1.9035006362254696</v>
      </c>
      <c r="R48" s="22">
        <f t="shared" ref="R48:R57" si="10">($R$2/$P$2)*I48</f>
        <v>440.17048227729748</v>
      </c>
      <c r="U48" s="22">
        <f>($S$2/$U$2)*L48</f>
        <v>1235.7850923867982</v>
      </c>
      <c r="AD48" s="28">
        <v>43502</v>
      </c>
    </row>
    <row r="49" spans="1:30" x14ac:dyDescent="0.35">
      <c r="A49" s="25" t="s">
        <v>76</v>
      </c>
      <c r="B49" s="31">
        <v>43663</v>
      </c>
      <c r="C49" s="32">
        <v>0.32418981481481485</v>
      </c>
      <c r="D49" s="25" t="s">
        <v>42</v>
      </c>
      <c r="E49" s="33">
        <v>2.44</v>
      </c>
      <c r="F49" s="33">
        <v>17.482199999999999</v>
      </c>
      <c r="G49" s="33" t="s">
        <v>43</v>
      </c>
      <c r="H49" s="33">
        <v>3.35</v>
      </c>
      <c r="I49" s="33">
        <v>5074.3595999999998</v>
      </c>
      <c r="J49" s="33" t="s">
        <v>44</v>
      </c>
      <c r="K49" s="33">
        <v>3.58</v>
      </c>
      <c r="L49" s="33">
        <v>567.88239999999996</v>
      </c>
      <c r="O49" s="22">
        <f t="shared" si="9"/>
        <v>1.7414505637459259</v>
      </c>
      <c r="R49" s="22">
        <f t="shared" si="10"/>
        <v>536.80997433368566</v>
      </c>
      <c r="U49" s="22">
        <f>($S$2/$U$2)*L49</f>
        <v>1239.5650206717692</v>
      </c>
      <c r="AD49" s="28">
        <v>43502</v>
      </c>
    </row>
    <row r="50" spans="1:30" x14ac:dyDescent="0.35">
      <c r="A50" s="25" t="s">
        <v>77</v>
      </c>
      <c r="B50" s="31">
        <v>43663</v>
      </c>
      <c r="C50" s="32">
        <v>0.32784722222222223</v>
      </c>
      <c r="D50" s="25" t="s">
        <v>42</v>
      </c>
      <c r="E50" s="33">
        <v>2.4430000000000001</v>
      </c>
      <c r="F50" s="33">
        <v>17.353200000000001</v>
      </c>
      <c r="G50" s="33" t="s">
        <v>43</v>
      </c>
      <c r="H50" s="33">
        <v>3.35</v>
      </c>
      <c r="I50" s="33">
        <v>5744.6387999999997</v>
      </c>
      <c r="J50" s="33" t="s">
        <v>44</v>
      </c>
      <c r="K50" s="33">
        <v>3.58</v>
      </c>
      <c r="L50" s="33">
        <v>580.47299999999996</v>
      </c>
      <c r="O50" s="22">
        <f t="shared" si="9"/>
        <v>1.7286005149692718</v>
      </c>
      <c r="R50" s="22">
        <f t="shared" si="10"/>
        <v>607.71794864208971</v>
      </c>
      <c r="U50" s="22">
        <f>($S$2/$U$2)*L50</f>
        <v>1267.0475898608654</v>
      </c>
      <c r="AD50" s="28">
        <v>43502</v>
      </c>
    </row>
    <row r="51" spans="1:30" x14ac:dyDescent="0.35">
      <c r="A51" s="25" t="s">
        <v>78</v>
      </c>
      <c r="B51" s="31">
        <v>43663</v>
      </c>
      <c r="C51" s="32">
        <v>0.33193287037037039</v>
      </c>
      <c r="D51" s="25" t="s">
        <v>42</v>
      </c>
      <c r="E51" s="33">
        <v>2.44</v>
      </c>
      <c r="F51" s="33">
        <v>17.458200000000001</v>
      </c>
      <c r="G51" s="33" t="s">
        <v>43</v>
      </c>
      <c r="H51" s="33">
        <v>3.3460000000000001</v>
      </c>
      <c r="I51" s="33">
        <v>5926.8603999999996</v>
      </c>
      <c r="J51" s="33" t="s">
        <v>44</v>
      </c>
      <c r="K51" s="33">
        <v>3.5760000000000001</v>
      </c>
      <c r="L51" s="33">
        <v>551.44129999999996</v>
      </c>
      <c r="O51" s="22">
        <f t="shared" si="9"/>
        <v>1.7390598569967812</v>
      </c>
      <c r="R51" s="22">
        <f t="shared" si="10"/>
        <v>626.99493729284347</v>
      </c>
      <c r="U51" s="22">
        <f>($S$2/$U$2)*L51</f>
        <v>1203.6776389508943</v>
      </c>
      <c r="AD51" s="28">
        <v>43502</v>
      </c>
    </row>
    <row r="52" spans="1:30" x14ac:dyDescent="0.35">
      <c r="A52" s="25" t="s">
        <v>79</v>
      </c>
      <c r="B52" s="31">
        <v>43663</v>
      </c>
      <c r="C52" s="32">
        <v>0.33559027777777778</v>
      </c>
      <c r="D52" s="25" t="s">
        <v>42</v>
      </c>
      <c r="E52" s="33">
        <v>2.4359999999999999</v>
      </c>
      <c r="F52" s="33">
        <v>16.975200000000001</v>
      </c>
      <c r="G52" s="33" t="s">
        <v>43</v>
      </c>
      <c r="H52" s="33">
        <v>3.343</v>
      </c>
      <c r="I52" s="33">
        <v>6361.0834999999997</v>
      </c>
      <c r="J52" s="33" t="s">
        <v>44</v>
      </c>
      <c r="K52" s="33">
        <v>3.573</v>
      </c>
      <c r="L52" s="33">
        <v>564.779</v>
      </c>
      <c r="O52" s="22">
        <f t="shared" si="9"/>
        <v>1.6909468836702386</v>
      </c>
      <c r="R52" s="22">
        <f t="shared" si="10"/>
        <v>672.93084044919317</v>
      </c>
      <c r="U52" s="22">
        <f t="shared" ref="U52:U57" si="11">($S$2/$U$2)*L52</f>
        <v>1232.790966597981</v>
      </c>
      <c r="AD52" s="28">
        <v>43502</v>
      </c>
    </row>
    <row r="53" spans="1:30" x14ac:dyDescent="0.35">
      <c r="A53" s="25" t="s">
        <v>80</v>
      </c>
      <c r="B53" s="31">
        <v>43663</v>
      </c>
      <c r="C53" s="32">
        <v>0.35429398148148145</v>
      </c>
      <c r="D53" s="25" t="s">
        <v>42</v>
      </c>
      <c r="E53" s="33">
        <v>2.4430000000000001</v>
      </c>
      <c r="F53" s="33">
        <v>18.3369</v>
      </c>
      <c r="G53" s="33" t="s">
        <v>43</v>
      </c>
      <c r="H53" s="33">
        <v>3.35</v>
      </c>
      <c r="I53" s="33">
        <v>4777.4189999999999</v>
      </c>
      <c r="J53" s="33" t="s">
        <v>44</v>
      </c>
      <c r="K53" s="33">
        <v>3.5830000000000002</v>
      </c>
      <c r="L53" s="33">
        <v>566.03250000000003</v>
      </c>
      <c r="O53" s="24">
        <f t="shared" si="9"/>
        <v>1.8265896078498514</v>
      </c>
      <c r="R53" s="24">
        <f t="shared" si="10"/>
        <v>505.39701024958151</v>
      </c>
      <c r="U53" s="24">
        <f t="shared" si="11"/>
        <v>1235.5270872338945</v>
      </c>
      <c r="AD53" s="28">
        <v>43502</v>
      </c>
    </row>
    <row r="54" spans="1:30" x14ac:dyDescent="0.35">
      <c r="A54" s="25" t="s">
        <v>81</v>
      </c>
      <c r="B54" s="31">
        <v>43663</v>
      </c>
      <c r="C54" s="32">
        <v>0.35793981481481479</v>
      </c>
      <c r="D54" s="25" t="s">
        <v>42</v>
      </c>
      <c r="E54" s="33">
        <v>2.44</v>
      </c>
      <c r="F54" s="33">
        <v>17.473199999999999</v>
      </c>
      <c r="G54" s="33" t="s">
        <v>43</v>
      </c>
      <c r="H54" s="33">
        <v>3.35</v>
      </c>
      <c r="I54" s="33">
        <v>5255.8425999999999</v>
      </c>
      <c r="J54" s="33" t="s">
        <v>44</v>
      </c>
      <c r="K54" s="33">
        <v>3.58</v>
      </c>
      <c r="L54" s="33">
        <v>558.29200000000003</v>
      </c>
      <c r="O54" s="24">
        <f t="shared" si="9"/>
        <v>1.7405540487149964</v>
      </c>
      <c r="R54" s="24">
        <f t="shared" si="10"/>
        <v>556.00882744058822</v>
      </c>
      <c r="U54" s="24">
        <f t="shared" si="11"/>
        <v>1218.6312421742309</v>
      </c>
      <c r="AD54" s="28">
        <v>43502</v>
      </c>
    </row>
    <row r="55" spans="1:30" x14ac:dyDescent="0.35">
      <c r="A55" s="25" t="s">
        <v>82</v>
      </c>
      <c r="B55" s="31">
        <v>43663</v>
      </c>
      <c r="C55" s="32">
        <v>0.36202546296296295</v>
      </c>
      <c r="D55" s="25" t="s">
        <v>42</v>
      </c>
      <c r="E55" s="33">
        <v>2.44</v>
      </c>
      <c r="F55" s="33">
        <v>17.2713</v>
      </c>
      <c r="G55" s="33" t="s">
        <v>43</v>
      </c>
      <c r="H55" s="33">
        <v>3.3460000000000001</v>
      </c>
      <c r="I55" s="33">
        <v>5951.1210000000001</v>
      </c>
      <c r="J55" s="33" t="s">
        <v>44</v>
      </c>
      <c r="K55" s="33">
        <v>3.58</v>
      </c>
      <c r="L55" s="33">
        <v>581.82100000000003</v>
      </c>
      <c r="O55" s="24">
        <f t="shared" si="9"/>
        <v>1.7204422281878147</v>
      </c>
      <c r="R55" s="24">
        <f t="shared" si="10"/>
        <v>629.56143495755759</v>
      </c>
      <c r="U55" s="24">
        <f t="shared" si="11"/>
        <v>1269.9899836520194</v>
      </c>
      <c r="AD55" s="28">
        <v>43502</v>
      </c>
    </row>
    <row r="56" spans="1:30" x14ac:dyDescent="0.35">
      <c r="A56" s="25" t="s">
        <v>83</v>
      </c>
      <c r="B56" s="31">
        <v>43663</v>
      </c>
      <c r="C56" s="32">
        <v>0.36609953703703701</v>
      </c>
      <c r="D56" s="25" t="s">
        <v>42</v>
      </c>
      <c r="E56" s="33">
        <v>2.4430000000000001</v>
      </c>
      <c r="F56" s="33">
        <v>16.885100000000001</v>
      </c>
      <c r="G56" s="33" t="s">
        <v>43</v>
      </c>
      <c r="H56" s="33">
        <v>3.3530000000000002</v>
      </c>
      <c r="I56" s="33">
        <v>5996.9876000000004</v>
      </c>
      <c r="J56" s="33" t="s">
        <v>44</v>
      </c>
      <c r="K56" s="33">
        <v>3.5859999999999999</v>
      </c>
      <c r="L56" s="33">
        <v>566.64700000000005</v>
      </c>
      <c r="O56" s="24">
        <f t="shared" si="9"/>
        <v>1.6819717720828236</v>
      </c>
      <c r="R56" s="24">
        <f t="shared" si="10"/>
        <v>634.41360356791267</v>
      </c>
      <c r="U56" s="24">
        <f t="shared" si="11"/>
        <v>1236.8684084391348</v>
      </c>
      <c r="AD56" s="28">
        <v>43502</v>
      </c>
    </row>
    <row r="57" spans="1:30" x14ac:dyDescent="0.35">
      <c r="A57" s="25" t="s">
        <v>84</v>
      </c>
      <c r="B57" s="31">
        <v>43663</v>
      </c>
      <c r="C57" s="32">
        <v>0.36975694444444446</v>
      </c>
      <c r="D57" s="25" t="s">
        <v>42</v>
      </c>
      <c r="E57" s="33">
        <v>2.4359999999999999</v>
      </c>
      <c r="F57" s="33">
        <v>16.586200000000002</v>
      </c>
      <c r="G57" s="33" t="s">
        <v>43</v>
      </c>
      <c r="H57" s="33">
        <v>3.3460000000000001</v>
      </c>
      <c r="I57" s="33">
        <v>6444.2951000000003</v>
      </c>
      <c r="J57" s="33" t="s">
        <v>44</v>
      </c>
      <c r="K57" s="33">
        <v>3.5760000000000001</v>
      </c>
      <c r="L57" s="33">
        <v>571.721</v>
      </c>
      <c r="M57" s="3"/>
      <c r="N57" s="2"/>
      <c r="O57" s="24">
        <f t="shared" si="9"/>
        <v>1.6521975117778473</v>
      </c>
      <c r="P57" s="3"/>
      <c r="Q57" s="2"/>
      <c r="R57" s="24">
        <f t="shared" si="10"/>
        <v>681.73368856824743</v>
      </c>
      <c r="S57" s="3"/>
      <c r="U57" s="24">
        <f t="shared" si="11"/>
        <v>1247.943858065481</v>
      </c>
      <c r="AD57" s="28">
        <v>43502</v>
      </c>
    </row>
    <row r="58" spans="1:30" x14ac:dyDescent="0.35">
      <c r="A58" s="27" t="s">
        <v>41</v>
      </c>
      <c r="B58" s="28">
        <v>43663</v>
      </c>
      <c r="C58" s="29">
        <v>0.39293981481481483</v>
      </c>
      <c r="D58" s="27" t="s">
        <v>42</v>
      </c>
      <c r="E58" s="30">
        <v>2.44</v>
      </c>
      <c r="F58" s="30">
        <v>39.208799999999997</v>
      </c>
      <c r="G58" s="30" t="s">
        <v>43</v>
      </c>
      <c r="H58" s="30">
        <v>3.3460000000000001</v>
      </c>
      <c r="I58" s="30">
        <v>3780.2190000000001</v>
      </c>
      <c r="J58" s="30" t="s">
        <v>44</v>
      </c>
      <c r="K58" s="30">
        <v>3.58</v>
      </c>
      <c r="L58" s="30">
        <v>786.92359999999996</v>
      </c>
      <c r="AD58" s="28">
        <v>43502</v>
      </c>
    </row>
    <row r="59" spans="1:30" x14ac:dyDescent="0.35">
      <c r="A59" s="27" t="s">
        <v>41</v>
      </c>
      <c r="B59" s="28">
        <v>43663</v>
      </c>
      <c r="C59" s="29">
        <v>0.39659722222222221</v>
      </c>
      <c r="D59" s="27" t="s">
        <v>42</v>
      </c>
      <c r="E59" s="30">
        <v>2.44</v>
      </c>
      <c r="F59" s="30">
        <v>39.0045</v>
      </c>
      <c r="G59" s="30" t="s">
        <v>43</v>
      </c>
      <c r="H59" s="30">
        <v>3.343</v>
      </c>
      <c r="I59" s="30">
        <v>3807.1149999999998</v>
      </c>
      <c r="J59" s="30" t="s">
        <v>44</v>
      </c>
      <c r="K59" s="30">
        <v>3.5760000000000001</v>
      </c>
      <c r="L59" s="30">
        <v>786.69100000000003</v>
      </c>
    </row>
    <row r="60" spans="1:30" x14ac:dyDescent="0.35">
      <c r="A60" s="27" t="s">
        <v>41</v>
      </c>
      <c r="B60" s="28">
        <v>43663</v>
      </c>
      <c r="C60" s="29">
        <v>0.40024305555555556</v>
      </c>
      <c r="D60" s="27" t="s">
        <v>42</v>
      </c>
      <c r="E60" s="30">
        <v>2.4460000000000002</v>
      </c>
      <c r="F60" s="30">
        <v>39.190399999999997</v>
      </c>
      <c r="G60" s="30" t="s">
        <v>43</v>
      </c>
      <c r="H60" s="30">
        <v>3.35</v>
      </c>
      <c r="I60" s="30">
        <v>3812.0414000000001</v>
      </c>
      <c r="J60" s="30" t="s">
        <v>44</v>
      </c>
      <c r="K60" s="30">
        <v>3.5859999999999999</v>
      </c>
      <c r="L60" s="30">
        <v>786.39059999999995</v>
      </c>
    </row>
    <row r="61" spans="1:30" x14ac:dyDescent="0.35">
      <c r="A61" s="27" t="s">
        <v>41</v>
      </c>
      <c r="B61" s="28">
        <v>43663</v>
      </c>
      <c r="C61" s="29">
        <v>0.40431712962962968</v>
      </c>
      <c r="D61" s="27" t="s">
        <v>42</v>
      </c>
      <c r="E61" s="30">
        <v>2.4430000000000001</v>
      </c>
      <c r="F61" s="30">
        <v>39.128700000000002</v>
      </c>
      <c r="G61" s="30" t="s">
        <v>43</v>
      </c>
      <c r="H61" s="30">
        <v>3.35</v>
      </c>
      <c r="I61" s="30">
        <v>3794.4847</v>
      </c>
      <c r="J61" s="30" t="s">
        <v>44</v>
      </c>
      <c r="K61" s="30">
        <v>3.5830000000000002</v>
      </c>
      <c r="L61" s="30">
        <v>792.16340000000002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2020-04-22T08:43:10Z</dcterms:modified>
</cp:coreProperties>
</file>