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en - Bearbeiten\trace_gas2019\slopecalculation_2019\"/>
    </mc:Choice>
  </mc:AlternateContent>
  <xr:revisionPtr revIDLastSave="0" documentId="13_ncr:1_{CA120C73-D077-43B9-9425-94983210D21D}" xr6:coauthVersionLast="36" xr6:coauthVersionMax="36" xr10:uidLastSave="{00000000-0000-0000-0000-000000000000}"/>
  <bookViews>
    <workbookView xWindow="0" yWindow="0" windowWidth="10010" windowHeight="63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O27" i="1" s="1"/>
  <c r="O13" i="1" l="1"/>
  <c r="O26" i="1"/>
  <c r="O14" i="1"/>
  <c r="O21" i="1"/>
  <c r="O20" i="1"/>
  <c r="O12" i="1"/>
  <c r="O34" i="1"/>
  <c r="O28" i="1"/>
  <c r="O8" i="1"/>
  <c r="O22" i="1"/>
  <c r="T2" i="1"/>
  <c r="S2" i="1"/>
  <c r="U57" i="1" s="1"/>
  <c r="Q2" i="1"/>
  <c r="P2" i="1"/>
  <c r="O51" i="1"/>
  <c r="N2" i="1"/>
  <c r="AE2" i="1" s="1"/>
  <c r="R48" i="1" l="1"/>
  <c r="R25" i="1"/>
  <c r="U51" i="1"/>
  <c r="U35" i="1"/>
  <c r="U42" i="1"/>
  <c r="U41" i="1"/>
  <c r="U24" i="1"/>
  <c r="U8" i="1"/>
  <c r="R13" i="1"/>
  <c r="R24" i="1"/>
  <c r="U54" i="1"/>
  <c r="U7" i="1"/>
  <c r="U6" i="1"/>
  <c r="O11" i="1"/>
  <c r="O23" i="1"/>
  <c r="O35" i="1"/>
  <c r="O43" i="1"/>
  <c r="O55" i="1"/>
  <c r="R9" i="1"/>
  <c r="U10" i="1"/>
  <c r="U14" i="1"/>
  <c r="U22" i="1"/>
  <c r="U26" i="1"/>
  <c r="U34" i="1"/>
  <c r="U38" i="1"/>
  <c r="U50" i="1"/>
  <c r="O7" i="1"/>
  <c r="O15" i="1"/>
  <c r="O39" i="1"/>
  <c r="U12" i="1"/>
  <c r="U20" i="1"/>
  <c r="U28" i="1"/>
  <c r="U36" i="1"/>
  <c r="U40" i="1"/>
  <c r="U48" i="1"/>
  <c r="U52" i="1"/>
  <c r="U56" i="1"/>
  <c r="O56" i="1"/>
  <c r="O54" i="1"/>
  <c r="O52" i="1"/>
  <c r="O50" i="1"/>
  <c r="O48" i="1"/>
  <c r="O42" i="1"/>
  <c r="O40" i="1"/>
  <c r="O38" i="1"/>
  <c r="O36" i="1"/>
  <c r="N24" i="1"/>
  <c r="O10" i="1"/>
  <c r="O6" i="1"/>
  <c r="O9" i="1"/>
  <c r="O25" i="1"/>
  <c r="N29" i="1"/>
  <c r="O37" i="1"/>
  <c r="O41" i="1"/>
  <c r="O49" i="1"/>
  <c r="O53" i="1"/>
  <c r="O57" i="1"/>
  <c r="R6" i="1"/>
  <c r="R56" i="1"/>
  <c r="R54" i="1"/>
  <c r="R52" i="1"/>
  <c r="R50" i="1"/>
  <c r="R42" i="1"/>
  <c r="R40" i="1"/>
  <c r="R38" i="1"/>
  <c r="R36" i="1"/>
  <c r="R34" i="1"/>
  <c r="R28" i="1"/>
  <c r="R26" i="1"/>
  <c r="R22" i="1"/>
  <c r="R20" i="1"/>
  <c r="R14" i="1"/>
  <c r="R12" i="1"/>
  <c r="R10" i="1"/>
  <c r="R8" i="1"/>
  <c r="R57" i="1"/>
  <c r="R55" i="1"/>
  <c r="R53" i="1"/>
  <c r="R51" i="1"/>
  <c r="R49" i="1"/>
  <c r="R43" i="1"/>
  <c r="R41" i="1"/>
  <c r="R39" i="1"/>
  <c r="R37" i="1"/>
  <c r="R35" i="1"/>
  <c r="R29" i="1"/>
  <c r="R27" i="1"/>
  <c r="R23" i="1"/>
  <c r="R21" i="1"/>
  <c r="R15" i="1"/>
  <c r="R7" i="1"/>
  <c r="R11" i="1"/>
  <c r="U9" i="1"/>
  <c r="U11" i="1"/>
  <c r="U13" i="1"/>
  <c r="U15" i="1"/>
  <c r="U21" i="1"/>
  <c r="U23" i="1"/>
  <c r="U25" i="1"/>
  <c r="U27" i="1"/>
  <c r="U29" i="1"/>
  <c r="U37" i="1"/>
  <c r="U39" i="1"/>
  <c r="U43" i="1"/>
  <c r="U49" i="1"/>
  <c r="T53" i="1"/>
  <c r="U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<sst xmlns="http://schemas.openxmlformats.org/spreadsheetml/2006/main" count="266" uniqueCount="85">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</sst>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4" fontId="0" fillId="7" borderId="0" xfId="0" applyNumberFormat="1" applyFill="1"/>
    <xf numFmtId="21" fontId="0" fillId="7" borderId="0" xfId="0" applyNumberFormat="1" applyFill="1"/>
    <xf numFmtId="2" fontId="0" fillId="7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K1" zoomScale="60" zoomScaleNormal="60" workbookViewId="0">
      <selection activeCell="R53" sqref="R53"/>
    </sheetView>
  </sheetViews>
  <sheetFormatPr baseColWidth="10" defaultRowHeight="14.5" x14ac:dyDescent="0.35"/>
  <cols>
    <col min="13" max="13" width="18" customWidth="1"/>
    <col min="14" max="14" width="10.81640625" style="1"/>
    <col min="15" max="15" width="24.1796875" customWidth="1"/>
    <col min="16" max="16" width="20" customWidth="1"/>
    <col min="17" max="17" width="10.81640625" style="1"/>
    <col min="18" max="18" width="23.1796875" customWidth="1"/>
    <col min="19" max="19" width="17.453125" customWidth="1"/>
    <col min="20" max="20" width="10.81640625" style="1"/>
    <col min="21" max="21" width="25" customWidth="1"/>
    <col min="30" max="30" width="14.7265625" style="5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32" t="s">
        <v>41</v>
      </c>
      <c r="B2" s="33">
        <v>43663</v>
      </c>
      <c r="C2" s="34">
        <v>0.33924768518518517</v>
      </c>
      <c r="D2" s="32" t="s">
        <v>42</v>
      </c>
      <c r="E2" s="35">
        <v>2.4460000000000002</v>
      </c>
      <c r="F2" s="35">
        <v>39.622199999999999</v>
      </c>
      <c r="G2" s="35" t="s">
        <v>43</v>
      </c>
      <c r="H2" s="35">
        <v>3.35</v>
      </c>
      <c r="I2" s="35">
        <v>3875.8908000000001</v>
      </c>
      <c r="J2" s="35" t="s">
        <v>44</v>
      </c>
      <c r="K2" s="35">
        <v>3.5830000000000002</v>
      </c>
      <c r="L2" s="35">
        <v>793.56759999999997</v>
      </c>
      <c r="M2" s="4">
        <f>AVERAGE(F2:F5,F16:F19,F30:F33,F44:F47,F58:F61)</f>
        <v>39.444064999999995</v>
      </c>
      <c r="N2" s="4">
        <f>STDEV(F2:F5,F16:F19,F30:F33,F44:F47,G58:G61)</f>
        <v>0.22417380310821353</v>
      </c>
      <c r="O2" s="4">
        <v>3.9420000000000002</v>
      </c>
      <c r="P2" s="4">
        <f>AVERAGE(I2:I5,I16:I19,I30:I33,I44:I47,I58:I61)</f>
        <v>3796.662980000001</v>
      </c>
      <c r="Q2" s="4">
        <f>STDEV(I2:I5,I16:I19,I30:I33,I44:I47,I58:I61)</f>
        <v>38.307339258088852</v>
      </c>
      <c r="R2" s="4">
        <v>407.1</v>
      </c>
      <c r="S2" s="4">
        <f>AVERAGE(L2:L5,L16:L19,L30:L33,L44:L47,L58:L61)</f>
        <v>783.9573200000001</v>
      </c>
      <c r="T2" s="4">
        <f>STDEV(L2:L5,L16:L19,L30:L33,L44:L47,L58:L61)</f>
        <v>7.2989630708824249</v>
      </c>
      <c r="U2" s="4">
        <v>364</v>
      </c>
      <c r="AD2" s="7">
        <v>43502</v>
      </c>
      <c r="AE2" s="6">
        <f>(N2/M2)^2</f>
        <v>3.230028748673176E-5</v>
      </c>
      <c r="AF2" s="6">
        <f>(T2/S2)^2</f>
        <v>8.6683710596314833E-5</v>
      </c>
      <c r="AG2" s="6">
        <f>(T2/S2)^2</f>
        <v>8.6683710596314833E-5</v>
      </c>
    </row>
    <row r="3" spans="1:33" x14ac:dyDescent="0.35">
      <c r="A3" s="32" t="s">
        <v>41</v>
      </c>
      <c r="B3" s="33">
        <v>43663</v>
      </c>
      <c r="C3" s="34">
        <v>0.34290509259259255</v>
      </c>
      <c r="D3" s="32" t="s">
        <v>42</v>
      </c>
      <c r="E3" s="35">
        <v>2.4430000000000001</v>
      </c>
      <c r="F3" s="35">
        <v>39.5867</v>
      </c>
      <c r="G3" s="35" t="s">
        <v>43</v>
      </c>
      <c r="H3" s="35">
        <v>3.35</v>
      </c>
      <c r="I3" s="35">
        <v>3865.6113999999998</v>
      </c>
      <c r="J3" s="35" t="s">
        <v>44</v>
      </c>
      <c r="K3" s="35">
        <v>3.5830000000000002</v>
      </c>
      <c r="L3" s="35">
        <v>794.40880000000004</v>
      </c>
      <c r="M3" s="5"/>
      <c r="N3" s="4"/>
      <c r="O3" s="5"/>
      <c r="P3" s="5"/>
      <c r="Q3" s="4"/>
      <c r="R3" s="4"/>
      <c r="S3" s="5"/>
      <c r="T3" s="4"/>
      <c r="U3" s="4"/>
      <c r="AD3" s="33">
        <v>43502</v>
      </c>
    </row>
    <row r="4" spans="1:33" x14ac:dyDescent="0.35">
      <c r="A4" s="32" t="s">
        <v>41</v>
      </c>
      <c r="B4" s="33">
        <v>43663</v>
      </c>
      <c r="C4" s="34">
        <v>0.3465509259259259</v>
      </c>
      <c r="D4" s="32" t="s">
        <v>42</v>
      </c>
      <c r="E4" s="35">
        <v>2.4430000000000001</v>
      </c>
      <c r="F4" s="35">
        <v>39.567599999999999</v>
      </c>
      <c r="G4" s="35" t="s">
        <v>43</v>
      </c>
      <c r="H4" s="35">
        <v>3.35</v>
      </c>
      <c r="I4" s="35">
        <v>3857.6833999999999</v>
      </c>
      <c r="J4" s="35" t="s">
        <v>44</v>
      </c>
      <c r="K4" s="35">
        <v>3.5830000000000002</v>
      </c>
      <c r="L4" s="35">
        <v>797.12940000000003</v>
      </c>
      <c r="M4" s="5"/>
      <c r="N4" s="4"/>
      <c r="O4" s="5"/>
      <c r="P4" s="5"/>
      <c r="Q4" s="4"/>
      <c r="R4" s="4"/>
      <c r="S4" s="5"/>
      <c r="T4" s="4"/>
      <c r="U4" s="4"/>
      <c r="AD4" s="33">
        <v>43502</v>
      </c>
    </row>
    <row r="5" spans="1:33" x14ac:dyDescent="0.35">
      <c r="A5" s="32" t="s">
        <v>41</v>
      </c>
      <c r="B5" s="33">
        <v>43663</v>
      </c>
      <c r="C5" s="34">
        <v>0.35063657407407406</v>
      </c>
      <c r="D5" s="32" t="s">
        <v>42</v>
      </c>
      <c r="E5" s="35">
        <v>2.44</v>
      </c>
      <c r="F5" s="35">
        <v>39.419699999999999</v>
      </c>
      <c r="G5" s="35" t="s">
        <v>43</v>
      </c>
      <c r="H5" s="35">
        <v>3.3460000000000001</v>
      </c>
      <c r="I5" s="35">
        <v>3852.9782</v>
      </c>
      <c r="J5" s="35" t="s">
        <v>44</v>
      </c>
      <c r="K5" s="35">
        <v>3.58</v>
      </c>
      <c r="L5" s="35">
        <v>789.24</v>
      </c>
      <c r="M5" s="5"/>
      <c r="N5" s="4"/>
      <c r="O5" s="5"/>
      <c r="P5" s="5"/>
      <c r="Q5" s="4"/>
      <c r="R5" s="4"/>
      <c r="S5" s="5"/>
      <c r="T5" s="4"/>
      <c r="U5" s="4"/>
      <c r="AD5" s="33">
        <v>43502</v>
      </c>
    </row>
    <row r="6" spans="1:33" x14ac:dyDescent="0.35">
      <c r="A6" s="18" t="s">
        <v>45</v>
      </c>
      <c r="B6" s="36">
        <v>43663</v>
      </c>
      <c r="C6" s="37">
        <v>0.37340277777777775</v>
      </c>
      <c r="D6" s="18" t="s">
        <v>42</v>
      </c>
      <c r="E6" s="38">
        <v>2.4430000000000001</v>
      </c>
      <c r="F6" s="38">
        <v>19.375399999999999</v>
      </c>
      <c r="G6" s="38" t="s">
        <v>43</v>
      </c>
      <c r="H6" s="38">
        <v>3.3530000000000002</v>
      </c>
      <c r="I6" s="38">
        <v>4253.4753000000001</v>
      </c>
      <c r="J6" s="38" t="s">
        <v>44</v>
      </c>
      <c r="K6" s="38">
        <v>3.5830000000000002</v>
      </c>
      <c r="L6" s="38">
        <v>579.65899999999999</v>
      </c>
      <c r="O6" s="10">
        <f>($O$2/$M$2)*F6</f>
        <v>1.9363578982034435</v>
      </c>
      <c r="R6" s="10">
        <f t="shared" ref="R6:R15" si="0">($R$2/$P$2)*I6</f>
        <v>456.08203934656314</v>
      </c>
      <c r="U6" s="10">
        <f t="shared" ref="U6:U15" si="1">($S$2/$U$2)*L6</f>
        <v>1248.4283410820881</v>
      </c>
      <c r="V6" s="3">
        <v>0</v>
      </c>
      <c r="W6" s="11" t="s">
        <v>33</v>
      </c>
      <c r="X6" s="2">
        <f>SLOPE(O6:O10,$V$6:$V$10)</f>
        <v>-9.159408392618773E-4</v>
      </c>
      <c r="Y6" s="2">
        <f>RSQ(O6:O10,$V$6:$V$10)</f>
        <v>0.35145054204501863</v>
      </c>
      <c r="Z6" s="2">
        <f>SLOPE($R6:$R10,$V$6:$V$10)</f>
        <v>9.478784959864937</v>
      </c>
      <c r="AA6" s="2">
        <f>RSQ(R6:R10,$V$6:$V$10)</f>
        <v>0.95871791821340158</v>
      </c>
      <c r="AB6" s="2">
        <f>SLOPE(U6:U10,$V$6:$V$10)</f>
        <v>0.66518347856220084</v>
      </c>
      <c r="AC6" s="2">
        <f>RSQ(U6:U10,$V$6:$V$10)</f>
        <v>0.24716794971114769</v>
      </c>
      <c r="AD6" s="33">
        <v>43502</v>
      </c>
      <c r="AE6" s="2"/>
    </row>
    <row r="7" spans="1:33" x14ac:dyDescent="0.35">
      <c r="A7" s="18" t="s">
        <v>46</v>
      </c>
      <c r="B7" s="36">
        <v>43663</v>
      </c>
      <c r="C7" s="37">
        <v>0.37748842592592591</v>
      </c>
      <c r="D7" s="18" t="s">
        <v>42</v>
      </c>
      <c r="E7" s="38">
        <v>2.4430000000000001</v>
      </c>
      <c r="F7" s="38">
        <v>18.883900000000001</v>
      </c>
      <c r="G7" s="38" t="s">
        <v>43</v>
      </c>
      <c r="H7" s="38">
        <v>3.35</v>
      </c>
      <c r="I7" s="38">
        <v>5299.0370000000003</v>
      </c>
      <c r="J7" s="38" t="s">
        <v>44</v>
      </c>
      <c r="K7" s="38">
        <v>3.58</v>
      </c>
      <c r="L7" s="38">
        <v>567.90959999999995</v>
      </c>
      <c r="O7" s="10">
        <f>($O$2/$M$2)*F7</f>
        <v>1.8872378848376814</v>
      </c>
      <c r="R7" s="10">
        <f t="shared" si="0"/>
        <v>568.19316701636751</v>
      </c>
      <c r="U7" s="10">
        <f t="shared" si="1"/>
        <v>1223.1233187315165</v>
      </c>
      <c r="V7" s="3">
        <v>10</v>
      </c>
      <c r="W7" s="13" t="s">
        <v>34</v>
      </c>
      <c r="X7" s="2">
        <f>SLOPE($O11:$O15,$V$6:$V$10)</f>
        <v>-1.1489985629016708E-3</v>
      </c>
      <c r="Y7" s="2">
        <f>RSQ(O11:O15,$V$6:$V$10)</f>
        <v>0.74254121414954644</v>
      </c>
      <c r="Z7" s="2">
        <f>SLOPE($R11:$R15,$V$6:$V$10)</f>
        <v>9.7258088332875925</v>
      </c>
      <c r="AA7" s="2">
        <f>RSQ(R11:R15,$V$6:$V$10)</f>
        <v>0.96899822307254113</v>
      </c>
      <c r="AB7" s="2">
        <f>SLOPE(U11:U15,$V$6:$V$10)</f>
        <v>0.16179672996614955</v>
      </c>
      <c r="AC7" s="2">
        <f>RSQ(U11:U15,$V$6:$V$10)</f>
        <v>0.20937352685352514</v>
      </c>
      <c r="AD7" s="33">
        <v>43502</v>
      </c>
      <c r="AE7" s="2"/>
    </row>
    <row r="8" spans="1:33" x14ac:dyDescent="0.35">
      <c r="A8" s="18" t="s">
        <v>47</v>
      </c>
      <c r="B8" s="36">
        <v>43663</v>
      </c>
      <c r="C8" s="37">
        <v>0.38156250000000003</v>
      </c>
      <c r="D8" s="18" t="s">
        <v>42</v>
      </c>
      <c r="E8" s="38">
        <v>2.4460000000000002</v>
      </c>
      <c r="F8" s="38">
        <v>18.7682</v>
      </c>
      <c r="G8" s="38" t="s">
        <v>43</v>
      </c>
      <c r="H8" s="38">
        <v>3.35</v>
      </c>
      <c r="I8" s="38">
        <v>6708.0715</v>
      </c>
      <c r="J8" s="38" t="s">
        <v>44</v>
      </c>
      <c r="K8" s="38">
        <v>3.58</v>
      </c>
      <c r="L8" s="38">
        <v>593.34739999999999</v>
      </c>
      <c r="O8" s="10">
        <f>($O$2/$M$2)*F8</f>
        <v>1.8756749437462903</v>
      </c>
      <c r="R8" s="10">
        <f t="shared" si="0"/>
        <v>719.27793486953101</v>
      </c>
      <c r="U8" s="10">
        <f t="shared" si="1"/>
        <v>1277.9094437718902</v>
      </c>
      <c r="V8" s="3">
        <v>20</v>
      </c>
      <c r="W8" s="15" t="s">
        <v>35</v>
      </c>
      <c r="X8" s="2">
        <f>SLOPE($O20:$O24,$V$6:$V$10)</f>
        <v>5.1858341679541511E-4</v>
      </c>
      <c r="Y8" s="2">
        <f>RSQ(O20:O24,$V$6:$V$10)</f>
        <v>0.77615119164484858</v>
      </c>
      <c r="Z8" s="2">
        <f>SLOPE($R20:$R24,$V$6:$V$10)</f>
        <v>10.420898731970146</v>
      </c>
      <c r="AA8" s="2">
        <f>RSQ(R20:R24,$V$6:$V$10)</f>
        <v>0.92045093978627235</v>
      </c>
      <c r="AB8" s="2">
        <f>SLOPE($U20:$U24,$V$6:$V$10)</f>
        <v>1.6657456216035211</v>
      </c>
      <c r="AC8" s="2">
        <f>RSQ(U20:U24,$V$6:$V$10)</f>
        <v>0.67638502612242424</v>
      </c>
      <c r="AD8" s="33">
        <v>43502</v>
      </c>
      <c r="AE8" s="2"/>
    </row>
    <row r="9" spans="1:33" x14ac:dyDescent="0.35">
      <c r="A9" s="18" t="s">
        <v>48</v>
      </c>
      <c r="B9" s="36">
        <v>43663</v>
      </c>
      <c r="C9" s="37">
        <v>0.38521990740740741</v>
      </c>
      <c r="D9" s="18" t="s">
        <v>42</v>
      </c>
      <c r="E9" s="38">
        <v>2.4430000000000001</v>
      </c>
      <c r="F9" s="38">
        <v>19.058199999999999</v>
      </c>
      <c r="G9" s="38" t="s">
        <v>43</v>
      </c>
      <c r="H9" s="38">
        <v>3.35</v>
      </c>
      <c r="I9" s="38">
        <v>6887.9493000000002</v>
      </c>
      <c r="J9" s="38" t="s">
        <v>44</v>
      </c>
      <c r="K9" s="38">
        <v>3.5859999999999999</v>
      </c>
      <c r="L9" s="38">
        <v>580.05880000000002</v>
      </c>
      <c r="O9" s="10">
        <f t="shared" ref="O9:O15" si="2">($O$2/$M$2)*F9</f>
        <v>1.9046572507169333</v>
      </c>
      <c r="R9" s="10">
        <f>($R$2/$P$2)*I9</f>
        <v>738.56546519965264</v>
      </c>
      <c r="U9" s="10">
        <f t="shared" si="1"/>
        <v>1249.2894018967474</v>
      </c>
      <c r="V9" s="3">
        <v>30</v>
      </c>
      <c r="W9" s="18" t="s">
        <v>36</v>
      </c>
      <c r="X9" s="2">
        <f>SLOPE($O25:$O29,$V$6:$V$10)</f>
        <v>9.0754596413934242E-4</v>
      </c>
      <c r="Y9" s="2">
        <f>RSQ(O25:O29,$V$6:$V$10)</f>
        <v>0.84029000323676017</v>
      </c>
      <c r="Z9" s="2">
        <f>SLOPE($R25:$R29,$V$6:$V$10)</f>
        <v>9.1878812038249453</v>
      </c>
      <c r="AA9" s="2">
        <f>RSQ(R25:R29,$V$6:$V$10)</f>
        <v>0.95030978489635931</v>
      </c>
      <c r="AB9" s="2">
        <f>SLOPE(U25:U29,$V$6:$V$10)</f>
        <v>0.12993877206110482</v>
      </c>
      <c r="AC9" s="2">
        <f>RSQ(U25:U29,$V$6:$V$10)</f>
        <v>3.4585373164321108E-2</v>
      </c>
      <c r="AD9" s="33">
        <v>43502</v>
      </c>
      <c r="AE9" s="2"/>
    </row>
    <row r="10" spans="1:33" x14ac:dyDescent="0.35">
      <c r="A10" s="18" t="s">
        <v>49</v>
      </c>
      <c r="B10" s="36">
        <v>43663</v>
      </c>
      <c r="C10" s="37">
        <v>0.38886574074074076</v>
      </c>
      <c r="D10" s="18" t="s">
        <v>42</v>
      </c>
      <c r="E10" s="38">
        <v>2.4430000000000001</v>
      </c>
      <c r="F10" s="38">
        <v>18.829999999999998</v>
      </c>
      <c r="G10" s="38" t="s">
        <v>43</v>
      </c>
      <c r="H10" s="38">
        <v>3.35</v>
      </c>
      <c r="I10" s="38">
        <v>7879.0329000000002</v>
      </c>
      <c r="J10" s="38" t="s">
        <v>44</v>
      </c>
      <c r="K10" s="38">
        <v>3.5859999999999999</v>
      </c>
      <c r="L10" s="38">
        <v>589.02700000000004</v>
      </c>
      <c r="O10" s="10">
        <f t="shared" si="2"/>
        <v>1.8818511733007237</v>
      </c>
      <c r="R10" s="10">
        <f>($R$2/$P$2)*I10</f>
        <v>844.83513824816748</v>
      </c>
      <c r="U10" s="10">
        <f>($S$2/$U$2)*L10</f>
        <v>1268.6044734275827</v>
      </c>
      <c r="V10" s="3">
        <v>40</v>
      </c>
      <c r="W10" s="20" t="s">
        <v>37</v>
      </c>
      <c r="X10" s="2">
        <f>SLOPE($O34:$O38,$V$6:$V$10)</f>
        <v>0</v>
      </c>
      <c r="Y10" s="2" t="e">
        <f>RSQ(O34:O38,$V$6:$V$10)</f>
        <v>#DIV/0!</v>
      </c>
      <c r="Z10" s="2">
        <f>SLOPE($R34:$R38,$V$6:$V$10)</f>
        <v>0</v>
      </c>
      <c r="AA10" s="2" t="e">
        <f>RSQ(R34:R38,$V$6:$V$10)</f>
        <v>#DIV/0!</v>
      </c>
      <c r="AB10" s="2">
        <f>SLOPE(U34:U38,$V$6:$V$10)</f>
        <v>0</v>
      </c>
      <c r="AC10" s="2" t="e">
        <f>RSQ(U34:U38,$V$6:$V$10)</f>
        <v>#DIV/0!</v>
      </c>
      <c r="AD10" s="33">
        <v>43502</v>
      </c>
      <c r="AE10" s="2"/>
    </row>
    <row r="11" spans="1:33" x14ac:dyDescent="0.35">
      <c r="A11" s="18" t="s">
        <v>50</v>
      </c>
      <c r="B11" s="36">
        <v>43663</v>
      </c>
      <c r="C11" s="37">
        <v>0.40839120370370369</v>
      </c>
      <c r="D11" s="18" t="s">
        <v>42</v>
      </c>
      <c r="E11" s="38">
        <v>2.44</v>
      </c>
      <c r="F11" s="38">
        <v>18.9754</v>
      </c>
      <c r="G11" s="38" t="s">
        <v>43</v>
      </c>
      <c r="H11" s="38">
        <v>3.3460000000000001</v>
      </c>
      <c r="I11" s="38">
        <v>4163.5261</v>
      </c>
      <c r="J11" s="38" t="s">
        <v>44</v>
      </c>
      <c r="K11" s="38">
        <v>3.58</v>
      </c>
      <c r="L11" s="38">
        <v>582.84839999999997</v>
      </c>
      <c r="O11" s="12">
        <f t="shared" si="2"/>
        <v>1.8963823023818671</v>
      </c>
      <c r="R11" s="12">
        <f>($R$2/$P$2)*I11</f>
        <v>446.43716975637369</v>
      </c>
      <c r="U11" s="12">
        <f t="shared" si="1"/>
        <v>1255.2974440392529</v>
      </c>
      <c r="V11" s="3"/>
      <c r="W11" s="21" t="s">
        <v>38</v>
      </c>
      <c r="X11" s="2">
        <f>SLOPE($O39:$O43,$V$6:$V$10)</f>
        <v>-3.1987472386530145E-3</v>
      </c>
      <c r="Y11" s="2">
        <f>RSQ(O39:O43,$V$6:$V$10)</f>
        <v>0.96260916236082184</v>
      </c>
      <c r="Z11" s="2">
        <f>SLOPE($R39:$R43,$V$6:$V$10)</f>
        <v>8.1154621009842671</v>
      </c>
      <c r="AA11" s="2">
        <f>RSQ(R39:R43,$V$6:$V$10)</f>
        <v>0.93528131836181294</v>
      </c>
      <c r="AB11" s="2">
        <f>SLOPE($U39:$U43,$V$6:$V$10)</f>
        <v>0.47026670555494549</v>
      </c>
      <c r="AC11" s="2">
        <f>RSQ(U39:U43,$V$6:$V$10)</f>
        <v>0.35705765017987423</v>
      </c>
      <c r="AD11" s="33">
        <v>43502</v>
      </c>
      <c r="AE11" s="2"/>
    </row>
    <row r="12" spans="1:33" x14ac:dyDescent="0.35">
      <c r="A12" s="18" t="s">
        <v>51</v>
      </c>
      <c r="B12" s="36">
        <v>43663</v>
      </c>
      <c r="C12" s="37">
        <v>0.41247685185185184</v>
      </c>
      <c r="D12" s="18" t="s">
        <v>42</v>
      </c>
      <c r="E12" s="38">
        <v>2.44</v>
      </c>
      <c r="F12" s="38">
        <v>18.9754</v>
      </c>
      <c r="G12" s="38" t="s">
        <v>43</v>
      </c>
      <c r="H12" s="38">
        <v>3.343</v>
      </c>
      <c r="I12" s="38">
        <v>5449.1097</v>
      </c>
      <c r="J12" s="38" t="s">
        <v>44</v>
      </c>
      <c r="K12" s="38">
        <v>3.5760000000000001</v>
      </c>
      <c r="L12" s="38">
        <v>581.7518</v>
      </c>
      <c r="O12" s="12">
        <f t="shared" si="2"/>
        <v>1.8963823023818671</v>
      </c>
      <c r="R12" s="12">
        <f t="shared" si="0"/>
        <v>584.28482342406903</v>
      </c>
      <c r="U12" s="12">
        <f t="shared" si="1"/>
        <v>1252.9356649263079</v>
      </c>
      <c r="V12" s="3"/>
      <c r="W12" s="23" t="s">
        <v>39</v>
      </c>
      <c r="X12" s="2">
        <f>SLOPE($O48:$O52,$V$6:$V$10)</f>
        <v>-2.7137433223477347E-3</v>
      </c>
      <c r="Y12" s="2">
        <f>RSQ(O48:O52,$V$6:$V$10)</f>
        <v>0.8991281392496604</v>
      </c>
      <c r="Z12" s="2">
        <f>SLOPE($R48:$R52,$V$6:$V$10)</f>
        <v>7.2662949248658348</v>
      </c>
      <c r="AA12" s="2">
        <f>RSQ(R48:R52,$V$6:$V$10)</f>
        <v>0.96601626855209621</v>
      </c>
      <c r="AB12" s="2">
        <f>SLOPE(U48:U52,$V$6:$V$10)</f>
        <v>1.2303951689931887</v>
      </c>
      <c r="AC12" s="2">
        <f>RSQ(U48:U52,$V$6:$V$10)</f>
        <v>0.87854451386466792</v>
      </c>
      <c r="AD12" s="33">
        <v>43502</v>
      </c>
      <c r="AE12" s="2"/>
    </row>
    <row r="13" spans="1:33" x14ac:dyDescent="0.35">
      <c r="A13" s="18" t="s">
        <v>52</v>
      </c>
      <c r="B13" s="36">
        <v>43663</v>
      </c>
      <c r="C13" s="37">
        <v>0.41653935185185187</v>
      </c>
      <c r="D13" s="18" t="s">
        <v>42</v>
      </c>
      <c r="E13" s="38">
        <v>2.4359999999999999</v>
      </c>
      <c r="F13" s="38">
        <v>18.703600000000002</v>
      </c>
      <c r="G13" s="38" t="s">
        <v>43</v>
      </c>
      <c r="H13" s="38">
        <v>3.343</v>
      </c>
      <c r="I13" s="38">
        <v>6622.5038999999997</v>
      </c>
      <c r="J13" s="38" t="s">
        <v>44</v>
      </c>
      <c r="K13" s="38">
        <v>3.573</v>
      </c>
      <c r="L13" s="38">
        <v>585.43460000000005</v>
      </c>
      <c r="O13" s="12">
        <f t="shared" si="2"/>
        <v>1.8692188850211058</v>
      </c>
      <c r="R13" s="12">
        <f t="shared" si="0"/>
        <v>710.10288558454022</v>
      </c>
      <c r="U13" s="12">
        <f t="shared" si="1"/>
        <v>1260.8674177232749</v>
      </c>
      <c r="V13" s="3"/>
      <c r="W13" s="25" t="s">
        <v>40</v>
      </c>
      <c r="X13" s="2">
        <f>SLOPE($O53:$O57,$V$6:$V$10)</f>
        <v>-2.9597931146295407E-3</v>
      </c>
      <c r="Y13" s="2">
        <f>RSQ(O53:O57,$V$6:$V$10)</f>
        <v>0.93530520226215064</v>
      </c>
      <c r="Z13" s="2">
        <f>SLOPE($R53:$R57,$V$6:$V$10)</f>
        <v>5.9320398920159088</v>
      </c>
      <c r="AA13" s="2">
        <f>RSQ(R53:R57,$V$6:$V$10)</f>
        <v>0.89711782793269035</v>
      </c>
      <c r="AB13" s="2">
        <f>SLOPE(U53:U57,$V$6:$V$10)</f>
        <v>-0.53692892250175195</v>
      </c>
      <c r="AC13" s="2">
        <f>RSQ(U53:U57,$V$6:$V$10)</f>
        <v>0.80389055803143272</v>
      </c>
      <c r="AD13" s="33">
        <v>43502</v>
      </c>
      <c r="AE13" s="2"/>
    </row>
    <row r="14" spans="1:33" x14ac:dyDescent="0.35">
      <c r="A14" s="18" t="s">
        <v>53</v>
      </c>
      <c r="B14" s="36">
        <v>43663</v>
      </c>
      <c r="C14" s="37">
        <v>0.42019675925925926</v>
      </c>
      <c r="D14" s="18" t="s">
        <v>42</v>
      </c>
      <c r="E14" s="38">
        <v>2.4430000000000001</v>
      </c>
      <c r="F14" s="38">
        <v>18.829699999999999</v>
      </c>
      <c r="G14" s="38" t="s">
        <v>43</v>
      </c>
      <c r="H14" s="38">
        <v>3.3460000000000001</v>
      </c>
      <c r="I14" s="38">
        <v>7096.0428000000002</v>
      </c>
      <c r="J14" s="38" t="s">
        <v>44</v>
      </c>
      <c r="K14" s="38">
        <v>3.5760000000000001</v>
      </c>
      <c r="L14" s="38">
        <v>588.31479999999999</v>
      </c>
      <c r="O14" s="12">
        <f t="shared" si="2"/>
        <v>1.8818211916038576</v>
      </c>
      <c r="R14" s="12">
        <f t="shared" si="0"/>
        <v>760.87844486001745</v>
      </c>
      <c r="U14" s="12">
        <f t="shared" si="1"/>
        <v>1267.0705877042199</v>
      </c>
      <c r="AD14" s="33">
        <v>43502</v>
      </c>
    </row>
    <row r="15" spans="1:33" x14ac:dyDescent="0.35">
      <c r="A15" s="18" t="s">
        <v>54</v>
      </c>
      <c r="B15" s="36">
        <v>43663</v>
      </c>
      <c r="C15" s="37">
        <v>0.42427083333333332</v>
      </c>
      <c r="D15" s="18" t="s">
        <v>42</v>
      </c>
      <c r="E15" s="38">
        <v>2.44</v>
      </c>
      <c r="F15" s="38">
        <v>18.473400000000002</v>
      </c>
      <c r="G15" s="38" t="s">
        <v>43</v>
      </c>
      <c r="H15" s="38">
        <v>3.3460000000000001</v>
      </c>
      <c r="I15" s="38">
        <v>7875.2619999999997</v>
      </c>
      <c r="J15" s="38" t="s">
        <v>44</v>
      </c>
      <c r="K15" s="38">
        <v>3.5830000000000002</v>
      </c>
      <c r="L15" s="38">
        <v>583.32309999999995</v>
      </c>
      <c r="O15" s="12">
        <f t="shared" si="2"/>
        <v>1.8462129296257883</v>
      </c>
      <c r="R15" s="12">
        <f t="shared" si="0"/>
        <v>844.43080070277904</v>
      </c>
      <c r="U15" s="12">
        <f t="shared" si="1"/>
        <v>1256.3198191486044</v>
      </c>
      <c r="AD15" s="33">
        <v>43502</v>
      </c>
    </row>
    <row r="16" spans="1:33" x14ac:dyDescent="0.35">
      <c r="A16" s="32" t="s">
        <v>41</v>
      </c>
      <c r="B16" s="33">
        <v>43663</v>
      </c>
      <c r="C16" s="34">
        <v>0.39293981481481483</v>
      </c>
      <c r="D16" s="32" t="s">
        <v>42</v>
      </c>
      <c r="E16" s="35">
        <v>2.44</v>
      </c>
      <c r="F16" s="35">
        <v>39.208799999999997</v>
      </c>
      <c r="G16" s="35" t="s">
        <v>43</v>
      </c>
      <c r="H16" s="35">
        <v>3.3460000000000001</v>
      </c>
      <c r="I16" s="35">
        <v>3780.2190000000001</v>
      </c>
      <c r="J16" s="35" t="s">
        <v>44</v>
      </c>
      <c r="K16" s="35">
        <v>3.58</v>
      </c>
      <c r="L16" s="35">
        <v>786.92359999999996</v>
      </c>
      <c r="M16" s="5"/>
      <c r="N16" s="4"/>
      <c r="O16" s="5"/>
      <c r="P16" s="5"/>
      <c r="Q16" s="4"/>
      <c r="R16" s="4"/>
      <c r="S16" s="5"/>
      <c r="T16" s="4"/>
      <c r="U16" s="4"/>
      <c r="AD16" s="33">
        <v>43502</v>
      </c>
    </row>
    <row r="17" spans="1:30" x14ac:dyDescent="0.35">
      <c r="A17" s="32" t="s">
        <v>41</v>
      </c>
      <c r="B17" s="33">
        <v>43663</v>
      </c>
      <c r="C17" s="34">
        <v>0.39659722222222221</v>
      </c>
      <c r="D17" s="32" t="s">
        <v>42</v>
      </c>
      <c r="E17" s="35">
        <v>2.44</v>
      </c>
      <c r="F17" s="35">
        <v>39.0045</v>
      </c>
      <c r="G17" s="35" t="s">
        <v>43</v>
      </c>
      <c r="H17" s="35">
        <v>3.343</v>
      </c>
      <c r="I17" s="35">
        <v>3807.1149999999998</v>
      </c>
      <c r="J17" s="35" t="s">
        <v>44</v>
      </c>
      <c r="K17" s="35">
        <v>3.5760000000000001</v>
      </c>
      <c r="L17" s="35">
        <v>786.69100000000003</v>
      </c>
      <c r="M17" s="5"/>
      <c r="N17" s="4"/>
      <c r="O17" s="5"/>
      <c r="P17" s="5"/>
      <c r="Q17" s="4"/>
      <c r="R17" s="4"/>
      <c r="S17" s="5"/>
      <c r="T17" s="4"/>
      <c r="U17" s="4"/>
      <c r="AD17" s="33">
        <v>43502</v>
      </c>
    </row>
    <row r="18" spans="1:30" x14ac:dyDescent="0.35">
      <c r="A18" s="32" t="s">
        <v>41</v>
      </c>
      <c r="B18" s="33">
        <v>43663</v>
      </c>
      <c r="C18" s="34">
        <v>0.40024305555555556</v>
      </c>
      <c r="D18" s="32" t="s">
        <v>42</v>
      </c>
      <c r="E18" s="35">
        <v>2.4460000000000002</v>
      </c>
      <c r="F18" s="35">
        <v>39.190399999999997</v>
      </c>
      <c r="G18" s="35" t="s">
        <v>43</v>
      </c>
      <c r="H18" s="35">
        <v>3.35</v>
      </c>
      <c r="I18" s="35">
        <v>3812.0414000000001</v>
      </c>
      <c r="J18" s="35" t="s">
        <v>44</v>
      </c>
      <c r="K18" s="35">
        <v>3.5859999999999999</v>
      </c>
      <c r="L18" s="35">
        <v>786.39059999999995</v>
      </c>
      <c r="M18" s="5"/>
      <c r="N18" s="4"/>
      <c r="O18" s="5"/>
      <c r="P18" s="5"/>
      <c r="Q18" s="4"/>
      <c r="R18" s="4"/>
      <c r="S18" s="5"/>
      <c r="T18" s="4"/>
      <c r="U18" s="4"/>
      <c r="AD18" s="33">
        <v>43502</v>
      </c>
    </row>
    <row r="19" spans="1:30" x14ac:dyDescent="0.35">
      <c r="A19" s="32" t="s">
        <v>41</v>
      </c>
      <c r="B19" s="33">
        <v>43663</v>
      </c>
      <c r="C19" s="34">
        <v>0.40431712962962968</v>
      </c>
      <c r="D19" s="32" t="s">
        <v>42</v>
      </c>
      <c r="E19" s="35">
        <v>2.4430000000000001</v>
      </c>
      <c r="F19" s="35">
        <v>39.128700000000002</v>
      </c>
      <c r="G19" s="35" t="s">
        <v>43</v>
      </c>
      <c r="H19" s="35">
        <v>3.35</v>
      </c>
      <c r="I19" s="35">
        <v>3794.4847</v>
      </c>
      <c r="J19" s="35" t="s">
        <v>44</v>
      </c>
      <c r="K19" s="35">
        <v>3.5830000000000002</v>
      </c>
      <c r="L19" s="35">
        <v>792.16340000000002</v>
      </c>
      <c r="M19" s="5"/>
      <c r="N19" s="4"/>
      <c r="O19" s="5"/>
      <c r="P19" s="5"/>
      <c r="Q19" s="4"/>
      <c r="R19" s="4"/>
      <c r="S19" s="5"/>
      <c r="T19" s="4"/>
      <c r="U19" s="4"/>
      <c r="AD19" s="33">
        <v>43502</v>
      </c>
    </row>
    <row r="20" spans="1:30" x14ac:dyDescent="0.35">
      <c r="A20" s="18" t="s">
        <v>55</v>
      </c>
      <c r="B20" s="36">
        <v>43663</v>
      </c>
      <c r="C20" s="37">
        <v>0.42792824074074076</v>
      </c>
      <c r="D20" s="18" t="s">
        <v>42</v>
      </c>
      <c r="E20" s="38">
        <v>2.44</v>
      </c>
      <c r="F20" s="38">
        <v>18.709199999999999</v>
      </c>
      <c r="G20" s="38" t="s">
        <v>43</v>
      </c>
      <c r="H20" s="38">
        <v>3.343</v>
      </c>
      <c r="I20" s="38">
        <v>4614.1166999999996</v>
      </c>
      <c r="J20" s="38" t="s">
        <v>44</v>
      </c>
      <c r="K20" s="38">
        <v>3.5760000000000001</v>
      </c>
      <c r="L20" s="38">
        <v>574.1413</v>
      </c>
      <c r="O20" s="14">
        <f t="shared" ref="O20:O29" si="3">($O$2/$M$2)*F20</f>
        <v>1.8697785433626075</v>
      </c>
      <c r="P20" s="3"/>
      <c r="R20" s="14">
        <f t="shared" ref="R20:R29" si="4">($R$2/$P$2)*I20</f>
        <v>494.75208056786738</v>
      </c>
      <c r="S20" s="3"/>
      <c r="U20" s="14">
        <f>($S$2/$U$2)*L20</f>
        <v>1236.5447111244946</v>
      </c>
      <c r="AD20" s="33">
        <v>43502</v>
      </c>
    </row>
    <row r="21" spans="1:30" x14ac:dyDescent="0.35">
      <c r="A21" s="18" t="s">
        <v>56</v>
      </c>
      <c r="B21" s="36">
        <v>43663</v>
      </c>
      <c r="C21" s="37">
        <v>0.43157407407407405</v>
      </c>
      <c r="D21" s="18" t="s">
        <v>42</v>
      </c>
      <c r="E21" s="38">
        <v>2.4359999999999999</v>
      </c>
      <c r="F21" s="38">
        <v>18.685500000000001</v>
      </c>
      <c r="G21" s="38" t="s">
        <v>43</v>
      </c>
      <c r="H21" s="38">
        <v>3.343</v>
      </c>
      <c r="I21" s="38">
        <v>6477.7638999999999</v>
      </c>
      <c r="J21" s="38" t="s">
        <v>44</v>
      </c>
      <c r="K21" s="38">
        <v>3.5760000000000001</v>
      </c>
      <c r="L21" s="38">
        <v>572.07860000000005</v>
      </c>
      <c r="O21" s="14">
        <f t="shared" si="3"/>
        <v>1.8674099893101794</v>
      </c>
      <c r="P21" s="3"/>
      <c r="R21" s="14">
        <f t="shared" si="4"/>
        <v>694.58303188396235</v>
      </c>
      <c r="S21" s="3"/>
      <c r="U21" s="14">
        <f t="shared" ref="U21:U26" si="5">($S$2/$U$2)*L21</f>
        <v>1232.102214520198</v>
      </c>
      <c r="AD21" s="33">
        <v>43502</v>
      </c>
    </row>
    <row r="22" spans="1:30" x14ac:dyDescent="0.35">
      <c r="A22" s="18" t="s">
        <v>57</v>
      </c>
      <c r="B22" s="36">
        <v>43663</v>
      </c>
      <c r="C22" s="37">
        <v>0.4352199074074074</v>
      </c>
      <c r="D22" s="18" t="s">
        <v>42</v>
      </c>
      <c r="E22" s="38">
        <v>2.44</v>
      </c>
      <c r="F22" s="38">
        <v>18.814399999999999</v>
      </c>
      <c r="G22" s="38" t="s">
        <v>43</v>
      </c>
      <c r="H22" s="38">
        <v>3.343</v>
      </c>
      <c r="I22" s="38">
        <v>7314.1777000000002</v>
      </c>
      <c r="J22" s="38" t="s">
        <v>44</v>
      </c>
      <c r="K22" s="38">
        <v>3.5760000000000001</v>
      </c>
      <c r="L22" s="38">
        <v>596.58839999999998</v>
      </c>
      <c r="O22" s="14">
        <f t="shared" si="3"/>
        <v>1.8802921250636824</v>
      </c>
      <c r="P22" s="3"/>
      <c r="R22" s="14">
        <f>($R$2/$P$2)*I22</f>
        <v>784.2681210724686</v>
      </c>
      <c r="S22" s="3"/>
      <c r="U22" s="14">
        <f t="shared" si="5"/>
        <v>1284.8896791403517</v>
      </c>
      <c r="AD22" s="33">
        <v>43502</v>
      </c>
    </row>
    <row r="23" spans="1:30" x14ac:dyDescent="0.35">
      <c r="A23" s="18" t="s">
        <v>58</v>
      </c>
      <c r="B23" s="36">
        <v>43663</v>
      </c>
      <c r="C23" s="37">
        <v>0.43887731481481485</v>
      </c>
      <c r="D23" s="18" t="s">
        <v>42</v>
      </c>
      <c r="E23" s="38">
        <v>2.4430000000000001</v>
      </c>
      <c r="F23" s="38">
        <v>18.839200000000002</v>
      </c>
      <c r="G23" s="38" t="s">
        <v>43</v>
      </c>
      <c r="H23" s="38">
        <v>3.3460000000000001</v>
      </c>
      <c r="I23" s="38">
        <v>8375.5452999999998</v>
      </c>
      <c r="J23" s="38" t="s">
        <v>44</v>
      </c>
      <c r="K23" s="38">
        <v>3.58</v>
      </c>
      <c r="L23" s="38">
        <v>605.38679999999999</v>
      </c>
      <c r="O23" s="14">
        <f t="shared" si="3"/>
        <v>1.8827706120046204</v>
      </c>
      <c r="P23" s="3"/>
      <c r="R23" s="14">
        <f t="shared" si="4"/>
        <v>898.07404807629234</v>
      </c>
      <c r="S23" s="3"/>
      <c r="U23" s="14">
        <f t="shared" si="5"/>
        <v>1303.8390475037804</v>
      </c>
      <c r="AD23" s="33">
        <v>43502</v>
      </c>
    </row>
    <row r="24" spans="1:30" x14ac:dyDescent="0.35">
      <c r="A24" s="18" t="s">
        <v>59</v>
      </c>
      <c r="B24" s="36">
        <v>43663</v>
      </c>
      <c r="C24" s="37">
        <v>0.44295138888888891</v>
      </c>
      <c r="D24" s="18" t="s">
        <v>42</v>
      </c>
      <c r="E24" s="38">
        <v>2.4430000000000001</v>
      </c>
      <c r="F24" s="38">
        <v>18.670400000000001</v>
      </c>
      <c r="G24" s="38" t="s">
        <v>43</v>
      </c>
      <c r="H24" s="38">
        <v>3.35</v>
      </c>
      <c r="I24" s="38">
        <v>8524.5529999999999</v>
      </c>
      <c r="J24" s="38" t="s">
        <v>44</v>
      </c>
      <c r="K24" s="38">
        <v>3.58</v>
      </c>
      <c r="L24" s="38">
        <v>596.15840000000003</v>
      </c>
      <c r="N24" s="14">
        <f>($O$2/$M$2)*F24</f>
        <v>1.8659009105679147</v>
      </c>
      <c r="P24" s="3"/>
      <c r="R24" s="14">
        <f t="shared" si="4"/>
        <v>914.0515090702097</v>
      </c>
      <c r="S24" s="3"/>
      <c r="U24" s="14">
        <f t="shared" si="5"/>
        <v>1283.9635757128794</v>
      </c>
      <c r="AD24" s="33">
        <v>43502</v>
      </c>
    </row>
    <row r="25" spans="1:30" x14ac:dyDescent="0.35">
      <c r="A25" s="18" t="s">
        <v>60</v>
      </c>
      <c r="B25" s="36">
        <v>43663</v>
      </c>
      <c r="C25" s="37">
        <v>0.46334490740740741</v>
      </c>
      <c r="D25" s="18" t="s">
        <v>42</v>
      </c>
      <c r="E25" s="38">
        <v>2.4359999999999999</v>
      </c>
      <c r="F25" s="38">
        <v>18.686</v>
      </c>
      <c r="G25" s="38" t="s">
        <v>43</v>
      </c>
      <c r="H25" s="38">
        <v>3.343</v>
      </c>
      <c r="I25" s="38">
        <v>4123.3145999999997</v>
      </c>
      <c r="J25" s="38" t="s">
        <v>44</v>
      </c>
      <c r="K25" s="38">
        <v>3.5760000000000001</v>
      </c>
      <c r="L25" s="38">
        <v>572.11559999999997</v>
      </c>
      <c r="O25" s="17">
        <f t="shared" si="3"/>
        <v>1.8674599588049563</v>
      </c>
      <c r="P25" s="3"/>
      <c r="R25" s="17">
        <f t="shared" si="4"/>
        <v>442.12546188653266</v>
      </c>
      <c r="S25" s="3"/>
      <c r="U25" s="17">
        <f t="shared" si="5"/>
        <v>1232.1819024895385</v>
      </c>
      <c r="AD25" s="33">
        <v>43502</v>
      </c>
    </row>
    <row r="26" spans="1:30" x14ac:dyDescent="0.35">
      <c r="A26" s="18" t="s">
        <v>61</v>
      </c>
      <c r="B26" s="36">
        <v>43663</v>
      </c>
      <c r="C26" s="37">
        <v>0.46699074074074076</v>
      </c>
      <c r="D26" s="18" t="s">
        <v>42</v>
      </c>
      <c r="E26" s="38">
        <v>2.4359999999999999</v>
      </c>
      <c r="F26" s="38">
        <v>18.690000000000001</v>
      </c>
      <c r="G26" s="38" t="s">
        <v>43</v>
      </c>
      <c r="H26" s="38">
        <v>3.343</v>
      </c>
      <c r="I26" s="38">
        <v>5496.7673999999997</v>
      </c>
      <c r="J26" s="38" t="s">
        <v>44</v>
      </c>
      <c r="K26" s="38">
        <v>3.5760000000000001</v>
      </c>
      <c r="L26" s="38">
        <v>572.67499999999995</v>
      </c>
      <c r="O26" s="17">
        <f t="shared" si="3"/>
        <v>1.8678597147631721</v>
      </c>
      <c r="P26" s="3"/>
      <c r="R26" s="17">
        <f t="shared" si="4"/>
        <v>589.39495560388127</v>
      </c>
      <c r="S26" s="3"/>
      <c r="U26" s="17">
        <f t="shared" si="5"/>
        <v>1233.3866984368133</v>
      </c>
      <c r="AD26" s="33">
        <v>43502</v>
      </c>
    </row>
    <row r="27" spans="1:30" x14ac:dyDescent="0.35">
      <c r="A27" s="18" t="s">
        <v>62</v>
      </c>
      <c r="B27" s="36">
        <v>43663</v>
      </c>
      <c r="C27" s="37">
        <v>0.47063657407407405</v>
      </c>
      <c r="D27" s="18" t="s">
        <v>42</v>
      </c>
      <c r="E27" s="38">
        <v>2.4359999999999999</v>
      </c>
      <c r="F27" s="38">
        <v>18.899100000000001</v>
      </c>
      <c r="G27" s="38" t="s">
        <v>43</v>
      </c>
      <c r="H27" s="38">
        <v>3.343</v>
      </c>
      <c r="I27" s="38">
        <v>6483.3531999999996</v>
      </c>
      <c r="J27" s="38" t="s">
        <v>44</v>
      </c>
      <c r="K27" s="38">
        <v>3.58</v>
      </c>
      <c r="L27" s="38">
        <v>562.31309999999996</v>
      </c>
      <c r="O27" s="17">
        <f t="shared" si="3"/>
        <v>1.8887569574789014</v>
      </c>
      <c r="P27" s="3"/>
      <c r="R27" s="17">
        <f t="shared" si="4"/>
        <v>695.1823487161347</v>
      </c>
      <c r="S27" s="3"/>
      <c r="U27" s="17">
        <f>($S$2/$U$2)*L27</f>
        <v>1211.0699749365165</v>
      </c>
      <c r="AD27" s="33">
        <v>43502</v>
      </c>
    </row>
    <row r="28" spans="1:30" x14ac:dyDescent="0.35">
      <c r="A28" s="18" t="s">
        <v>63</v>
      </c>
      <c r="B28" s="36">
        <v>43663</v>
      </c>
      <c r="C28" s="37">
        <v>0.47472222222222221</v>
      </c>
      <c r="D28" s="18" t="s">
        <v>42</v>
      </c>
      <c r="E28" s="38">
        <v>2.4430000000000001</v>
      </c>
      <c r="F28" s="38">
        <v>18.919</v>
      </c>
      <c r="G28" s="38" t="s">
        <v>43</v>
      </c>
      <c r="H28" s="38">
        <v>3.35</v>
      </c>
      <c r="I28" s="38">
        <v>7205.6325999999999</v>
      </c>
      <c r="J28" s="38" t="s">
        <v>44</v>
      </c>
      <c r="K28" s="38">
        <v>3.5830000000000002</v>
      </c>
      <c r="L28" s="38">
        <v>575.22500000000002</v>
      </c>
      <c r="O28" s="17">
        <f t="shared" si="3"/>
        <v>1.8907457433710246</v>
      </c>
      <c r="P28" s="3"/>
      <c r="R28" s="17">
        <f t="shared" si="4"/>
        <v>772.62929233186753</v>
      </c>
      <c r="S28" s="3"/>
      <c r="U28" s="17">
        <f>($S$2/$U$2)*L28</f>
        <v>1238.8787071346155</v>
      </c>
      <c r="AD28" s="33">
        <v>43502</v>
      </c>
    </row>
    <row r="29" spans="1:30" x14ac:dyDescent="0.35">
      <c r="A29" s="18" t="s">
        <v>64</v>
      </c>
      <c r="B29" s="36">
        <v>43663</v>
      </c>
      <c r="C29" s="37">
        <v>0.47878472222222218</v>
      </c>
      <c r="D29" s="18" t="s">
        <v>42</v>
      </c>
      <c r="E29" s="38">
        <v>2.4430000000000001</v>
      </c>
      <c r="F29" s="38">
        <v>18.786200000000001</v>
      </c>
      <c r="G29" s="38" t="s">
        <v>43</v>
      </c>
      <c r="H29" s="38">
        <v>3.35</v>
      </c>
      <c r="I29" s="38">
        <v>7553.2456000000002</v>
      </c>
      <c r="J29" s="38" t="s">
        <v>44</v>
      </c>
      <c r="K29" s="38">
        <v>3.5830000000000002</v>
      </c>
      <c r="L29" s="38">
        <v>573.85720000000003</v>
      </c>
      <c r="N29" s="17">
        <f>($O$2/$M$2)*F29</f>
        <v>1.8774738455582614</v>
      </c>
      <c r="P29" s="3"/>
      <c r="R29" s="17">
        <f t="shared" si="4"/>
        <v>809.90235371378674</v>
      </c>
      <c r="S29" s="3"/>
      <c r="U29" s="17">
        <f>($S$2/$U$2)*L29</f>
        <v>1235.9328367436926</v>
      </c>
      <c r="AD29" s="33">
        <v>43502</v>
      </c>
    </row>
    <row r="30" spans="1:30" x14ac:dyDescent="0.35">
      <c r="A30" s="31" t="s">
        <v>41</v>
      </c>
      <c r="B30" s="33">
        <v>43663</v>
      </c>
      <c r="C30" s="34">
        <v>0.44702546296296292</v>
      </c>
      <c r="D30" s="32" t="s">
        <v>42</v>
      </c>
      <c r="E30" s="35">
        <v>2.4430000000000001</v>
      </c>
      <c r="F30" s="35">
        <v>39.296199999999999</v>
      </c>
      <c r="G30" s="35" t="s">
        <v>43</v>
      </c>
      <c r="H30" s="35">
        <v>3.3460000000000001</v>
      </c>
      <c r="I30" s="35">
        <v>3777.7175999999999</v>
      </c>
      <c r="J30" s="35" t="s">
        <v>44</v>
      </c>
      <c r="K30" s="35">
        <v>3.58</v>
      </c>
      <c r="L30" s="35">
        <v>784.4769</v>
      </c>
      <c r="M30" s="5"/>
      <c r="N30" s="4"/>
      <c r="O30" s="5"/>
      <c r="P30" s="5"/>
      <c r="Q30" s="4"/>
      <c r="R30" s="4"/>
      <c r="S30" s="5"/>
      <c r="T30" s="4"/>
      <c r="U30" s="4"/>
      <c r="AD30" s="33">
        <v>43502</v>
      </c>
    </row>
    <row r="31" spans="1:30" x14ac:dyDescent="0.35">
      <c r="A31" s="31" t="s">
        <v>41</v>
      </c>
      <c r="B31" s="33">
        <v>43663</v>
      </c>
      <c r="C31" s="34">
        <v>0.45111111111111107</v>
      </c>
      <c r="D31" s="32" t="s">
        <v>42</v>
      </c>
      <c r="E31" s="35">
        <v>2.4430000000000001</v>
      </c>
      <c r="F31" s="35">
        <v>39.3489</v>
      </c>
      <c r="G31" s="35" t="s">
        <v>43</v>
      </c>
      <c r="H31" s="35">
        <v>3.35</v>
      </c>
      <c r="I31" s="35">
        <v>3784.8096</v>
      </c>
      <c r="J31" s="35" t="s">
        <v>44</v>
      </c>
      <c r="K31" s="35">
        <v>3.5830000000000002</v>
      </c>
      <c r="L31" s="35">
        <v>784.69680000000005</v>
      </c>
      <c r="M31" s="5"/>
      <c r="N31" s="4"/>
      <c r="O31" s="5"/>
      <c r="P31" s="5"/>
      <c r="Q31" s="4"/>
      <c r="R31" s="4"/>
      <c r="S31" s="5"/>
      <c r="T31" s="4"/>
      <c r="U31" s="4"/>
      <c r="AD31" s="33">
        <v>43502</v>
      </c>
    </row>
    <row r="32" spans="1:30" x14ac:dyDescent="0.35">
      <c r="A32" s="31" t="s">
        <v>41</v>
      </c>
      <c r="B32" s="33">
        <v>43663</v>
      </c>
      <c r="C32" s="34">
        <v>0.45518518518518519</v>
      </c>
      <c r="D32" s="32" t="s">
        <v>42</v>
      </c>
      <c r="E32" s="35">
        <v>2.44</v>
      </c>
      <c r="F32" s="35">
        <v>39.2136</v>
      </c>
      <c r="G32" s="35" t="s">
        <v>43</v>
      </c>
      <c r="H32" s="35">
        <v>3.343</v>
      </c>
      <c r="I32" s="35">
        <v>3765.8692000000001</v>
      </c>
      <c r="J32" s="35" t="s">
        <v>44</v>
      </c>
      <c r="K32" s="35">
        <v>3.5760000000000001</v>
      </c>
      <c r="L32" s="35">
        <v>781.92380000000003</v>
      </c>
      <c r="M32" s="5"/>
      <c r="N32" s="4"/>
      <c r="O32" s="5"/>
      <c r="P32" s="5"/>
      <c r="Q32" s="4"/>
      <c r="R32" s="4"/>
      <c r="S32" s="5"/>
      <c r="T32" s="4"/>
      <c r="U32" s="4"/>
      <c r="AD32" s="33">
        <v>43502</v>
      </c>
    </row>
    <row r="33" spans="1:30" x14ac:dyDescent="0.35">
      <c r="A33" s="31" t="s">
        <v>41</v>
      </c>
      <c r="B33" s="33">
        <v>43663</v>
      </c>
      <c r="C33" s="34">
        <v>0.45927083333333335</v>
      </c>
      <c r="D33" s="32" t="s">
        <v>42</v>
      </c>
      <c r="E33" s="35">
        <v>2.4460000000000002</v>
      </c>
      <c r="F33" s="35">
        <v>39.133200000000002</v>
      </c>
      <c r="G33" s="35" t="s">
        <v>43</v>
      </c>
      <c r="H33" s="35">
        <v>3.35</v>
      </c>
      <c r="I33" s="35">
        <v>3771.8294000000001</v>
      </c>
      <c r="J33" s="35" t="s">
        <v>44</v>
      </c>
      <c r="K33" s="35">
        <v>3.5859999999999999</v>
      </c>
      <c r="L33" s="35">
        <v>779.35080000000005</v>
      </c>
      <c r="M33" s="5"/>
      <c r="N33" s="4"/>
      <c r="O33" s="5"/>
      <c r="P33" s="5"/>
      <c r="Q33" s="4"/>
      <c r="R33" s="4"/>
      <c r="S33" s="5"/>
      <c r="T33" s="4"/>
      <c r="U33" s="4"/>
      <c r="AD33" s="33">
        <v>43502</v>
      </c>
    </row>
    <row r="34" spans="1:30" x14ac:dyDescent="0.35">
      <c r="A34" s="27" t="s">
        <v>65</v>
      </c>
      <c r="B34" s="28"/>
      <c r="C34" s="29"/>
      <c r="D34" s="27"/>
      <c r="E34" s="30"/>
      <c r="F34" s="30"/>
      <c r="G34" s="30"/>
      <c r="H34" s="30"/>
      <c r="I34" s="30"/>
      <c r="J34" s="30"/>
      <c r="K34" s="30"/>
      <c r="L34" s="30"/>
      <c r="O34" s="19">
        <f t="shared" ref="O34:O42" si="6">($O$2/$M$2)*F34</f>
        <v>0</v>
      </c>
      <c r="R34" s="19">
        <f t="shared" ref="R34:R43" si="7">($R$2/$P$2)*I34</f>
        <v>0</v>
      </c>
      <c r="U34" s="19">
        <f t="shared" ref="U34:U43" si="8">($S$2/$U$2)*L34</f>
        <v>0</v>
      </c>
      <c r="AD34" s="33">
        <v>43502</v>
      </c>
    </row>
    <row r="35" spans="1:30" x14ac:dyDescent="0.35">
      <c r="A35" s="27" t="s">
        <v>66</v>
      </c>
      <c r="B35" s="28"/>
      <c r="C35" s="29"/>
      <c r="D35" s="27"/>
      <c r="E35" s="30"/>
      <c r="F35" s="30"/>
      <c r="G35" s="30"/>
      <c r="H35" s="30"/>
      <c r="I35" s="30"/>
      <c r="J35" s="30"/>
      <c r="K35" s="30"/>
      <c r="L35" s="30"/>
      <c r="O35" s="19">
        <f t="shared" si="6"/>
        <v>0</v>
      </c>
      <c r="R35" s="19">
        <f t="shared" si="7"/>
        <v>0</v>
      </c>
      <c r="U35" s="19">
        <f t="shared" si="8"/>
        <v>0</v>
      </c>
      <c r="AD35" s="33">
        <v>43502</v>
      </c>
    </row>
    <row r="36" spans="1:30" x14ac:dyDescent="0.35">
      <c r="A36" s="27" t="s">
        <v>67</v>
      </c>
      <c r="B36" s="28"/>
      <c r="C36" s="29"/>
      <c r="D36" s="27"/>
      <c r="E36" s="30"/>
      <c r="F36" s="30"/>
      <c r="G36" s="30"/>
      <c r="H36" s="30"/>
      <c r="I36" s="30"/>
      <c r="J36" s="30"/>
      <c r="K36" s="30"/>
      <c r="L36" s="30"/>
      <c r="O36" s="19">
        <f>($O$2/$M$2)*F36</f>
        <v>0</v>
      </c>
      <c r="R36" s="19">
        <f>($R$2/$P$2)*I36</f>
        <v>0</v>
      </c>
      <c r="U36" s="19">
        <f>($S$2/$U$2)*L36</f>
        <v>0</v>
      </c>
      <c r="AD36" s="33">
        <v>43502</v>
      </c>
    </row>
    <row r="37" spans="1:30" x14ac:dyDescent="0.35">
      <c r="A37" s="27" t="s">
        <v>68</v>
      </c>
      <c r="B37" s="28"/>
      <c r="C37" s="29"/>
      <c r="D37" s="27"/>
      <c r="E37" s="30"/>
      <c r="F37" s="30"/>
      <c r="G37" s="30"/>
      <c r="H37" s="30"/>
      <c r="I37" s="30"/>
      <c r="J37" s="30"/>
      <c r="K37" s="30"/>
      <c r="L37" s="30"/>
      <c r="O37" s="19">
        <f t="shared" si="6"/>
        <v>0</v>
      </c>
      <c r="R37" s="19">
        <f t="shared" si="7"/>
        <v>0</v>
      </c>
      <c r="U37" s="19">
        <f t="shared" si="8"/>
        <v>0</v>
      </c>
      <c r="AD37" s="33">
        <v>43502</v>
      </c>
    </row>
    <row r="38" spans="1:30" x14ac:dyDescent="0.35">
      <c r="A38" s="27" t="s">
        <v>69</v>
      </c>
      <c r="B38" s="28"/>
      <c r="C38" s="29"/>
      <c r="D38" s="27"/>
      <c r="E38" s="30"/>
      <c r="F38" s="30"/>
      <c r="G38" s="30"/>
      <c r="H38" s="30"/>
      <c r="I38" s="30"/>
      <c r="J38" s="30"/>
      <c r="K38" s="30"/>
      <c r="L38" s="30"/>
      <c r="O38" s="19">
        <f t="shared" si="6"/>
        <v>0</v>
      </c>
      <c r="R38" s="19">
        <f t="shared" si="7"/>
        <v>0</v>
      </c>
      <c r="U38" s="19">
        <f t="shared" si="8"/>
        <v>0</v>
      </c>
      <c r="AD38" s="33">
        <v>43502</v>
      </c>
    </row>
    <row r="39" spans="1:30" x14ac:dyDescent="0.35">
      <c r="A39" s="18" t="s">
        <v>70</v>
      </c>
      <c r="B39" s="36">
        <v>43663</v>
      </c>
      <c r="C39" s="37">
        <v>0.48244212962962968</v>
      </c>
      <c r="D39" s="18" t="s">
        <v>42</v>
      </c>
      <c r="E39" s="38">
        <v>2.4430000000000001</v>
      </c>
      <c r="F39" s="38">
        <v>19.0505</v>
      </c>
      <c r="G39" s="38" t="s">
        <v>43</v>
      </c>
      <c r="H39" s="38">
        <v>3.3460000000000001</v>
      </c>
      <c r="I39" s="38">
        <v>4655.2910000000002</v>
      </c>
      <c r="J39" s="38" t="s">
        <v>44</v>
      </c>
      <c r="K39" s="38">
        <v>3.58</v>
      </c>
      <c r="L39" s="38">
        <v>584.51499999999999</v>
      </c>
      <c r="O39" s="26">
        <f t="shared" si="6"/>
        <v>1.9038877204973679</v>
      </c>
      <c r="R39" s="16">
        <f t="shared" si="7"/>
        <v>499.16702538079892</v>
      </c>
      <c r="U39" s="16">
        <f t="shared" si="8"/>
        <v>1258.8868486258243</v>
      </c>
      <c r="AD39" s="33">
        <v>43502</v>
      </c>
    </row>
    <row r="40" spans="1:30" x14ac:dyDescent="0.35">
      <c r="A40" s="18" t="s">
        <v>71</v>
      </c>
      <c r="B40" s="36">
        <v>43663</v>
      </c>
      <c r="C40" s="37">
        <v>0.48608796296296292</v>
      </c>
      <c r="D40" s="18" t="s">
        <v>42</v>
      </c>
      <c r="E40" s="38">
        <v>2.44</v>
      </c>
      <c r="F40" s="38">
        <v>18.5579</v>
      </c>
      <c r="G40" s="38" t="s">
        <v>43</v>
      </c>
      <c r="H40" s="38">
        <v>3.343</v>
      </c>
      <c r="I40" s="38">
        <v>5711.7138999999997</v>
      </c>
      <c r="J40" s="38" t="s">
        <v>44</v>
      </c>
      <c r="K40" s="38">
        <v>3.5760000000000001</v>
      </c>
      <c r="L40" s="38">
        <v>579.52260000000001</v>
      </c>
      <c r="O40" s="16">
        <f t="shared" si="6"/>
        <v>1.8546577742430963</v>
      </c>
      <c r="R40" s="16">
        <f t="shared" si="7"/>
        <v>612.4427532648682</v>
      </c>
      <c r="U40" s="16">
        <f t="shared" si="8"/>
        <v>1248.1345724599782</v>
      </c>
      <c r="AD40" s="33">
        <v>43502</v>
      </c>
    </row>
    <row r="41" spans="1:30" x14ac:dyDescent="0.35">
      <c r="A41" s="18" t="s">
        <v>72</v>
      </c>
      <c r="B41" s="36">
        <v>43663</v>
      </c>
      <c r="C41" s="37">
        <v>0.48974537037037041</v>
      </c>
      <c r="D41" s="18" t="s">
        <v>42</v>
      </c>
      <c r="E41" s="38">
        <v>2.4430000000000001</v>
      </c>
      <c r="F41" s="38">
        <v>18.265499999999999</v>
      </c>
      <c r="G41" s="38" t="s">
        <v>43</v>
      </c>
      <c r="H41" s="38">
        <v>3.35</v>
      </c>
      <c r="I41" s="38">
        <v>6945.0868</v>
      </c>
      <c r="J41" s="38" t="s">
        <v>44</v>
      </c>
      <c r="K41" s="38">
        <v>3.58</v>
      </c>
      <c r="L41" s="38">
        <v>590.73199999999997</v>
      </c>
      <c r="O41" s="16">
        <f t="shared" si="6"/>
        <v>1.8254356136975236</v>
      </c>
      <c r="R41" s="16">
        <f t="shared" si="7"/>
        <v>744.69207595560647</v>
      </c>
      <c r="U41" s="16">
        <f t="shared" si="8"/>
        <v>1272.2765812039561</v>
      </c>
      <c r="AD41" s="33">
        <v>43502</v>
      </c>
    </row>
    <row r="42" spans="1:30" x14ac:dyDescent="0.35">
      <c r="A42" s="18" t="s">
        <v>73</v>
      </c>
      <c r="B42" s="36">
        <v>43663</v>
      </c>
      <c r="C42" s="37">
        <v>0.4934027777777778</v>
      </c>
      <c r="D42" s="18" t="s">
        <v>42</v>
      </c>
      <c r="E42" s="38">
        <v>2.4430000000000001</v>
      </c>
      <c r="F42" s="38">
        <v>18.149799999999999</v>
      </c>
      <c r="G42" s="38" t="s">
        <v>43</v>
      </c>
      <c r="H42" s="38">
        <v>3.35</v>
      </c>
      <c r="I42" s="38">
        <v>7201.1738999999998</v>
      </c>
      <c r="J42" s="38" t="s">
        <v>44</v>
      </c>
      <c r="K42" s="38">
        <v>3.58</v>
      </c>
      <c r="L42" s="38">
        <v>594.59839999999997</v>
      </c>
      <c r="O42" s="16">
        <f t="shared" si="6"/>
        <v>1.8138726726061325</v>
      </c>
      <c r="R42" s="16">
        <f t="shared" si="7"/>
        <v>772.15120492206529</v>
      </c>
      <c r="U42" s="16">
        <f t="shared" si="8"/>
        <v>1280.603758627165</v>
      </c>
      <c r="AD42" s="33">
        <v>43502</v>
      </c>
    </row>
    <row r="43" spans="1:30" x14ac:dyDescent="0.35">
      <c r="A43" s="18" t="s">
        <v>74</v>
      </c>
      <c r="B43" s="36">
        <v>43663</v>
      </c>
      <c r="C43" s="37">
        <v>0.49747685185185181</v>
      </c>
      <c r="D43" s="18" t="s">
        <v>42</v>
      </c>
      <c r="E43" s="38">
        <v>2.4430000000000001</v>
      </c>
      <c r="F43" s="38">
        <v>17.654199999999999</v>
      </c>
      <c r="G43" s="38" t="s">
        <v>43</v>
      </c>
      <c r="H43" s="38">
        <v>3.3460000000000001</v>
      </c>
      <c r="I43" s="38">
        <v>7694.8491999999997</v>
      </c>
      <c r="J43" s="38" t="s">
        <v>44</v>
      </c>
      <c r="K43" s="38">
        <v>3.58</v>
      </c>
      <c r="L43" s="38">
        <v>587.89459999999997</v>
      </c>
      <c r="O43" s="16">
        <f t="shared" ref="O43" si="9">($O$2/$M$2)*F43</f>
        <v>1.764342909383199</v>
      </c>
      <c r="R43" s="16">
        <f t="shared" si="7"/>
        <v>825.08590460141374</v>
      </c>
      <c r="U43" s="16">
        <f t="shared" si="8"/>
        <v>1266.1655908199782</v>
      </c>
      <c r="AD43" s="33">
        <v>43502</v>
      </c>
    </row>
    <row r="44" spans="1:30" x14ac:dyDescent="0.35">
      <c r="A44" s="32" t="s">
        <v>41</v>
      </c>
      <c r="B44" s="33">
        <v>43663</v>
      </c>
      <c r="C44" s="34">
        <v>0.50112268518518521</v>
      </c>
      <c r="D44" s="32" t="s">
        <v>42</v>
      </c>
      <c r="E44" s="35">
        <v>2.4430000000000001</v>
      </c>
      <c r="F44" s="35">
        <v>39.5824</v>
      </c>
      <c r="G44" s="35" t="s">
        <v>43</v>
      </c>
      <c r="H44" s="35">
        <v>3.3460000000000001</v>
      </c>
      <c r="I44" s="35">
        <v>3786.5985999999998</v>
      </c>
      <c r="J44" s="35" t="s">
        <v>44</v>
      </c>
      <c r="K44" s="35">
        <v>3.58</v>
      </c>
      <c r="L44" s="35">
        <v>780.63319999999999</v>
      </c>
      <c r="M44" s="5"/>
      <c r="N44" s="4"/>
      <c r="O44" s="4"/>
      <c r="P44" s="5"/>
      <c r="Q44" s="4"/>
      <c r="R44" s="4"/>
      <c r="S44" s="5"/>
      <c r="T44" s="4"/>
      <c r="U44" s="4"/>
      <c r="AD44" s="33">
        <v>43502</v>
      </c>
    </row>
    <row r="45" spans="1:30" x14ac:dyDescent="0.35">
      <c r="A45" s="32" t="s">
        <v>41</v>
      </c>
      <c r="B45" s="33">
        <v>43663</v>
      </c>
      <c r="C45" s="34">
        <v>0.50520833333333337</v>
      </c>
      <c r="D45" s="32" t="s">
        <v>42</v>
      </c>
      <c r="E45" s="35">
        <v>2.4430000000000001</v>
      </c>
      <c r="F45" s="35">
        <v>39.379800000000003</v>
      </c>
      <c r="G45" s="35" t="s">
        <v>43</v>
      </c>
      <c r="H45" s="35">
        <v>3.3460000000000001</v>
      </c>
      <c r="I45" s="35">
        <v>3768.0569999999998</v>
      </c>
      <c r="J45" s="35" t="s">
        <v>44</v>
      </c>
      <c r="K45" s="35">
        <v>3.5830000000000002</v>
      </c>
      <c r="L45" s="35">
        <v>779.12879999999996</v>
      </c>
      <c r="M45" s="5"/>
      <c r="N45" s="4"/>
      <c r="O45" s="4"/>
      <c r="P45" s="5"/>
      <c r="Q45" s="4"/>
      <c r="R45" s="4"/>
      <c r="S45" s="5"/>
      <c r="T45" s="4"/>
      <c r="U45" s="4"/>
      <c r="AD45" s="33">
        <v>43502</v>
      </c>
    </row>
    <row r="46" spans="1:30" x14ac:dyDescent="0.35">
      <c r="A46" s="32" t="s">
        <v>41</v>
      </c>
      <c r="B46" s="33">
        <v>43663</v>
      </c>
      <c r="C46" s="34">
        <v>0.50927083333333334</v>
      </c>
      <c r="D46" s="32" t="s">
        <v>42</v>
      </c>
      <c r="E46" s="35">
        <v>2.4430000000000001</v>
      </c>
      <c r="F46" s="35">
        <v>39.288800000000002</v>
      </c>
      <c r="G46" s="35" t="s">
        <v>43</v>
      </c>
      <c r="H46" s="35">
        <v>3.3460000000000001</v>
      </c>
      <c r="I46" s="35">
        <v>3777.7856000000002</v>
      </c>
      <c r="J46" s="35" t="s">
        <v>44</v>
      </c>
      <c r="K46" s="35">
        <v>3.58</v>
      </c>
      <c r="L46" s="35">
        <v>776.55160000000001</v>
      </c>
      <c r="M46" s="5"/>
      <c r="N46" s="4"/>
      <c r="O46" s="4"/>
      <c r="P46" s="5"/>
      <c r="Q46" s="4"/>
      <c r="R46" s="4"/>
      <c r="S46" s="5"/>
      <c r="T46" s="4"/>
      <c r="U46" s="4"/>
      <c r="AD46" s="33">
        <v>43502</v>
      </c>
    </row>
    <row r="47" spans="1:30" x14ac:dyDescent="0.35">
      <c r="A47" s="32" t="s">
        <v>41</v>
      </c>
      <c r="B47" s="33">
        <v>43663</v>
      </c>
      <c r="C47" s="34">
        <v>0.51292824074074073</v>
      </c>
      <c r="D47" s="32" t="s">
        <v>42</v>
      </c>
      <c r="E47" s="35">
        <v>2.4430000000000001</v>
      </c>
      <c r="F47" s="35">
        <v>39.832900000000002</v>
      </c>
      <c r="G47" s="35" t="s">
        <v>43</v>
      </c>
      <c r="H47" s="35">
        <v>3.35</v>
      </c>
      <c r="I47" s="35">
        <v>3815.7944000000002</v>
      </c>
      <c r="J47" s="35" t="s">
        <v>44</v>
      </c>
      <c r="K47" s="35">
        <v>3.5830000000000002</v>
      </c>
      <c r="L47" s="35">
        <v>787.29300000000001</v>
      </c>
      <c r="M47" s="5"/>
      <c r="N47" s="4"/>
      <c r="O47" s="4"/>
      <c r="P47" s="5"/>
      <c r="Q47" s="4"/>
      <c r="R47" s="4"/>
      <c r="S47" s="5"/>
      <c r="T47" s="4"/>
      <c r="U47" s="4"/>
      <c r="AD47" s="33">
        <v>43502</v>
      </c>
    </row>
    <row r="48" spans="1:30" x14ac:dyDescent="0.35">
      <c r="A48" s="18" t="s">
        <v>75</v>
      </c>
      <c r="B48" s="36">
        <v>43663</v>
      </c>
      <c r="C48" s="37">
        <v>0.51657407407407407</v>
      </c>
      <c r="D48" s="18" t="s">
        <v>42</v>
      </c>
      <c r="E48" s="38">
        <v>2.4430000000000001</v>
      </c>
      <c r="F48" s="38">
        <v>19.0824</v>
      </c>
      <c r="G48" s="38" t="s">
        <v>43</v>
      </c>
      <c r="H48" s="38">
        <v>3.3460000000000001</v>
      </c>
      <c r="I48" s="38">
        <v>4821.4960000000001</v>
      </c>
      <c r="J48" s="38" t="s">
        <v>44</v>
      </c>
      <c r="K48" s="38">
        <v>3.58</v>
      </c>
      <c r="L48" s="38">
        <v>580.38760000000002</v>
      </c>
      <c r="O48" s="22">
        <f t="shared" ref="O48:O57" si="10">($O$2/$M$2)*F48</f>
        <v>1.9070757742641387</v>
      </c>
      <c r="R48" s="22">
        <f t="shared" ref="R48:R57" si="11">($R$2/$P$2)*I48</f>
        <v>516.98847960426542</v>
      </c>
      <c r="U48" s="22">
        <f>($S$2/$U$2)*L48</f>
        <v>1249.9975479594289</v>
      </c>
      <c r="AD48" s="33">
        <v>43502</v>
      </c>
    </row>
    <row r="49" spans="1:30" x14ac:dyDescent="0.35">
      <c r="A49" s="18" t="s">
        <v>76</v>
      </c>
      <c r="B49" s="36">
        <v>43663</v>
      </c>
      <c r="C49" s="37">
        <v>0.52023148148148146</v>
      </c>
      <c r="D49" s="18" t="s">
        <v>42</v>
      </c>
      <c r="E49" s="38">
        <v>2.4430000000000001</v>
      </c>
      <c r="F49" s="38">
        <v>18.651399999999999</v>
      </c>
      <c r="G49" s="38" t="s">
        <v>43</v>
      </c>
      <c r="H49" s="38">
        <v>3.35</v>
      </c>
      <c r="I49" s="38">
        <v>5929.6711999999998</v>
      </c>
      <c r="J49" s="38" t="s">
        <v>44</v>
      </c>
      <c r="K49" s="38">
        <v>3.58</v>
      </c>
      <c r="L49" s="38">
        <v>585.55259999999998</v>
      </c>
      <c r="O49" s="22">
        <f t="shared" si="10"/>
        <v>1.8640020697663897</v>
      </c>
      <c r="R49" s="22">
        <f t="shared" si="11"/>
        <v>635.81338618578138</v>
      </c>
      <c r="U49" s="22">
        <f>($S$2/$U$2)*L49</f>
        <v>1261.1215577336045</v>
      </c>
      <c r="AD49" s="33">
        <v>43502</v>
      </c>
    </row>
    <row r="50" spans="1:30" x14ac:dyDescent="0.35">
      <c r="A50" s="18" t="s">
        <v>77</v>
      </c>
      <c r="B50" s="36">
        <v>43663</v>
      </c>
      <c r="C50" s="37">
        <v>0.52430555555555558</v>
      </c>
      <c r="D50" s="18" t="s">
        <v>42</v>
      </c>
      <c r="E50" s="38">
        <v>2.44</v>
      </c>
      <c r="F50" s="38">
        <v>18.5915</v>
      </c>
      <c r="G50" s="38" t="s">
        <v>43</v>
      </c>
      <c r="H50" s="38">
        <v>3.343</v>
      </c>
      <c r="I50" s="38">
        <v>6606.1686</v>
      </c>
      <c r="J50" s="38" t="s">
        <v>44</v>
      </c>
      <c r="K50" s="38">
        <v>3.5760000000000001</v>
      </c>
      <c r="L50" s="38">
        <v>590.2944</v>
      </c>
      <c r="O50" s="22">
        <f t="shared" si="10"/>
        <v>1.8580157242921087</v>
      </c>
      <c r="R50" s="22">
        <f t="shared" si="11"/>
        <v>708.35132094342475</v>
      </c>
      <c r="U50" s="22">
        <f>($S$2/$U$2)*L50</f>
        <v>1271.3341094368352</v>
      </c>
      <c r="AD50" s="33">
        <v>43502</v>
      </c>
    </row>
    <row r="51" spans="1:30" x14ac:dyDescent="0.35">
      <c r="A51" s="18" t="s">
        <v>78</v>
      </c>
      <c r="B51" s="36">
        <v>43663</v>
      </c>
      <c r="C51" s="37">
        <v>0.52837962962962959</v>
      </c>
      <c r="D51" s="18" t="s">
        <v>42</v>
      </c>
      <c r="E51" s="38">
        <v>2.4430000000000001</v>
      </c>
      <c r="F51" s="38">
        <v>17.998999999999999</v>
      </c>
      <c r="G51" s="38" t="s">
        <v>43</v>
      </c>
      <c r="H51" s="38">
        <v>3.35</v>
      </c>
      <c r="I51" s="38">
        <v>6920.9120000000003</v>
      </c>
      <c r="J51" s="38" t="s">
        <v>44</v>
      </c>
      <c r="K51" s="38">
        <v>3.5830000000000002</v>
      </c>
      <c r="L51" s="38">
        <v>591.18600000000004</v>
      </c>
      <c r="O51" s="22">
        <f t="shared" si="10"/>
        <v>1.7988018729813982</v>
      </c>
      <c r="R51" s="22">
        <f t="shared" si="11"/>
        <v>742.0999151207252</v>
      </c>
      <c r="U51" s="22">
        <f>($S$2/$U$2)*L51</f>
        <v>1273.2543741250552</v>
      </c>
      <c r="AD51" s="33">
        <v>43502</v>
      </c>
    </row>
    <row r="52" spans="1:30" x14ac:dyDescent="0.35">
      <c r="A52" s="18" t="s">
        <v>79</v>
      </c>
      <c r="B52" s="36">
        <v>43663</v>
      </c>
      <c r="C52" s="37">
        <v>0.53202546296296294</v>
      </c>
      <c r="D52" s="18" t="s">
        <v>42</v>
      </c>
      <c r="E52" s="38">
        <v>2.4430000000000001</v>
      </c>
      <c r="F52" s="38">
        <v>18.050899999999999</v>
      </c>
      <c r="G52" s="38" t="s">
        <v>43</v>
      </c>
      <c r="H52" s="38">
        <v>3.35</v>
      </c>
      <c r="I52" s="38">
        <v>7714.1921000000002</v>
      </c>
      <c r="J52" s="38" t="s">
        <v>44</v>
      </c>
      <c r="K52" s="38">
        <v>3.5830000000000002</v>
      </c>
      <c r="L52" s="38">
        <v>606.13520000000005</v>
      </c>
      <c r="O52" s="22">
        <f t="shared" si="10"/>
        <v>1.8039887065392477</v>
      </c>
      <c r="R52" s="22">
        <f t="shared" si="11"/>
        <v>827.15996138008529</v>
      </c>
      <c r="U52" s="22">
        <f t="shared" ref="U52:U57" si="12">($S$2/$U$2)*L52</f>
        <v>1305.450898213363</v>
      </c>
      <c r="AD52" s="33">
        <v>43502</v>
      </c>
    </row>
    <row r="53" spans="1:30" x14ac:dyDescent="0.35">
      <c r="A53" s="18" t="s">
        <v>80</v>
      </c>
      <c r="B53" s="36">
        <v>43663</v>
      </c>
      <c r="C53" s="37">
        <v>0.53568287037037032</v>
      </c>
      <c r="D53" s="18" t="s">
        <v>42</v>
      </c>
      <c r="E53" s="38">
        <v>2.4430000000000001</v>
      </c>
      <c r="F53" s="38">
        <v>18.9726</v>
      </c>
      <c r="G53" s="38" t="s">
        <v>43</v>
      </c>
      <c r="H53" s="38">
        <v>3.35</v>
      </c>
      <c r="I53" s="38">
        <v>4421.5551999999998</v>
      </c>
      <c r="J53" s="38" t="s">
        <v>44</v>
      </c>
      <c r="K53" s="38">
        <v>3.5830000000000002</v>
      </c>
      <c r="L53" s="38">
        <v>571.03549999999996</v>
      </c>
      <c r="O53" s="24">
        <f t="shared" si="10"/>
        <v>1.896102473211116</v>
      </c>
      <c r="R53" s="24">
        <f t="shared" si="11"/>
        <v>474.10453111116004</v>
      </c>
      <c r="T53" s="24">
        <f>($S$2/$U$2)*L53</f>
        <v>1229.8556599034616</v>
      </c>
      <c r="AD53" s="33">
        <v>43502</v>
      </c>
    </row>
    <row r="54" spans="1:30" x14ac:dyDescent="0.35">
      <c r="A54" s="18" t="s">
        <v>81</v>
      </c>
      <c r="B54" s="36">
        <v>43663</v>
      </c>
      <c r="C54" s="37">
        <v>0.53934027777777771</v>
      </c>
      <c r="D54" s="18" t="s">
        <v>42</v>
      </c>
      <c r="E54" s="38">
        <v>2.4430000000000001</v>
      </c>
      <c r="F54" s="38">
        <v>18.632100000000001</v>
      </c>
      <c r="G54" s="38" t="s">
        <v>43</v>
      </c>
      <c r="H54" s="38">
        <v>3.35</v>
      </c>
      <c r="I54" s="38">
        <v>5704.8366999999998</v>
      </c>
      <c r="J54" s="38" t="s">
        <v>44</v>
      </c>
      <c r="K54" s="38">
        <v>3.5830000000000002</v>
      </c>
      <c r="L54" s="38">
        <v>613.92049999999995</v>
      </c>
      <c r="O54" s="24">
        <f t="shared" si="10"/>
        <v>1.8620732472679988</v>
      </c>
      <c r="R54" s="24">
        <f t="shared" si="11"/>
        <v>611.70534040132247</v>
      </c>
      <c r="U54" s="24">
        <f t="shared" si="12"/>
        <v>1322.2183238270879</v>
      </c>
      <c r="AD54" s="33">
        <v>43502</v>
      </c>
    </row>
    <row r="55" spans="1:30" x14ac:dyDescent="0.35">
      <c r="A55" s="18" t="s">
        <v>82</v>
      </c>
      <c r="B55" s="36">
        <v>43663</v>
      </c>
      <c r="C55" s="37">
        <v>0.54341435185185183</v>
      </c>
      <c r="D55" s="18" t="s">
        <v>42</v>
      </c>
      <c r="E55" s="38">
        <v>2.4430000000000001</v>
      </c>
      <c r="F55" s="38">
        <v>18.263999999999999</v>
      </c>
      <c r="G55" s="38" t="s">
        <v>43</v>
      </c>
      <c r="H55" s="38">
        <v>3.3460000000000001</v>
      </c>
      <c r="I55" s="38">
        <v>6132.4763000000003</v>
      </c>
      <c r="J55" s="38" t="s">
        <v>44</v>
      </c>
      <c r="K55" s="38">
        <v>3.58</v>
      </c>
      <c r="L55" s="38">
        <v>607.89940000000001</v>
      </c>
      <c r="O55" s="24">
        <f t="shared" si="10"/>
        <v>1.8252857052131928</v>
      </c>
      <c r="R55" s="24">
        <f t="shared" si="11"/>
        <v>657.55931323933305</v>
      </c>
      <c r="U55" s="24">
        <f t="shared" si="12"/>
        <v>1309.2505067406814</v>
      </c>
      <c r="AD55" s="33">
        <v>43502</v>
      </c>
    </row>
    <row r="56" spans="1:30" x14ac:dyDescent="0.35">
      <c r="A56" s="18" t="s">
        <v>83</v>
      </c>
      <c r="B56" s="36">
        <v>43663</v>
      </c>
      <c r="C56" s="37">
        <v>0.54748842592592595</v>
      </c>
      <c r="D56" s="18" t="s">
        <v>42</v>
      </c>
      <c r="E56" s="38">
        <v>2.4430000000000001</v>
      </c>
      <c r="F56" s="38">
        <v>17.851299999999998</v>
      </c>
      <c r="G56" s="38" t="s">
        <v>43</v>
      </c>
      <c r="H56" s="38">
        <v>3.35</v>
      </c>
      <c r="I56" s="38">
        <v>6397.5968000000003</v>
      </c>
      <c r="J56" s="38" t="s">
        <v>44</v>
      </c>
      <c r="K56" s="38">
        <v>3.5830000000000002</v>
      </c>
      <c r="L56" s="38">
        <v>606.9425</v>
      </c>
      <c r="O56" s="24">
        <f t="shared" si="10"/>
        <v>1.7840408842242808</v>
      </c>
      <c r="R56" s="24">
        <f t="shared" si="11"/>
        <v>685.98705521131069</v>
      </c>
      <c r="U56" s="24">
        <f t="shared" si="12"/>
        <v>1307.1896035552199</v>
      </c>
      <c r="AD56" s="33">
        <v>43502</v>
      </c>
    </row>
    <row r="57" spans="1:30" x14ac:dyDescent="0.35">
      <c r="A57" s="18" t="s">
        <v>84</v>
      </c>
      <c r="B57" s="36">
        <v>43663</v>
      </c>
      <c r="C57" s="37">
        <v>0.55157407407407411</v>
      </c>
      <c r="D57" s="18" t="s">
        <v>42</v>
      </c>
      <c r="E57" s="38">
        <v>2.4359999999999999</v>
      </c>
      <c r="F57" s="38">
        <v>17.882200000000001</v>
      </c>
      <c r="G57" s="38" t="s">
        <v>43</v>
      </c>
      <c r="H57" s="38">
        <v>3.343</v>
      </c>
      <c r="I57" s="38">
        <v>6841.3206</v>
      </c>
      <c r="J57" s="38" t="s">
        <v>44</v>
      </c>
      <c r="K57" s="38">
        <v>3.5760000000000001</v>
      </c>
      <c r="L57" s="38">
        <v>605.92939999999999</v>
      </c>
      <c r="M57" s="3"/>
      <c r="N57" s="2"/>
      <c r="O57" s="24">
        <f t="shared" si="10"/>
        <v>1.787128999001498</v>
      </c>
      <c r="P57" s="3"/>
      <c r="Q57" s="2"/>
      <c r="R57" s="24">
        <f t="shared" si="11"/>
        <v>733.56566830696136</v>
      </c>
      <c r="S57" s="3"/>
      <c r="U57" s="24">
        <f t="shared" si="12"/>
        <v>1305.0076608055167</v>
      </c>
      <c r="AD57" s="33">
        <v>43502</v>
      </c>
    </row>
    <row r="58" spans="1:30" x14ac:dyDescent="0.35">
      <c r="A58" s="32" t="s">
        <v>41</v>
      </c>
      <c r="B58" s="33">
        <v>43663</v>
      </c>
      <c r="C58" s="34">
        <v>0.55564814814814811</v>
      </c>
      <c r="D58" s="32" t="s">
        <v>42</v>
      </c>
      <c r="E58" s="35">
        <v>2.4430000000000001</v>
      </c>
      <c r="F58" s="35">
        <v>40.054900000000004</v>
      </c>
      <c r="G58" s="35" t="s">
        <v>43</v>
      </c>
      <c r="H58" s="35">
        <v>3.35</v>
      </c>
      <c r="I58" s="35">
        <v>3767.5248000000001</v>
      </c>
      <c r="J58" s="35" t="s">
        <v>44</v>
      </c>
      <c r="K58" s="35">
        <v>3.5830000000000002</v>
      </c>
      <c r="L58" s="35">
        <v>778.83870000000002</v>
      </c>
      <c r="AD58" s="33">
        <v>43502</v>
      </c>
    </row>
    <row r="59" spans="1:30" x14ac:dyDescent="0.35">
      <c r="A59" s="32" t="s">
        <v>41</v>
      </c>
      <c r="B59" s="33">
        <v>43663</v>
      </c>
      <c r="C59" s="34">
        <v>0.55930555555555561</v>
      </c>
      <c r="D59" s="32" t="s">
        <v>42</v>
      </c>
      <c r="E59" s="35">
        <v>2.44</v>
      </c>
      <c r="F59" s="35">
        <v>40.066200000000002</v>
      </c>
      <c r="G59" s="35" t="s">
        <v>43</v>
      </c>
      <c r="H59" s="35">
        <v>3.3460000000000001</v>
      </c>
      <c r="I59" s="35">
        <v>3762.5194999999999</v>
      </c>
      <c r="J59" s="35" t="s">
        <v>44</v>
      </c>
      <c r="K59" s="35">
        <v>3.5760000000000001</v>
      </c>
      <c r="L59" s="35">
        <v>769.47619999999995</v>
      </c>
    </row>
    <row r="60" spans="1:30" x14ac:dyDescent="0.35">
      <c r="A60" s="32" t="s">
        <v>41</v>
      </c>
      <c r="B60" s="33">
        <v>43663</v>
      </c>
      <c r="C60" s="34">
        <v>0.56337962962962962</v>
      </c>
      <c r="D60" s="32" t="s">
        <v>42</v>
      </c>
      <c r="E60" s="35">
        <v>2.4359999999999999</v>
      </c>
      <c r="F60" s="35">
        <v>39.672699999999999</v>
      </c>
      <c r="G60" s="35" t="s">
        <v>43</v>
      </c>
      <c r="H60" s="35">
        <v>3.343</v>
      </c>
      <c r="I60" s="35">
        <v>3758.5763999999999</v>
      </c>
      <c r="J60" s="35" t="s">
        <v>44</v>
      </c>
      <c r="K60" s="35">
        <v>3.5760000000000001</v>
      </c>
      <c r="L60" s="35">
        <v>775.98940000000005</v>
      </c>
    </row>
    <row r="61" spans="1:30" x14ac:dyDescent="0.35">
      <c r="A61" s="32" t="s">
        <v>41</v>
      </c>
      <c r="B61" s="33">
        <v>43663</v>
      </c>
      <c r="C61" s="34">
        <v>0.56746527777777778</v>
      </c>
      <c r="D61" s="32" t="s">
        <v>42</v>
      </c>
      <c r="E61" s="35">
        <v>2.4430000000000001</v>
      </c>
      <c r="F61" s="35">
        <v>39.283099999999997</v>
      </c>
      <c r="G61" s="35" t="s">
        <v>43</v>
      </c>
      <c r="H61" s="35">
        <v>3.35</v>
      </c>
      <c r="I61" s="35">
        <v>3750.1536000000001</v>
      </c>
      <c r="J61" s="35" t="s">
        <v>44</v>
      </c>
      <c r="K61" s="35">
        <v>3.5830000000000002</v>
      </c>
      <c r="L61" s="35">
        <v>774.27279999999996</v>
      </c>
    </row>
    <row r="62" spans="1:30" x14ac:dyDescent="0.3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test</cp:lastModifiedBy>
  <dcterms:created xsi:type="dcterms:W3CDTF">2017-05-14T11:20:10Z</dcterms:created>
  <dcterms:modified xsi:type="dcterms:W3CDTF">2020-04-22T08:49:34Z</dcterms:modified>
</cp:coreProperties>
</file>