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62B0F848-D0C4-4492-B054-FC5956C4E7B7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N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N55" i="1"/>
  <c r="R9" i="1"/>
  <c r="U10" i="1"/>
  <c r="U14" i="1"/>
  <c r="T22" i="1"/>
  <c r="U26" i="1"/>
  <c r="U34" i="1"/>
  <c r="U38" i="1"/>
  <c r="U50" i="1"/>
  <c r="O7" i="1"/>
  <c r="N15" i="1"/>
  <c r="O39" i="1"/>
  <c r="U12" i="1"/>
  <c r="U20" i="1"/>
  <c r="T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N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T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<sst xmlns="http://schemas.openxmlformats.org/spreadsheetml/2006/main" count="266" uniqueCount="85">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</sst>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1" zoomScale="60" zoomScaleNormal="60" workbookViewId="0">
      <selection activeCell="T55" sqref="T55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2" t="s">
        <v>41</v>
      </c>
      <c r="B2" s="33">
        <v>43663</v>
      </c>
      <c r="C2" s="34">
        <v>0.45101851851851849</v>
      </c>
      <c r="D2" s="32" t="s">
        <v>42</v>
      </c>
      <c r="E2" s="35">
        <v>1.996</v>
      </c>
      <c r="F2" s="35">
        <v>34.514800000000001</v>
      </c>
      <c r="G2" s="35" t="s">
        <v>43</v>
      </c>
      <c r="H2" s="35">
        <v>2.9129999999999998</v>
      </c>
      <c r="I2" s="35">
        <v>3280.3777</v>
      </c>
      <c r="J2" s="35" t="s">
        <v>44</v>
      </c>
      <c r="K2" s="35">
        <v>3.1659999999999999</v>
      </c>
      <c r="L2" s="35">
        <v>823.05200000000002</v>
      </c>
      <c r="M2" s="4">
        <f>AVERAGE(F2:F5,F16:F19,F30:F33,F44:F47,F58:F61)</f>
        <v>34.650275000000008</v>
      </c>
      <c r="N2" s="4">
        <f>STDEV(F2:F5,F16:F19,F30:F33,F44:F47,G58:G61)</f>
        <v>0.17163719051145837</v>
      </c>
      <c r="O2" s="4">
        <v>3.9420000000000002</v>
      </c>
      <c r="P2" s="4">
        <f>AVERAGE(I2:I5,I16:I19,I30:I33,I44:I47,I58:I61)</f>
        <v>3282.4205650000004</v>
      </c>
      <c r="Q2" s="4">
        <f>STDEV(I2:I5,I16:I19,I30:I33,I44:I47,I58:I61)</f>
        <v>9.5431953687748496</v>
      </c>
      <c r="R2" s="4">
        <v>407.1</v>
      </c>
      <c r="S2" s="4">
        <f>AVERAGE(L2:L5,L16:L19,L30:L33,L44:L47,L58:L61)</f>
        <v>818.27980500000001</v>
      </c>
      <c r="T2" s="4">
        <f>STDEV(L2:L5,L16:L19,L30:L33,L44:L47,L58:L61)</f>
        <v>4.7385348165723622</v>
      </c>
      <c r="U2" s="4">
        <v>364</v>
      </c>
      <c r="AD2" s="7">
        <v>43502</v>
      </c>
      <c r="AE2" s="6">
        <f>(N2/M2)^2</f>
        <v>2.4536319754042065E-5</v>
      </c>
      <c r="AF2" s="6">
        <f>(T2/S2)^2</f>
        <v>3.3533932509758836E-5</v>
      </c>
      <c r="AG2" s="6">
        <f>(T2/S2)^2</f>
        <v>3.3533932509758836E-5</v>
      </c>
    </row>
    <row r="3" spans="1:33" x14ac:dyDescent="0.35">
      <c r="A3" s="32" t="s">
        <v>41</v>
      </c>
      <c r="B3" s="33">
        <v>43663</v>
      </c>
      <c r="C3" s="34">
        <v>0.45447916666666671</v>
      </c>
      <c r="D3" s="32" t="s">
        <v>42</v>
      </c>
      <c r="E3" s="35">
        <v>1.996</v>
      </c>
      <c r="F3" s="35">
        <v>34.411799999999999</v>
      </c>
      <c r="G3" s="35" t="s">
        <v>43</v>
      </c>
      <c r="H3" s="35">
        <v>2.9159999999999999</v>
      </c>
      <c r="I3" s="35">
        <v>3265.1615999999999</v>
      </c>
      <c r="J3" s="35" t="s">
        <v>44</v>
      </c>
      <c r="K3" s="35">
        <v>3.17</v>
      </c>
      <c r="L3" s="35">
        <v>814.38739999999996</v>
      </c>
      <c r="M3" s="5"/>
      <c r="N3" s="4"/>
      <c r="O3" s="5"/>
      <c r="P3" s="5"/>
      <c r="Q3" s="4"/>
      <c r="R3" s="4"/>
      <c r="S3" s="5"/>
      <c r="T3" s="4"/>
      <c r="U3" s="4"/>
      <c r="AD3" s="31">
        <v>43502</v>
      </c>
    </row>
    <row r="4" spans="1:33" x14ac:dyDescent="0.35">
      <c r="A4" s="32" t="s">
        <v>41</v>
      </c>
      <c r="B4" s="33">
        <v>43663</v>
      </c>
      <c r="C4" s="34">
        <v>0.45792824074074073</v>
      </c>
      <c r="D4" s="32" t="s">
        <v>42</v>
      </c>
      <c r="E4" s="35">
        <v>1.996</v>
      </c>
      <c r="F4" s="35">
        <v>34.622599999999998</v>
      </c>
      <c r="G4" s="35" t="s">
        <v>43</v>
      </c>
      <c r="H4" s="35">
        <v>2.9129999999999998</v>
      </c>
      <c r="I4" s="35">
        <v>3288.9955</v>
      </c>
      <c r="J4" s="35" t="s">
        <v>44</v>
      </c>
      <c r="K4" s="35">
        <v>3.1659999999999999</v>
      </c>
      <c r="L4" s="35">
        <v>822.69110000000001</v>
      </c>
      <c r="M4" s="5"/>
      <c r="N4" s="4"/>
      <c r="O4" s="5"/>
      <c r="P4" s="5"/>
      <c r="Q4" s="4"/>
      <c r="R4" s="4"/>
      <c r="S4" s="5"/>
      <c r="T4" s="4"/>
      <c r="U4" s="4"/>
      <c r="AD4" s="31">
        <v>43502</v>
      </c>
    </row>
    <row r="5" spans="1:33" x14ac:dyDescent="0.35">
      <c r="A5" s="32" t="s">
        <v>41</v>
      </c>
      <c r="B5" s="33">
        <v>43663</v>
      </c>
      <c r="C5" s="34">
        <v>0.46136574074074077</v>
      </c>
      <c r="D5" s="32" t="s">
        <v>42</v>
      </c>
      <c r="E5" s="35">
        <v>1.9930000000000001</v>
      </c>
      <c r="F5" s="35">
        <v>34.5122</v>
      </c>
      <c r="G5" s="35" t="s">
        <v>43</v>
      </c>
      <c r="H5" s="35">
        <v>2.9129999999999998</v>
      </c>
      <c r="I5" s="35">
        <v>3266.5924</v>
      </c>
      <c r="J5" s="35" t="s">
        <v>44</v>
      </c>
      <c r="K5" s="35">
        <v>3.1629999999999998</v>
      </c>
      <c r="L5" s="35">
        <v>821.09289999999999</v>
      </c>
      <c r="M5" s="5"/>
      <c r="N5" s="4"/>
      <c r="O5" s="5"/>
      <c r="P5" s="5"/>
      <c r="Q5" s="4"/>
      <c r="R5" s="4"/>
      <c r="S5" s="5"/>
      <c r="T5" s="4"/>
      <c r="U5" s="4"/>
      <c r="AD5" s="31">
        <v>43502</v>
      </c>
    </row>
    <row r="6" spans="1:33" x14ac:dyDescent="0.35">
      <c r="A6" s="36" t="s">
        <v>45</v>
      </c>
      <c r="B6" s="37">
        <v>43663</v>
      </c>
      <c r="C6" s="38">
        <v>0.48204861111111108</v>
      </c>
      <c r="D6" s="36" t="s">
        <v>42</v>
      </c>
      <c r="E6" s="39">
        <v>1.996</v>
      </c>
      <c r="F6" s="39">
        <v>17.0136</v>
      </c>
      <c r="G6" s="39" t="s">
        <v>43</v>
      </c>
      <c r="H6" s="39">
        <v>2.9159999999999999</v>
      </c>
      <c r="I6" s="39">
        <v>3617.4713999999999</v>
      </c>
      <c r="J6" s="39" t="s">
        <v>44</v>
      </c>
      <c r="K6" s="39">
        <v>3.17</v>
      </c>
      <c r="L6" s="39">
        <v>623.5462</v>
      </c>
      <c r="O6" s="10">
        <f>($O$2/$M$2)*F6</f>
        <v>1.9355578332350893</v>
      </c>
      <c r="R6" s="10">
        <f t="shared" ref="R6:R15" si="0">($R$2/$P$2)*I6</f>
        <v>448.65445416803254</v>
      </c>
      <c r="U6" s="10">
        <f t="shared" ref="U6:U15" si="1">($S$2/$U$2)*L6</f>
        <v>1401.7452278694807</v>
      </c>
      <c r="V6" s="3">
        <v>0</v>
      </c>
      <c r="W6" s="11" t="s">
        <v>33</v>
      </c>
      <c r="X6" s="2">
        <f>SLOPE(O6:O10,$V$6:$V$10)</f>
        <v>-2.6498220865490986E-3</v>
      </c>
      <c r="Y6" s="2">
        <f>RSQ(O6:O10,$V$6:$V$10)</f>
        <v>0.99231020462632746</v>
      </c>
      <c r="Z6" s="2">
        <f>SLOPE($R6:$R10,$V$6:$V$10)</f>
        <v>7.7768414633973046</v>
      </c>
      <c r="AA6" s="2">
        <f>RSQ(R6:R10,$V$6:$V$10)</f>
        <v>0.91421834113430211</v>
      </c>
      <c r="AB6" s="2">
        <f>SLOPE(U6:U10,$V$6:$V$10)</f>
        <v>-0.50223047042595903</v>
      </c>
      <c r="AC6" s="2">
        <f>RSQ(U6:U10,$V$6:$V$10)</f>
        <v>0.25114518278511183</v>
      </c>
      <c r="AD6" s="31">
        <v>43502</v>
      </c>
      <c r="AE6" s="2"/>
    </row>
    <row r="7" spans="1:33" x14ac:dyDescent="0.35">
      <c r="A7" s="36" t="s">
        <v>46</v>
      </c>
      <c r="B7" s="37">
        <v>43663</v>
      </c>
      <c r="C7" s="38">
        <v>0.48549768518518516</v>
      </c>
      <c r="D7" s="36" t="s">
        <v>42</v>
      </c>
      <c r="E7" s="39">
        <v>1.9930000000000001</v>
      </c>
      <c r="F7" s="39">
        <v>16.744599999999998</v>
      </c>
      <c r="G7" s="39" t="s">
        <v>43</v>
      </c>
      <c r="H7" s="39">
        <v>2.91</v>
      </c>
      <c r="I7" s="39">
        <v>5055.6193999999996</v>
      </c>
      <c r="J7" s="39" t="s">
        <v>44</v>
      </c>
      <c r="K7" s="39">
        <v>3.16</v>
      </c>
      <c r="L7" s="39">
        <v>631.65959999999995</v>
      </c>
      <c r="O7" s="10">
        <f>($O$2/$M$2)*F7</f>
        <v>1.9049549592319248</v>
      </c>
      <c r="R7" s="10">
        <f t="shared" si="0"/>
        <v>627.01979133499606</v>
      </c>
      <c r="U7" s="10">
        <f t="shared" si="1"/>
        <v>1419.9843250394999</v>
      </c>
      <c r="V7" s="3">
        <v>10</v>
      </c>
      <c r="W7" s="13" t="s">
        <v>34</v>
      </c>
      <c r="X7" s="2">
        <f>SLOPE($O11:$O15,$V$6:$V$10)</f>
        <v>-1.0853212564691051E-3</v>
      </c>
      <c r="Y7" s="2">
        <f>RSQ(O11:O15,$V$6:$V$10)</f>
        <v>0.93668140877041761</v>
      </c>
      <c r="Z7" s="2">
        <f>SLOPE($R11:$R15,$V$6:$V$10)</f>
        <v>10.981347037715746</v>
      </c>
      <c r="AA7" s="2">
        <f>RSQ(R11:R15,$V$6:$V$10)</f>
        <v>0.98537636065180567</v>
      </c>
      <c r="AB7" s="2">
        <f>SLOPE(U11:U15,$V$6:$V$10)</f>
        <v>0.29505056628144077</v>
      </c>
      <c r="AC7" s="2">
        <f>RSQ(U11:U15,$V$6:$V$10)</f>
        <v>6.0917387428844477E-2</v>
      </c>
      <c r="AD7" s="31">
        <v>43502</v>
      </c>
      <c r="AE7" s="2"/>
    </row>
    <row r="8" spans="1:33" x14ac:dyDescent="0.35">
      <c r="A8" s="36" t="s">
        <v>47</v>
      </c>
      <c r="B8" s="37">
        <v>43663</v>
      </c>
      <c r="C8" s="38">
        <v>0.48893518518518514</v>
      </c>
      <c r="D8" s="36" t="s">
        <v>42</v>
      </c>
      <c r="E8" s="39">
        <v>1.996</v>
      </c>
      <c r="F8" s="39">
        <v>16.4986</v>
      </c>
      <c r="G8" s="39" t="s">
        <v>43</v>
      </c>
      <c r="H8" s="39">
        <v>2.9159999999999999</v>
      </c>
      <c r="I8" s="39">
        <v>5333.79</v>
      </c>
      <c r="J8" s="39" t="s">
        <v>44</v>
      </c>
      <c r="K8" s="39">
        <v>3.17</v>
      </c>
      <c r="L8" s="39">
        <v>614.25319999999999</v>
      </c>
      <c r="O8" s="10">
        <f>($O$2/$M$2)*F8</f>
        <v>1.8769686878386964</v>
      </c>
      <c r="R8" s="10">
        <f t="shared" si="0"/>
        <v>661.51971266363307</v>
      </c>
      <c r="U8" s="10">
        <f t="shared" si="1"/>
        <v>1380.8543646061153</v>
      </c>
      <c r="V8" s="3">
        <v>20</v>
      </c>
      <c r="W8" s="15" t="s">
        <v>35</v>
      </c>
      <c r="X8" s="2">
        <f>SLOPE($O20:$O24,$V$6:$V$10)</f>
        <v>-3.9681347406333555E-4</v>
      </c>
      <c r="Y8" s="2">
        <f>RSQ(O20:O24,$V$6:$V$10)</f>
        <v>5.7640690514222215E-2</v>
      </c>
      <c r="Z8" s="2">
        <f>SLOPE($R20:$R24,$V$6:$V$10)</f>
        <v>10.651358612695017</v>
      </c>
      <c r="AA8" s="2">
        <f>RSQ(R20:R24,$V$6:$V$10)</f>
        <v>0.89066306820875174</v>
      </c>
      <c r="AB8" s="2">
        <f>SLOPE($U20:$U24,$V$6:$V$10)</f>
        <v>1.0532115338498078</v>
      </c>
      <c r="AC8" s="2">
        <f>RSQ(U20:U24,$V$6:$V$10)</f>
        <v>0.69788691114693047</v>
      </c>
      <c r="AD8" s="31">
        <v>43502</v>
      </c>
      <c r="AE8" s="2"/>
    </row>
    <row r="9" spans="1:33" x14ac:dyDescent="0.35">
      <c r="A9" s="36" t="s">
        <v>48</v>
      </c>
      <c r="B9" s="37">
        <v>43663</v>
      </c>
      <c r="C9" s="38">
        <v>0.49238425925925927</v>
      </c>
      <c r="D9" s="36" t="s">
        <v>42</v>
      </c>
      <c r="E9" s="39">
        <v>1.996</v>
      </c>
      <c r="F9" s="39">
        <v>16.319199999999999</v>
      </c>
      <c r="G9" s="39" t="s">
        <v>43</v>
      </c>
      <c r="H9" s="39">
        <v>2.9129999999999998</v>
      </c>
      <c r="I9" s="39">
        <v>5903.7824000000001</v>
      </c>
      <c r="J9" s="39" t="s">
        <v>44</v>
      </c>
      <c r="K9" s="39">
        <v>3.1659999999999999</v>
      </c>
      <c r="L9" s="39">
        <v>615.26020000000005</v>
      </c>
      <c r="O9" s="10">
        <f t="shared" ref="O9:O15" si="2">($O$2/$M$2)*F9</f>
        <v>1.8565591874811955</v>
      </c>
      <c r="R9" s="10">
        <f>($R$2/$P$2)*I9</f>
        <v>732.21263620738989</v>
      </c>
      <c r="U9" s="10">
        <f t="shared" si="1"/>
        <v>1383.1181221985194</v>
      </c>
      <c r="V9" s="3">
        <v>30</v>
      </c>
      <c r="W9" s="18" t="s">
        <v>36</v>
      </c>
      <c r="X9" s="2">
        <f>SLOPE($O25:$O29,$V$6:$V$10)</f>
        <v>-3.0127985007746367E-3</v>
      </c>
      <c r="Y9" s="2">
        <f>RSQ(O25:O29,$V$6:$V$10)</f>
        <v>0.94867812978312127</v>
      </c>
      <c r="Z9" s="2">
        <f>SLOPE($R25:$R29,$V$6:$V$10)</f>
        <v>21.579145869018159</v>
      </c>
      <c r="AA9" s="2">
        <f>RSQ(R25:R29,$V$6:$V$10)</f>
        <v>0.99550749545795125</v>
      </c>
      <c r="AB9" s="2">
        <f>SLOPE(U25:U29,$V$6:$V$10)</f>
        <v>1.532541088697061</v>
      </c>
      <c r="AC9" s="2">
        <f>RSQ(U25:U29,$V$6:$V$10)</f>
        <v>0.92538265949729459</v>
      </c>
      <c r="AD9" s="31">
        <v>43502</v>
      </c>
      <c r="AE9" s="2"/>
    </row>
    <row r="10" spans="1:33" x14ac:dyDescent="0.35">
      <c r="A10" s="36" t="s">
        <v>49</v>
      </c>
      <c r="B10" s="37">
        <v>43663</v>
      </c>
      <c r="C10" s="38">
        <v>0.49583333333333335</v>
      </c>
      <c r="D10" s="36" t="s">
        <v>42</v>
      </c>
      <c r="E10" s="39">
        <v>1.99</v>
      </c>
      <c r="F10" s="39">
        <v>16.6008</v>
      </c>
      <c r="G10" s="39" t="s">
        <v>43</v>
      </c>
      <c r="H10" s="39">
        <v>2.91</v>
      </c>
      <c r="I10" s="39">
        <v>6328.598</v>
      </c>
      <c r="J10" s="39" t="s">
        <v>44</v>
      </c>
      <c r="K10" s="39">
        <v>3.16</v>
      </c>
      <c r="L10" s="39">
        <v>620.57539999999995</v>
      </c>
      <c r="N10" s="10">
        <f>($O$2/$M$2)*F10</f>
        <v>1.8885955046532816</v>
      </c>
      <c r="R10" s="10">
        <f>($R$2/$P$2)*I10</f>
        <v>784.90010490170084</v>
      </c>
      <c r="U10" s="10">
        <f>($S$2/$U$2)*L10</f>
        <v>1395.066805768673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1">
        <v>43502</v>
      </c>
      <c r="AE10" s="2"/>
    </row>
    <row r="11" spans="1:33" x14ac:dyDescent="0.35">
      <c r="A11" s="40" t="s">
        <v>50</v>
      </c>
      <c r="B11" s="41">
        <v>43663</v>
      </c>
      <c r="C11" s="42">
        <v>0.51305555555555549</v>
      </c>
      <c r="D11" s="40" t="s">
        <v>42</v>
      </c>
      <c r="E11" s="43">
        <v>1.9930000000000001</v>
      </c>
      <c r="F11" s="43">
        <v>16.867599999999999</v>
      </c>
      <c r="G11" s="43" t="s">
        <v>43</v>
      </c>
      <c r="H11" s="43">
        <v>2.9129999999999998</v>
      </c>
      <c r="I11" s="43">
        <v>3802.1397999999999</v>
      </c>
      <c r="J11" s="43" t="s">
        <v>44</v>
      </c>
      <c r="K11" s="43">
        <v>3.1629999999999998</v>
      </c>
      <c r="L11" s="43">
        <v>625.16179999999997</v>
      </c>
      <c r="O11" s="12">
        <f t="shared" si="2"/>
        <v>1.9189480949285391</v>
      </c>
      <c r="R11" s="12">
        <f>($R$2/$P$2)*I11</f>
        <v>471.55782811152352</v>
      </c>
      <c r="U11" s="12">
        <f t="shared" si="1"/>
        <v>1405.3771313116731</v>
      </c>
      <c r="V11" s="3"/>
      <c r="W11" s="21" t="s">
        <v>38</v>
      </c>
      <c r="X11" s="2">
        <f>SLOPE($O39:$O43,$V$6:$V$10)</f>
        <v>-3.8457232446207114E-3</v>
      </c>
      <c r="Y11" s="2">
        <f>RSQ(O39:O43,$V$6:$V$10)</f>
        <v>0.95368140735499685</v>
      </c>
      <c r="Z11" s="2">
        <f>SLOPE($R39:$R43,$V$6:$V$10)</f>
        <v>10.2659553744296</v>
      </c>
      <c r="AA11" s="2">
        <f>RSQ(R39:R43,$V$6:$V$10)</f>
        <v>0.94553986395468137</v>
      </c>
      <c r="AB11" s="2">
        <f>SLOPE($U39:$U43,$V$6:$V$10)</f>
        <v>1.674256681566062</v>
      </c>
      <c r="AC11" s="2">
        <f>RSQ(U39:U43,$V$6:$V$10)</f>
        <v>0.61980785299768792</v>
      </c>
      <c r="AD11" s="31">
        <v>43502</v>
      </c>
      <c r="AE11" s="2"/>
    </row>
    <row r="12" spans="1:33" x14ac:dyDescent="0.35">
      <c r="A12" s="40" t="s">
        <v>51</v>
      </c>
      <c r="B12" s="41">
        <v>43663</v>
      </c>
      <c r="C12" s="42">
        <v>0.51649305555555558</v>
      </c>
      <c r="D12" s="40" t="s">
        <v>42</v>
      </c>
      <c r="E12" s="43">
        <v>1.9930000000000001</v>
      </c>
      <c r="F12" s="43">
        <v>16.720700000000001</v>
      </c>
      <c r="G12" s="43" t="s">
        <v>43</v>
      </c>
      <c r="H12" s="43">
        <v>2.91</v>
      </c>
      <c r="I12" s="43">
        <v>4936.3278</v>
      </c>
      <c r="J12" s="43" t="s">
        <v>44</v>
      </c>
      <c r="K12" s="43">
        <v>3.1629999999999998</v>
      </c>
      <c r="L12" s="43">
        <v>619.93529999999998</v>
      </c>
      <c r="O12" s="12">
        <f t="shared" si="2"/>
        <v>1.9022359678242089</v>
      </c>
      <c r="R12" s="12">
        <f t="shared" si="0"/>
        <v>612.22473098294154</v>
      </c>
      <c r="U12" s="12">
        <f t="shared" si="1"/>
        <v>1393.6278472434519</v>
      </c>
      <c r="V12" s="3"/>
      <c r="W12" s="23" t="s">
        <v>39</v>
      </c>
      <c r="X12" s="2">
        <f>SLOPE($O48:$O52,$V$6:$V$10)</f>
        <v>-2.9969201110236509E-3</v>
      </c>
      <c r="Y12" s="2">
        <f>RSQ(O48:O52,$V$6:$V$10)</f>
        <v>0.96588378746692205</v>
      </c>
      <c r="Z12" s="2">
        <f>SLOPE($R48:$R52,$V$6:$V$10)</f>
        <v>9.338479880319662</v>
      </c>
      <c r="AA12" s="2">
        <f>RSQ(R48:R52,$V$6:$V$10)</f>
        <v>0.99872139766785528</v>
      </c>
      <c r="AB12" s="2">
        <f>SLOPE(U48:U52,$V$6:$V$10)</f>
        <v>0.54246331017894367</v>
      </c>
      <c r="AC12" s="2">
        <f>RSQ(U48:U52,$V$6:$V$10)</f>
        <v>8.5976303498558504E-2</v>
      </c>
      <c r="AD12" s="31">
        <v>43502</v>
      </c>
      <c r="AE12" s="2"/>
    </row>
    <row r="13" spans="1:33" x14ac:dyDescent="0.35">
      <c r="A13" s="40" t="s">
        <v>52</v>
      </c>
      <c r="B13" s="41">
        <v>43663</v>
      </c>
      <c r="C13" s="42">
        <v>0.5199421296296296</v>
      </c>
      <c r="D13" s="40" t="s">
        <v>42</v>
      </c>
      <c r="E13" s="43">
        <v>1.9930000000000001</v>
      </c>
      <c r="F13" s="43">
        <v>16.619599999999998</v>
      </c>
      <c r="G13" s="43" t="s">
        <v>43</v>
      </c>
      <c r="H13" s="43">
        <v>2.91</v>
      </c>
      <c r="I13" s="43">
        <v>5997.0514000000003</v>
      </c>
      <c r="J13" s="43" t="s">
        <v>44</v>
      </c>
      <c r="K13" s="43">
        <v>3.1629999999999998</v>
      </c>
      <c r="L13" s="43">
        <v>619.78700000000003</v>
      </c>
      <c r="O13" s="12">
        <f t="shared" si="2"/>
        <v>1.8907342928735769</v>
      </c>
      <c r="R13" s="12">
        <f t="shared" si="0"/>
        <v>743.78026111958638</v>
      </c>
      <c r="U13" s="12">
        <f t="shared" si="1"/>
        <v>1393.2944656635577</v>
      </c>
      <c r="V13" s="3"/>
      <c r="W13" s="25" t="s">
        <v>40</v>
      </c>
      <c r="X13" s="2">
        <f>SLOPE($O53:$O57,$V$6:$V$10)</f>
        <v>-2.3986282359952414E-3</v>
      </c>
      <c r="Y13" s="2">
        <f>RSQ(O53:O57,$V$6:$V$10)</f>
        <v>0.83153092051037303</v>
      </c>
      <c r="Z13" s="2">
        <f>SLOPE($R53:$R57,$V$6:$V$10)</f>
        <v>7.5054246428047211</v>
      </c>
      <c r="AA13" s="2">
        <f>RSQ(R53:R57,$V$6:$V$10)</f>
        <v>0.94860004840403078</v>
      </c>
      <c r="AB13" s="2">
        <f>SLOPE(U53:U57,$V$6:$V$10)</f>
        <v>0.99550931946865828</v>
      </c>
      <c r="AC13" s="2">
        <f>RSQ(U53:U57,$V$6:$V$10)</f>
        <v>0.9934994986488821</v>
      </c>
      <c r="AD13" s="31">
        <v>43502</v>
      </c>
      <c r="AE13" s="2"/>
    </row>
    <row r="14" spans="1:33" x14ac:dyDescent="0.35">
      <c r="A14" s="40" t="s">
        <v>53</v>
      </c>
      <c r="B14" s="41">
        <v>43663</v>
      </c>
      <c r="C14" s="42">
        <v>0.52339120370370373</v>
      </c>
      <c r="D14" s="40" t="s">
        <v>42</v>
      </c>
      <c r="E14" s="43">
        <v>1.996</v>
      </c>
      <c r="F14" s="43">
        <v>16.583300000000001</v>
      </c>
      <c r="G14" s="43" t="s">
        <v>43</v>
      </c>
      <c r="H14" s="43">
        <v>2.9129999999999998</v>
      </c>
      <c r="I14" s="43">
        <v>6526.2677999999996</v>
      </c>
      <c r="J14" s="43" t="s">
        <v>44</v>
      </c>
      <c r="K14" s="43">
        <v>3.1659999999999999</v>
      </c>
      <c r="L14" s="43">
        <v>612.67420000000004</v>
      </c>
      <c r="O14" s="12">
        <f t="shared" si="2"/>
        <v>1.886604611363113</v>
      </c>
      <c r="R14" s="12">
        <f t="shared" si="0"/>
        <v>809.41596872428806</v>
      </c>
      <c r="U14" s="12">
        <f t="shared" si="1"/>
        <v>1377.3047387487115</v>
      </c>
      <c r="AD14" s="31">
        <v>43502</v>
      </c>
    </row>
    <row r="15" spans="1:33" x14ac:dyDescent="0.35">
      <c r="A15" s="40" t="s">
        <v>54</v>
      </c>
      <c r="B15" s="41">
        <v>43663</v>
      </c>
      <c r="C15" s="42">
        <v>0.52682870370370372</v>
      </c>
      <c r="D15" s="40" t="s">
        <v>42</v>
      </c>
      <c r="E15" s="43">
        <v>1.99</v>
      </c>
      <c r="F15" s="43">
        <v>16.889199999999999</v>
      </c>
      <c r="G15" s="43" t="s">
        <v>43</v>
      </c>
      <c r="H15" s="43">
        <v>2.91</v>
      </c>
      <c r="I15" s="43">
        <v>7434.2637999999997</v>
      </c>
      <c r="J15" s="43" t="s">
        <v>44</v>
      </c>
      <c r="K15" s="43">
        <v>3.1560000000000001</v>
      </c>
      <c r="L15" s="43">
        <v>635.35479999999995</v>
      </c>
      <c r="N15" s="12">
        <f>($O$2/$M$2)*F15</f>
        <v>1.9214054260752615</v>
      </c>
      <c r="R15" s="12">
        <f t="shared" si="0"/>
        <v>922.02956112663765</v>
      </c>
      <c r="U15" s="12">
        <f t="shared" si="1"/>
        <v>1428.2912138731153</v>
      </c>
      <c r="AD15" s="31">
        <v>43502</v>
      </c>
    </row>
    <row r="16" spans="1:33" x14ac:dyDescent="0.35">
      <c r="A16" s="44" t="s">
        <v>41</v>
      </c>
      <c r="B16" s="45">
        <v>43663</v>
      </c>
      <c r="C16" s="46">
        <v>0.49927083333333333</v>
      </c>
      <c r="D16" s="44" t="s">
        <v>42</v>
      </c>
      <c r="E16" s="47">
        <v>1.996</v>
      </c>
      <c r="F16" s="47">
        <v>34.428899999999999</v>
      </c>
      <c r="G16" s="47" t="s">
        <v>43</v>
      </c>
      <c r="H16" s="47">
        <v>2.9159999999999999</v>
      </c>
      <c r="I16" s="47">
        <v>3281.2125999999998</v>
      </c>
      <c r="J16" s="47" t="s">
        <v>44</v>
      </c>
      <c r="K16" s="47">
        <v>3.17</v>
      </c>
      <c r="L16" s="47">
        <v>811.68219999999997</v>
      </c>
      <c r="M16" s="5"/>
      <c r="N16" s="4"/>
      <c r="O16" s="5"/>
      <c r="P16" s="5"/>
      <c r="Q16" s="4"/>
      <c r="R16" s="4"/>
      <c r="S16" s="5"/>
      <c r="T16" s="4"/>
      <c r="U16" s="4"/>
      <c r="AD16" s="31">
        <v>43502</v>
      </c>
    </row>
    <row r="17" spans="1:30" x14ac:dyDescent="0.35">
      <c r="A17" s="44" t="s">
        <v>41</v>
      </c>
      <c r="B17" s="45">
        <v>43663</v>
      </c>
      <c r="C17" s="46">
        <v>0.50271990740740746</v>
      </c>
      <c r="D17" s="44" t="s">
        <v>42</v>
      </c>
      <c r="E17" s="47">
        <v>1.996</v>
      </c>
      <c r="F17" s="47">
        <v>34.690199999999997</v>
      </c>
      <c r="G17" s="47" t="s">
        <v>43</v>
      </c>
      <c r="H17" s="47">
        <v>2.9159999999999999</v>
      </c>
      <c r="I17" s="47">
        <v>3281.3739999999998</v>
      </c>
      <c r="J17" s="47" t="s">
        <v>44</v>
      </c>
      <c r="K17" s="47">
        <v>3.17</v>
      </c>
      <c r="L17" s="47">
        <v>821.82920000000001</v>
      </c>
      <c r="M17" s="5"/>
      <c r="N17" s="4"/>
      <c r="O17" s="5"/>
      <c r="P17" s="5"/>
      <c r="Q17" s="4"/>
      <c r="R17" s="4"/>
      <c r="S17" s="5"/>
      <c r="T17" s="4"/>
      <c r="U17" s="4"/>
      <c r="AD17" s="31">
        <v>43502</v>
      </c>
    </row>
    <row r="18" spans="1:30" x14ac:dyDescent="0.35">
      <c r="A18" s="44" t="s">
        <v>41</v>
      </c>
      <c r="B18" s="45">
        <v>43663</v>
      </c>
      <c r="C18" s="46">
        <v>0.50616898148148148</v>
      </c>
      <c r="D18" s="44" t="s">
        <v>42</v>
      </c>
      <c r="E18" s="47">
        <v>1.99</v>
      </c>
      <c r="F18" s="47">
        <v>34.645600000000002</v>
      </c>
      <c r="G18" s="47" t="s">
        <v>43</v>
      </c>
      <c r="H18" s="47">
        <v>2.91</v>
      </c>
      <c r="I18" s="47">
        <v>3285.0844000000002</v>
      </c>
      <c r="J18" s="47" t="s">
        <v>44</v>
      </c>
      <c r="K18" s="47">
        <v>3.16</v>
      </c>
      <c r="L18" s="47">
        <v>819.51459999999997</v>
      </c>
      <c r="M18" s="5"/>
      <c r="N18" s="4"/>
      <c r="O18" s="5"/>
      <c r="P18" s="5"/>
      <c r="Q18" s="4"/>
      <c r="R18" s="4"/>
      <c r="S18" s="5"/>
      <c r="T18" s="4"/>
      <c r="U18" s="4"/>
      <c r="AD18" s="31">
        <v>43502</v>
      </c>
    </row>
    <row r="19" spans="1:30" x14ac:dyDescent="0.35">
      <c r="A19" s="44" t="s">
        <v>41</v>
      </c>
      <c r="B19" s="45">
        <v>43663</v>
      </c>
      <c r="C19" s="46">
        <v>0.50960648148148147</v>
      </c>
      <c r="D19" s="44" t="s">
        <v>42</v>
      </c>
      <c r="E19" s="47">
        <v>1.9930000000000001</v>
      </c>
      <c r="F19" s="47">
        <v>34.790199999999999</v>
      </c>
      <c r="G19" s="47" t="s">
        <v>43</v>
      </c>
      <c r="H19" s="47">
        <v>2.9129999999999998</v>
      </c>
      <c r="I19" s="47">
        <v>3286.6082000000001</v>
      </c>
      <c r="J19" s="47" t="s">
        <v>44</v>
      </c>
      <c r="K19" s="47">
        <v>3.1659999999999999</v>
      </c>
      <c r="L19" s="47">
        <v>824.55899999999997</v>
      </c>
      <c r="M19" s="5"/>
      <c r="N19" s="4"/>
      <c r="O19" s="5"/>
      <c r="P19" s="5"/>
      <c r="Q19" s="4"/>
      <c r="R19" s="4"/>
      <c r="S19" s="5"/>
      <c r="T19" s="4"/>
      <c r="U19" s="4"/>
      <c r="AD19" s="31">
        <v>43502</v>
      </c>
    </row>
    <row r="20" spans="1:30" x14ac:dyDescent="0.35">
      <c r="A20" s="48" t="s">
        <v>55</v>
      </c>
      <c r="B20" s="49">
        <v>43663</v>
      </c>
      <c r="C20" s="50">
        <v>0.53027777777777774</v>
      </c>
      <c r="D20" s="48" t="s">
        <v>42</v>
      </c>
      <c r="E20" s="51">
        <v>2</v>
      </c>
      <c r="F20" s="51">
        <v>16.5898</v>
      </c>
      <c r="G20" s="51" t="s">
        <v>43</v>
      </c>
      <c r="H20" s="51">
        <v>2.9159999999999999</v>
      </c>
      <c r="I20" s="51">
        <v>4406.5536000000002</v>
      </c>
      <c r="J20" s="51" t="s">
        <v>44</v>
      </c>
      <c r="K20" s="51">
        <v>3.1659999999999999</v>
      </c>
      <c r="L20" s="51">
        <v>624.42160000000001</v>
      </c>
      <c r="O20" s="14">
        <f t="shared" ref="O20:O29" si="3">($O$2/$M$2)*F20</f>
        <v>1.8873440860137471</v>
      </c>
      <c r="P20" s="3"/>
      <c r="R20" s="14">
        <f t="shared" ref="R20:R29" si="4">($R$2/$P$2)*I20</f>
        <v>546.51984260889492</v>
      </c>
      <c r="S20" s="3"/>
      <c r="U20" s="14">
        <f>($S$2/$U$2)*L20</f>
        <v>1403.713145840077</v>
      </c>
      <c r="AD20" s="31">
        <v>43502</v>
      </c>
    </row>
    <row r="21" spans="1:30" x14ac:dyDescent="0.35">
      <c r="A21" s="48" t="s">
        <v>56</v>
      </c>
      <c r="B21" s="49">
        <v>43663</v>
      </c>
      <c r="C21" s="50">
        <v>0.53372685185185187</v>
      </c>
      <c r="D21" s="48" t="s">
        <v>42</v>
      </c>
      <c r="E21" s="51">
        <v>1.99</v>
      </c>
      <c r="F21" s="51">
        <v>16.977799999999998</v>
      </c>
      <c r="G21" s="51" t="s">
        <v>43</v>
      </c>
      <c r="H21" s="51">
        <v>2.91</v>
      </c>
      <c r="I21" s="51">
        <v>5789.0056000000004</v>
      </c>
      <c r="J21" s="51" t="s">
        <v>44</v>
      </c>
      <c r="K21" s="51">
        <v>3.1629999999999998</v>
      </c>
      <c r="L21" s="51">
        <v>642.44550000000004</v>
      </c>
      <c r="O21" s="14">
        <f t="shared" si="3"/>
        <v>1.9314850343900585</v>
      </c>
      <c r="P21" s="3"/>
      <c r="R21" s="14">
        <f t="shared" si="4"/>
        <v>717.97752088480479</v>
      </c>
      <c r="S21" s="3"/>
      <c r="U21" s="14">
        <f t="shared" ref="U21:U26" si="5">($S$2/$U$2)*L21</f>
        <v>1444.2312595140866</v>
      </c>
      <c r="AD21" s="31">
        <v>43502</v>
      </c>
    </row>
    <row r="22" spans="1:30" x14ac:dyDescent="0.35">
      <c r="A22" s="48" t="s">
        <v>57</v>
      </c>
      <c r="B22" s="49">
        <v>43663</v>
      </c>
      <c r="C22" s="50">
        <v>0.53717592592592589</v>
      </c>
      <c r="D22" s="48" t="s">
        <v>42</v>
      </c>
      <c r="E22" s="51">
        <v>1.99</v>
      </c>
      <c r="F22" s="51">
        <v>16.837900000000001</v>
      </c>
      <c r="G22" s="51" t="s">
        <v>43</v>
      </c>
      <c r="H22" s="51">
        <v>2.91</v>
      </c>
      <c r="I22" s="51">
        <v>7090.0432000000001</v>
      </c>
      <c r="J22" s="51" t="s">
        <v>44</v>
      </c>
      <c r="K22" s="51">
        <v>3.16</v>
      </c>
      <c r="L22" s="51">
        <v>654.67740000000003</v>
      </c>
      <c r="O22" s="14">
        <f t="shared" si="3"/>
        <v>1.9155692646017959</v>
      </c>
      <c r="P22" s="3"/>
      <c r="R22" s="14">
        <f>($R$2/$P$2)*I22</f>
        <v>879.33783302993652</v>
      </c>
      <c r="S22" s="3"/>
      <c r="T22" s="14">
        <f>($S$2/$U$2)*L22</f>
        <v>1471.7288329942501</v>
      </c>
      <c r="AD22" s="31">
        <v>43502</v>
      </c>
    </row>
    <row r="23" spans="1:30" x14ac:dyDescent="0.35">
      <c r="A23" s="48" t="s">
        <v>58</v>
      </c>
      <c r="B23" s="49">
        <v>43663</v>
      </c>
      <c r="C23" s="50">
        <v>0.54061342592592598</v>
      </c>
      <c r="D23" s="48" t="s">
        <v>42</v>
      </c>
      <c r="E23" s="51">
        <v>1.9930000000000001</v>
      </c>
      <c r="F23" s="51">
        <v>16.379799999999999</v>
      </c>
      <c r="G23" s="51" t="s">
        <v>43</v>
      </c>
      <c r="H23" s="51">
        <v>2.91</v>
      </c>
      <c r="I23" s="51">
        <v>7755.4341000000004</v>
      </c>
      <c r="J23" s="51" t="s">
        <v>44</v>
      </c>
      <c r="K23" s="51">
        <v>3.1629999999999998</v>
      </c>
      <c r="L23" s="51">
        <v>644.46730000000002</v>
      </c>
      <c r="O23" s="14">
        <f t="shared" si="3"/>
        <v>1.8634533665317226</v>
      </c>
      <c r="P23" s="3"/>
      <c r="R23" s="14">
        <f t="shared" si="4"/>
        <v>961.86249128925988</v>
      </c>
      <c r="S23" s="3"/>
      <c r="U23" s="14">
        <f t="shared" si="5"/>
        <v>1448.7763092661444</v>
      </c>
      <c r="AD23" s="31">
        <v>43502</v>
      </c>
    </row>
    <row r="24" spans="1:30" x14ac:dyDescent="0.35">
      <c r="A24" s="48" t="s">
        <v>59</v>
      </c>
      <c r="B24" s="49">
        <v>43663</v>
      </c>
      <c r="C24" s="50">
        <v>0.5440625</v>
      </c>
      <c r="D24" s="48" t="s">
        <v>42</v>
      </c>
      <c r="E24" s="51">
        <v>1.996</v>
      </c>
      <c r="F24" s="51">
        <v>16.714400000000001</v>
      </c>
      <c r="G24" s="51" t="s">
        <v>43</v>
      </c>
      <c r="H24" s="51">
        <v>2.9159999999999999</v>
      </c>
      <c r="I24" s="51">
        <v>7717.3995999999997</v>
      </c>
      <c r="J24" s="51" t="s">
        <v>44</v>
      </c>
      <c r="K24" s="51">
        <v>3.17</v>
      </c>
      <c r="L24" s="51">
        <v>646.83600000000001</v>
      </c>
      <c r="O24" s="14">
        <f t="shared" si="3"/>
        <v>1.9015192462397483</v>
      </c>
      <c r="P24" s="3"/>
      <c r="R24" s="14">
        <f t="shared" si="4"/>
        <v>957.14528804141821</v>
      </c>
      <c r="S24" s="3"/>
      <c r="U24" s="14">
        <f t="shared" si="5"/>
        <v>1454.1011976565385</v>
      </c>
      <c r="AD24" s="31">
        <v>43502</v>
      </c>
    </row>
    <row r="25" spans="1:30" x14ac:dyDescent="0.35">
      <c r="A25" s="56" t="s">
        <v>60</v>
      </c>
      <c r="B25" s="57">
        <v>43663</v>
      </c>
      <c r="C25" s="58">
        <v>0.56128472222222225</v>
      </c>
      <c r="D25" s="56" t="s">
        <v>42</v>
      </c>
      <c r="E25" s="59">
        <v>1.9930000000000001</v>
      </c>
      <c r="F25" s="59">
        <v>17.153700000000001</v>
      </c>
      <c r="G25" s="59" t="s">
        <v>43</v>
      </c>
      <c r="H25" s="59">
        <v>2.91</v>
      </c>
      <c r="I25" s="59">
        <v>3563.2089999999998</v>
      </c>
      <c r="J25" s="59" t="s">
        <v>44</v>
      </c>
      <c r="K25" s="59">
        <v>3.1629999999999998</v>
      </c>
      <c r="L25" s="59">
        <v>623.1268</v>
      </c>
      <c r="O25" s="17">
        <f t="shared" si="3"/>
        <v>1.9514963560895258</v>
      </c>
      <c r="P25" s="3"/>
      <c r="R25" s="17">
        <f t="shared" si="4"/>
        <v>441.92459655150861</v>
      </c>
      <c r="S25" s="3"/>
      <c r="U25" s="17">
        <f t="shared" si="5"/>
        <v>1400.8024076765769</v>
      </c>
      <c r="AD25" s="31">
        <v>43502</v>
      </c>
    </row>
    <row r="26" spans="1:30" x14ac:dyDescent="0.35">
      <c r="A26" s="56" t="s">
        <v>61</v>
      </c>
      <c r="B26" s="57">
        <v>43663</v>
      </c>
      <c r="C26" s="58">
        <v>0.56473379629629628</v>
      </c>
      <c r="D26" s="56" t="s">
        <v>42</v>
      </c>
      <c r="E26" s="59">
        <v>1.9930000000000001</v>
      </c>
      <c r="F26" s="59">
        <v>16.8874</v>
      </c>
      <c r="G26" s="59" t="s">
        <v>43</v>
      </c>
      <c r="H26" s="59">
        <v>2.91</v>
      </c>
      <c r="I26" s="59">
        <v>5764.116</v>
      </c>
      <c r="J26" s="59" t="s">
        <v>44</v>
      </c>
      <c r="K26" s="59">
        <v>3.16</v>
      </c>
      <c r="L26" s="59">
        <v>637.68190000000004</v>
      </c>
      <c r="O26" s="17">
        <f t="shared" si="3"/>
        <v>1.9212006484797015</v>
      </c>
      <c r="P26" s="3"/>
      <c r="R26" s="17">
        <f t="shared" si="4"/>
        <v>714.89060500691812</v>
      </c>
      <c r="S26" s="3"/>
      <c r="U26" s="17">
        <f t="shared" si="5"/>
        <v>1433.5225845715097</v>
      </c>
      <c r="AD26" s="31">
        <v>43502</v>
      </c>
    </row>
    <row r="27" spans="1:30" x14ac:dyDescent="0.35">
      <c r="A27" s="56" t="s">
        <v>62</v>
      </c>
      <c r="B27" s="57">
        <v>43663</v>
      </c>
      <c r="C27" s="58">
        <v>0.56819444444444445</v>
      </c>
      <c r="D27" s="56" t="s">
        <v>42</v>
      </c>
      <c r="E27" s="59">
        <v>1.996</v>
      </c>
      <c r="F27" s="59">
        <v>16.421600000000002</v>
      </c>
      <c r="G27" s="59" t="s">
        <v>43</v>
      </c>
      <c r="H27" s="59">
        <v>2.9129999999999998</v>
      </c>
      <c r="I27" s="59">
        <v>7343.4422000000004</v>
      </c>
      <c r="J27" s="59" t="s">
        <v>44</v>
      </c>
      <c r="K27" s="59">
        <v>3.1629999999999998</v>
      </c>
      <c r="L27" s="59">
        <v>638.79740000000004</v>
      </c>
      <c r="O27" s="17">
        <f t="shared" si="3"/>
        <v>1.8682087573619544</v>
      </c>
      <c r="P27" s="3"/>
      <c r="R27" s="17">
        <f t="shared" si="4"/>
        <v>910.76547335121882</v>
      </c>
      <c r="S27" s="3"/>
      <c r="U27" s="17">
        <f>($S$2/$U$2)*L27</f>
        <v>1436.0302524904039</v>
      </c>
      <c r="AD27" s="31">
        <v>43502</v>
      </c>
    </row>
    <row r="28" spans="1:30" x14ac:dyDescent="0.35">
      <c r="A28" s="56" t="s">
        <v>63</v>
      </c>
      <c r="B28" s="57">
        <v>43663</v>
      </c>
      <c r="C28" s="58">
        <v>0.57163194444444443</v>
      </c>
      <c r="D28" s="56" t="s">
        <v>42</v>
      </c>
      <c r="E28" s="59">
        <v>1.996</v>
      </c>
      <c r="F28" s="59">
        <v>16.647200000000002</v>
      </c>
      <c r="G28" s="59" t="s">
        <v>43</v>
      </c>
      <c r="H28" s="59">
        <v>2.9159999999999999</v>
      </c>
      <c r="I28" s="59">
        <v>8846.8333999999995</v>
      </c>
      <c r="J28" s="59" t="s">
        <v>44</v>
      </c>
      <c r="K28" s="59">
        <v>3.1659999999999999</v>
      </c>
      <c r="L28" s="59">
        <v>625.91629999999998</v>
      </c>
      <c r="N28" s="17">
        <f>($O$2/$M$2)*F28</f>
        <v>1.8938742160055004</v>
      </c>
      <c r="P28" s="3"/>
      <c r="R28" s="17">
        <f t="shared" si="4"/>
        <v>1097.2225544595929</v>
      </c>
      <c r="S28" s="3"/>
      <c r="T28" s="17">
        <f>($S$2/$U$2)*L28</f>
        <v>1407.0732634898941</v>
      </c>
      <c r="AD28" s="31">
        <v>43502</v>
      </c>
    </row>
    <row r="29" spans="1:30" x14ac:dyDescent="0.35">
      <c r="A29" s="56" t="s">
        <v>64</v>
      </c>
      <c r="B29" s="57">
        <v>43663</v>
      </c>
      <c r="C29" s="58">
        <v>0.57508101851851856</v>
      </c>
      <c r="D29" s="56" t="s">
        <v>42</v>
      </c>
      <c r="E29" s="59">
        <v>1.99</v>
      </c>
      <c r="F29" s="59">
        <v>16.116399999999999</v>
      </c>
      <c r="G29" s="59" t="s">
        <v>43</v>
      </c>
      <c r="H29" s="59">
        <v>2.9060000000000001</v>
      </c>
      <c r="I29" s="59">
        <v>10721.4121</v>
      </c>
      <c r="J29" s="59" t="s">
        <v>44</v>
      </c>
      <c r="K29" s="59">
        <v>3.16</v>
      </c>
      <c r="L29" s="59">
        <v>652.74900000000002</v>
      </c>
      <c r="O29" s="17">
        <f t="shared" si="3"/>
        <v>1.833487578381412</v>
      </c>
      <c r="P29" s="3"/>
      <c r="R29" s="17">
        <f t="shared" si="4"/>
        <v>1329.7159152760792</v>
      </c>
      <c r="S29" s="3"/>
      <c r="U29" s="17">
        <f>($S$2/$U$2)*L29</f>
        <v>1467.3937484449038</v>
      </c>
      <c r="AD29" s="31">
        <v>43502</v>
      </c>
    </row>
    <row r="30" spans="1:30" x14ac:dyDescent="0.35">
      <c r="A30" s="52" t="s">
        <v>41</v>
      </c>
      <c r="B30" s="53">
        <v>43663</v>
      </c>
      <c r="C30" s="54">
        <v>0.54751157407407403</v>
      </c>
      <c r="D30" s="52" t="s">
        <v>42</v>
      </c>
      <c r="E30" s="55">
        <v>1.996</v>
      </c>
      <c r="F30" s="55">
        <v>34.963900000000002</v>
      </c>
      <c r="G30" s="55" t="s">
        <v>43</v>
      </c>
      <c r="H30" s="55">
        <v>2.9129999999999998</v>
      </c>
      <c r="I30" s="55">
        <v>3285.0421999999999</v>
      </c>
      <c r="J30" s="55" t="s">
        <v>44</v>
      </c>
      <c r="K30" s="55">
        <v>3.1659999999999999</v>
      </c>
      <c r="L30" s="55">
        <v>818.67819999999995</v>
      </c>
      <c r="M30" s="5"/>
      <c r="N30" s="4"/>
      <c r="O30" s="5"/>
      <c r="P30" s="5"/>
      <c r="Q30" s="4"/>
      <c r="R30" s="4"/>
      <c r="S30" s="5"/>
      <c r="T30" s="4"/>
      <c r="U30" s="4"/>
      <c r="AD30" s="31">
        <v>43502</v>
      </c>
    </row>
    <row r="31" spans="1:30" x14ac:dyDescent="0.35">
      <c r="A31" s="52" t="s">
        <v>41</v>
      </c>
      <c r="B31" s="53">
        <v>43663</v>
      </c>
      <c r="C31" s="54">
        <v>0.55096064814814816</v>
      </c>
      <c r="D31" s="52" t="s">
        <v>42</v>
      </c>
      <c r="E31" s="55">
        <v>1.99</v>
      </c>
      <c r="F31" s="55">
        <v>34.981999999999999</v>
      </c>
      <c r="G31" s="55" t="s">
        <v>43</v>
      </c>
      <c r="H31" s="55">
        <v>2.91</v>
      </c>
      <c r="I31" s="55">
        <v>3299.5322000000001</v>
      </c>
      <c r="J31" s="55" t="s">
        <v>44</v>
      </c>
      <c r="K31" s="55">
        <v>3.16</v>
      </c>
      <c r="L31" s="55">
        <v>824.35900000000004</v>
      </c>
      <c r="M31" s="5"/>
      <c r="N31" s="4"/>
      <c r="O31" s="5"/>
      <c r="P31" s="5"/>
      <c r="Q31" s="4"/>
      <c r="R31" s="4"/>
      <c r="S31" s="5"/>
      <c r="T31" s="4"/>
      <c r="U31" s="4"/>
      <c r="AD31" s="31">
        <v>43502</v>
      </c>
    </row>
    <row r="32" spans="1:30" x14ac:dyDescent="0.35">
      <c r="A32" s="52" t="s">
        <v>41</v>
      </c>
      <c r="B32" s="53">
        <v>43663</v>
      </c>
      <c r="C32" s="54">
        <v>0.55439814814814814</v>
      </c>
      <c r="D32" s="52" t="s">
        <v>42</v>
      </c>
      <c r="E32" s="55">
        <v>1.9930000000000001</v>
      </c>
      <c r="F32" s="55">
        <v>34.462000000000003</v>
      </c>
      <c r="G32" s="55" t="s">
        <v>43</v>
      </c>
      <c r="H32" s="55">
        <v>2.9129999999999998</v>
      </c>
      <c r="I32" s="55">
        <v>3280.1992</v>
      </c>
      <c r="J32" s="55" t="s">
        <v>44</v>
      </c>
      <c r="K32" s="55">
        <v>3.1659999999999999</v>
      </c>
      <c r="L32" s="55">
        <v>819.91570000000002</v>
      </c>
      <c r="M32" s="5"/>
      <c r="N32" s="4"/>
      <c r="O32" s="5"/>
      <c r="P32" s="5"/>
      <c r="Q32" s="4"/>
      <c r="R32" s="4"/>
      <c r="S32" s="5"/>
      <c r="T32" s="4"/>
      <c r="U32" s="4"/>
      <c r="AD32" s="31">
        <v>43502</v>
      </c>
    </row>
    <row r="33" spans="1:30" x14ac:dyDescent="0.35">
      <c r="A33" s="52" t="s">
        <v>41</v>
      </c>
      <c r="B33" s="53">
        <v>43663</v>
      </c>
      <c r="C33" s="54">
        <v>0.55784722222222227</v>
      </c>
      <c r="D33" s="52" t="s">
        <v>42</v>
      </c>
      <c r="E33" s="55">
        <v>1.996</v>
      </c>
      <c r="F33" s="55">
        <v>34.668599999999998</v>
      </c>
      <c r="G33" s="55" t="s">
        <v>43</v>
      </c>
      <c r="H33" s="55">
        <v>2.9159999999999999</v>
      </c>
      <c r="I33" s="55">
        <v>3293.1012000000001</v>
      </c>
      <c r="J33" s="55" t="s">
        <v>44</v>
      </c>
      <c r="K33" s="55">
        <v>3.1659999999999999</v>
      </c>
      <c r="L33" s="55">
        <v>816.74570000000006</v>
      </c>
      <c r="M33" s="5"/>
      <c r="N33" s="4"/>
      <c r="O33" s="5"/>
      <c r="P33" s="5"/>
      <c r="Q33" s="4"/>
      <c r="R33" s="4"/>
      <c r="S33" s="5"/>
      <c r="T33" s="4"/>
      <c r="U33" s="4"/>
      <c r="AD33" s="31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1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1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1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1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1">
        <v>43502</v>
      </c>
    </row>
    <row r="39" spans="1:30" x14ac:dyDescent="0.35">
      <c r="A39" s="60" t="s">
        <v>70</v>
      </c>
      <c r="B39" s="61">
        <v>43663</v>
      </c>
      <c r="C39" s="62">
        <v>0.57853009259259258</v>
      </c>
      <c r="D39" s="60" t="s">
        <v>42</v>
      </c>
      <c r="E39" s="63">
        <v>1.99</v>
      </c>
      <c r="F39" s="63">
        <v>16.729399999999998</v>
      </c>
      <c r="G39" s="63" t="s">
        <v>43</v>
      </c>
      <c r="H39" s="63">
        <v>2.9060000000000001</v>
      </c>
      <c r="I39" s="63">
        <v>4073.7336</v>
      </c>
      <c r="J39" s="63" t="s">
        <v>44</v>
      </c>
      <c r="K39" s="63">
        <v>3.1560000000000001</v>
      </c>
      <c r="L39" s="63">
        <v>595.05840000000001</v>
      </c>
      <c r="O39" s="26">
        <f t="shared" si="6"/>
        <v>1.9032257262027497</v>
      </c>
      <c r="R39" s="16">
        <f t="shared" si="7"/>
        <v>505.24206624936255</v>
      </c>
      <c r="U39" s="16">
        <f t="shared" si="8"/>
        <v>1337.7040426253077</v>
      </c>
      <c r="AD39" s="31">
        <v>43502</v>
      </c>
    </row>
    <row r="40" spans="1:30" x14ac:dyDescent="0.35">
      <c r="A40" s="60" t="s">
        <v>71</v>
      </c>
      <c r="B40" s="61">
        <v>43663</v>
      </c>
      <c r="C40" s="62">
        <v>0.5819791666666666</v>
      </c>
      <c r="D40" s="60" t="s">
        <v>42</v>
      </c>
      <c r="E40" s="63">
        <v>1.99</v>
      </c>
      <c r="F40" s="63">
        <v>16.217400000000001</v>
      </c>
      <c r="G40" s="63" t="s">
        <v>43</v>
      </c>
      <c r="H40" s="63">
        <v>2.9060000000000001</v>
      </c>
      <c r="I40" s="63">
        <v>5645.9372000000003</v>
      </c>
      <c r="J40" s="63" t="s">
        <v>44</v>
      </c>
      <c r="K40" s="63">
        <v>3.16</v>
      </c>
      <c r="L40" s="63">
        <v>613.39319999999998</v>
      </c>
      <c r="O40" s="16">
        <f t="shared" si="6"/>
        <v>1.8449778767989573</v>
      </c>
      <c r="R40" s="16">
        <f t="shared" si="7"/>
        <v>700.23355892543896</v>
      </c>
      <c r="U40" s="16">
        <f t="shared" si="8"/>
        <v>1378.9210661657307</v>
      </c>
      <c r="AD40" s="31">
        <v>43502</v>
      </c>
    </row>
    <row r="41" spans="1:30" x14ac:dyDescent="0.35">
      <c r="A41" s="60" t="s">
        <v>72</v>
      </c>
      <c r="B41" s="61">
        <v>43663</v>
      </c>
      <c r="C41" s="62">
        <v>0.5854166666666667</v>
      </c>
      <c r="D41" s="60" t="s">
        <v>42</v>
      </c>
      <c r="E41" s="63">
        <v>1.996</v>
      </c>
      <c r="F41" s="63">
        <v>15.762600000000001</v>
      </c>
      <c r="G41" s="63" t="s">
        <v>43</v>
      </c>
      <c r="H41" s="63">
        <v>2.9129999999999998</v>
      </c>
      <c r="I41" s="63">
        <v>6399.9048000000003</v>
      </c>
      <c r="J41" s="63" t="s">
        <v>44</v>
      </c>
      <c r="K41" s="63">
        <v>3.1659999999999999</v>
      </c>
      <c r="L41" s="63">
        <v>632.3338</v>
      </c>
      <c r="O41" s="16">
        <f t="shared" si="6"/>
        <v>1.7932374043207446</v>
      </c>
      <c r="R41" s="16">
        <f t="shared" si="7"/>
        <v>793.74388274952821</v>
      </c>
      <c r="U41" s="16">
        <f t="shared" si="8"/>
        <v>1421.4999410959038</v>
      </c>
      <c r="AD41" s="31">
        <v>43502</v>
      </c>
    </row>
    <row r="42" spans="1:30" x14ac:dyDescent="0.35">
      <c r="A42" s="60" t="s">
        <v>73</v>
      </c>
      <c r="B42" s="61">
        <v>43663</v>
      </c>
      <c r="C42" s="62">
        <v>0.58886574074074072</v>
      </c>
      <c r="D42" s="60" t="s">
        <v>42</v>
      </c>
      <c r="E42" s="63">
        <v>1.996</v>
      </c>
      <c r="F42" s="63">
        <v>15.6752</v>
      </c>
      <c r="G42" s="63" t="s">
        <v>43</v>
      </c>
      <c r="H42" s="63">
        <v>2.9129999999999998</v>
      </c>
      <c r="I42" s="63">
        <v>6900.71</v>
      </c>
      <c r="J42" s="63" t="s">
        <v>44</v>
      </c>
      <c r="K42" s="63">
        <v>3.1629999999999998</v>
      </c>
      <c r="L42" s="63">
        <v>627.65129999999999</v>
      </c>
      <c r="O42" s="16">
        <f t="shared" si="6"/>
        <v>1.7832943144029878</v>
      </c>
      <c r="R42" s="16">
        <f t="shared" si="7"/>
        <v>855.85591040799488</v>
      </c>
      <c r="U42" s="16">
        <f t="shared" si="8"/>
        <v>1410.9735806922981</v>
      </c>
      <c r="AD42" s="31">
        <v>43502</v>
      </c>
    </row>
    <row r="43" spans="1:30" x14ac:dyDescent="0.35">
      <c r="A43" s="60" t="s">
        <v>74</v>
      </c>
      <c r="B43" s="61">
        <v>43663</v>
      </c>
      <c r="C43" s="62">
        <v>0.59230324074074081</v>
      </c>
      <c r="D43" s="60" t="s">
        <v>42</v>
      </c>
      <c r="E43" s="63">
        <v>1.996</v>
      </c>
      <c r="F43" s="63">
        <v>15.3103</v>
      </c>
      <c r="G43" s="63" t="s">
        <v>43</v>
      </c>
      <c r="H43" s="63">
        <v>2.9129999999999998</v>
      </c>
      <c r="I43" s="63">
        <v>7585.0334000000003</v>
      </c>
      <c r="J43" s="63" t="s">
        <v>44</v>
      </c>
      <c r="K43" s="63">
        <v>3.1659999999999999</v>
      </c>
      <c r="L43" s="63">
        <v>625.16780000000006</v>
      </c>
      <c r="O43" s="16">
        <f t="shared" ref="O43" si="9">($O$2/$M$2)*F43</f>
        <v>1.7417813451696988</v>
      </c>
      <c r="R43" s="16">
        <f t="shared" si="7"/>
        <v>940.72865922956464</v>
      </c>
      <c r="U43" s="16">
        <f t="shared" si="8"/>
        <v>1405.3906194403271</v>
      </c>
      <c r="AD43" s="31">
        <v>43502</v>
      </c>
    </row>
    <row r="44" spans="1:30" x14ac:dyDescent="0.35">
      <c r="A44" s="64" t="s">
        <v>41</v>
      </c>
      <c r="B44" s="65">
        <v>43663</v>
      </c>
      <c r="C44" s="66">
        <v>0.59576388888888887</v>
      </c>
      <c r="D44" s="64" t="s">
        <v>42</v>
      </c>
      <c r="E44" s="67">
        <v>1.996</v>
      </c>
      <c r="F44" s="67">
        <v>34.528799999999997</v>
      </c>
      <c r="G44" s="67" t="s">
        <v>43</v>
      </c>
      <c r="H44" s="67">
        <v>2.9129999999999998</v>
      </c>
      <c r="I44" s="67">
        <v>3286.3020999999999</v>
      </c>
      <c r="J44" s="67" t="s">
        <v>44</v>
      </c>
      <c r="K44" s="67">
        <v>3.1629999999999998</v>
      </c>
      <c r="L44" s="67">
        <v>821.87540000000001</v>
      </c>
      <c r="M44" s="5"/>
      <c r="N44" s="4"/>
      <c r="O44" s="4"/>
      <c r="P44" s="5"/>
      <c r="Q44" s="4"/>
      <c r="R44" s="4"/>
      <c r="S44" s="5"/>
      <c r="T44" s="4"/>
      <c r="U44" s="4"/>
      <c r="AD44" s="31">
        <v>43502</v>
      </c>
    </row>
    <row r="45" spans="1:30" x14ac:dyDescent="0.35">
      <c r="A45" s="64" t="s">
        <v>41</v>
      </c>
      <c r="B45" s="65">
        <v>43663</v>
      </c>
      <c r="C45" s="66">
        <v>0.59920138888888885</v>
      </c>
      <c r="D45" s="64" t="s">
        <v>42</v>
      </c>
      <c r="E45" s="67">
        <v>1.9930000000000001</v>
      </c>
      <c r="F45" s="67">
        <v>34.637599999999999</v>
      </c>
      <c r="G45" s="67" t="s">
        <v>43</v>
      </c>
      <c r="H45" s="67">
        <v>2.91</v>
      </c>
      <c r="I45" s="67">
        <v>3293.7165</v>
      </c>
      <c r="J45" s="67" t="s">
        <v>44</v>
      </c>
      <c r="K45" s="67">
        <v>3.1629999999999998</v>
      </c>
      <c r="L45" s="67">
        <v>820.34749999999997</v>
      </c>
      <c r="M45" s="5"/>
      <c r="N45" s="4"/>
      <c r="O45" s="4"/>
      <c r="P45" s="5"/>
      <c r="Q45" s="4"/>
      <c r="R45" s="4"/>
      <c r="S45" s="5"/>
      <c r="T45" s="4"/>
      <c r="U45" s="4"/>
      <c r="AD45" s="31">
        <v>43502</v>
      </c>
    </row>
    <row r="46" spans="1:30" x14ac:dyDescent="0.35">
      <c r="A46" s="64" t="s">
        <v>41</v>
      </c>
      <c r="B46" s="65">
        <v>43663</v>
      </c>
      <c r="C46" s="66">
        <v>0.60265046296296299</v>
      </c>
      <c r="D46" s="64" t="s">
        <v>42</v>
      </c>
      <c r="E46" s="67">
        <v>1.996</v>
      </c>
      <c r="F46" s="67">
        <v>34.660800000000002</v>
      </c>
      <c r="G46" s="67" t="s">
        <v>43</v>
      </c>
      <c r="H46" s="67">
        <v>2.9159999999999999</v>
      </c>
      <c r="I46" s="67">
        <v>3272.4630000000002</v>
      </c>
      <c r="J46" s="67" t="s">
        <v>44</v>
      </c>
      <c r="K46" s="67">
        <v>3.17</v>
      </c>
      <c r="L46" s="67">
        <v>819.22879999999998</v>
      </c>
      <c r="M46" s="5"/>
      <c r="N46" s="4"/>
      <c r="O46" s="4"/>
      <c r="P46" s="5"/>
      <c r="Q46" s="4"/>
      <c r="R46" s="4"/>
      <c r="S46" s="5"/>
      <c r="T46" s="4"/>
      <c r="U46" s="4"/>
      <c r="AD46" s="31">
        <v>43502</v>
      </c>
    </row>
    <row r="47" spans="1:30" x14ac:dyDescent="0.35">
      <c r="A47" s="64" t="s">
        <v>41</v>
      </c>
      <c r="B47" s="65">
        <v>43663</v>
      </c>
      <c r="C47" s="66">
        <v>0.60609953703703701</v>
      </c>
      <c r="D47" s="64" t="s">
        <v>42</v>
      </c>
      <c r="E47" s="67">
        <v>1.9930000000000001</v>
      </c>
      <c r="F47" s="67">
        <v>34.784599999999998</v>
      </c>
      <c r="G47" s="67" t="s">
        <v>43</v>
      </c>
      <c r="H47" s="67">
        <v>2.91</v>
      </c>
      <c r="I47" s="67">
        <v>3292.3162000000002</v>
      </c>
      <c r="J47" s="67" t="s">
        <v>44</v>
      </c>
      <c r="K47" s="67">
        <v>3.1560000000000001</v>
      </c>
      <c r="L47" s="67">
        <v>820.46900000000005</v>
      </c>
      <c r="M47" s="5"/>
      <c r="N47" s="4"/>
      <c r="O47" s="4"/>
      <c r="P47" s="5"/>
      <c r="Q47" s="4"/>
      <c r="R47" s="4"/>
      <c r="S47" s="5"/>
      <c r="T47" s="4"/>
      <c r="U47" s="4"/>
      <c r="AD47" s="31">
        <v>43502</v>
      </c>
    </row>
    <row r="48" spans="1:30" x14ac:dyDescent="0.35">
      <c r="A48" s="72" t="s">
        <v>75</v>
      </c>
      <c r="B48" s="73">
        <v>43663</v>
      </c>
      <c r="C48" s="74">
        <v>0.60954861111111114</v>
      </c>
      <c r="D48" s="72" t="s">
        <v>42</v>
      </c>
      <c r="E48" s="75">
        <v>1.996</v>
      </c>
      <c r="F48" s="75">
        <v>16.673999999999999</v>
      </c>
      <c r="G48" s="75" t="s">
        <v>43</v>
      </c>
      <c r="H48" s="75">
        <v>2.9159999999999999</v>
      </c>
      <c r="I48" s="75">
        <v>3690.8375000000001</v>
      </c>
      <c r="J48" s="75" t="s">
        <v>44</v>
      </c>
      <c r="K48" s="75">
        <v>3.17</v>
      </c>
      <c r="L48" s="75">
        <v>616.8596</v>
      </c>
      <c r="O48" s="22">
        <f t="shared" ref="O48:O57" si="10">($O$2/$M$2)*F48</f>
        <v>1.89692312687273</v>
      </c>
      <c r="R48" s="22">
        <f t="shared" ref="R48:R57" si="11">($R$2/$P$2)*I48</f>
        <v>457.7536353115068</v>
      </c>
      <c r="U48" s="22">
        <f>($S$2/$U$2)*L48</f>
        <v>1386.7136076933461</v>
      </c>
      <c r="AD48" s="31">
        <v>43502</v>
      </c>
    </row>
    <row r="49" spans="1:30" x14ac:dyDescent="0.35">
      <c r="A49" s="72" t="s">
        <v>76</v>
      </c>
      <c r="B49" s="73">
        <v>43663</v>
      </c>
      <c r="C49" s="74">
        <v>0.61299768518518516</v>
      </c>
      <c r="D49" s="72" t="s">
        <v>42</v>
      </c>
      <c r="E49" s="75">
        <v>1.9930000000000001</v>
      </c>
      <c r="F49" s="75">
        <v>16.232900000000001</v>
      </c>
      <c r="G49" s="75" t="s">
        <v>43</v>
      </c>
      <c r="H49" s="75">
        <v>2.9129999999999998</v>
      </c>
      <c r="I49" s="75">
        <v>4559.3942999999999</v>
      </c>
      <c r="J49" s="75" t="s">
        <v>44</v>
      </c>
      <c r="K49" s="75">
        <v>3.1629999999999998</v>
      </c>
      <c r="L49" s="75">
        <v>589.48059999999998</v>
      </c>
      <c r="O49" s="22">
        <f t="shared" si="10"/>
        <v>1.8467412394273925</v>
      </c>
      <c r="R49" s="22">
        <f t="shared" si="11"/>
        <v>565.47580749452197</v>
      </c>
      <c r="U49" s="22">
        <f>($S$2/$U$2)*L49</f>
        <v>1325.1650286244037</v>
      </c>
      <c r="AD49" s="31">
        <v>43502</v>
      </c>
    </row>
    <row r="50" spans="1:30" x14ac:dyDescent="0.35">
      <c r="A50" s="72" t="s">
        <v>77</v>
      </c>
      <c r="B50" s="73">
        <v>43663</v>
      </c>
      <c r="C50" s="74">
        <v>0.61644675925925929</v>
      </c>
      <c r="D50" s="72" t="s">
        <v>42</v>
      </c>
      <c r="E50" s="75">
        <v>1.99</v>
      </c>
      <c r="F50" s="75">
        <v>16.157800000000002</v>
      </c>
      <c r="G50" s="75" t="s">
        <v>43</v>
      </c>
      <c r="H50" s="75">
        <v>2.91</v>
      </c>
      <c r="I50" s="75">
        <v>5228.6677</v>
      </c>
      <c r="J50" s="75" t="s">
        <v>44</v>
      </c>
      <c r="K50" s="75">
        <v>3.1560000000000001</v>
      </c>
      <c r="L50" s="75">
        <v>605.81380000000001</v>
      </c>
      <c r="O50" s="22">
        <f t="shared" si="10"/>
        <v>1.8381974630792972</v>
      </c>
      <c r="R50" s="22">
        <f t="shared" si="11"/>
        <v>648.48199020164259</v>
      </c>
      <c r="U50" s="22">
        <f>($S$2/$U$2)*L50</f>
        <v>1361.8824124459038</v>
      </c>
      <c r="AD50" s="31">
        <v>43502</v>
      </c>
    </row>
    <row r="51" spans="1:30" x14ac:dyDescent="0.35">
      <c r="A51" s="72" t="s">
        <v>78</v>
      </c>
      <c r="B51" s="73">
        <v>43663</v>
      </c>
      <c r="C51" s="74">
        <v>0.61988425925925927</v>
      </c>
      <c r="D51" s="72" t="s">
        <v>42</v>
      </c>
      <c r="E51" s="75">
        <v>1.996</v>
      </c>
      <c r="F51" s="75">
        <v>15.7834</v>
      </c>
      <c r="G51" s="75" t="s">
        <v>43</v>
      </c>
      <c r="H51" s="75">
        <v>2.9159999999999999</v>
      </c>
      <c r="I51" s="75">
        <v>5992.3302999999996</v>
      </c>
      <c r="J51" s="75" t="s">
        <v>44</v>
      </c>
      <c r="K51" s="75">
        <v>3.1659999999999999</v>
      </c>
      <c r="L51" s="75">
        <v>601.92409999999995</v>
      </c>
      <c r="O51" s="22">
        <f t="shared" si="10"/>
        <v>1.7956037232027737</v>
      </c>
      <c r="R51" s="22">
        <f t="shared" si="11"/>
        <v>743.19472987155132</v>
      </c>
      <c r="U51" s="22">
        <f>($S$2/$U$2)*L51</f>
        <v>1353.1382834417595</v>
      </c>
      <c r="AD51" s="31">
        <v>43502</v>
      </c>
    </row>
    <row r="52" spans="1:30" x14ac:dyDescent="0.35">
      <c r="A52" s="72" t="s">
        <v>79</v>
      </c>
      <c r="B52" s="73">
        <v>43663</v>
      </c>
      <c r="C52" s="74">
        <v>0.62333333333333341</v>
      </c>
      <c r="D52" s="72" t="s">
        <v>42</v>
      </c>
      <c r="E52" s="75">
        <v>1.99</v>
      </c>
      <c r="F52" s="75">
        <v>15.5816</v>
      </c>
      <c r="G52" s="75" t="s">
        <v>43</v>
      </c>
      <c r="H52" s="75">
        <v>2.91</v>
      </c>
      <c r="I52" s="75">
        <v>6739.1469999999999</v>
      </c>
      <c r="J52" s="75" t="s">
        <v>44</v>
      </c>
      <c r="K52" s="75">
        <v>3.16</v>
      </c>
      <c r="L52" s="75">
        <v>622.70320000000004</v>
      </c>
      <c r="O52" s="22">
        <f t="shared" si="10"/>
        <v>1.7726458794338569</v>
      </c>
      <c r="R52" s="22">
        <f t="shared" si="11"/>
        <v>835.81816813897524</v>
      </c>
      <c r="U52" s="22">
        <f t="shared" ref="U52:U57" si="12">($S$2/$U$2)*L52</f>
        <v>1399.8501457936154</v>
      </c>
      <c r="AD52" s="31">
        <v>43502</v>
      </c>
    </row>
    <row r="53" spans="1:30" x14ac:dyDescent="0.35">
      <c r="A53" s="72" t="s">
        <v>80</v>
      </c>
      <c r="B53" s="73">
        <v>43663</v>
      </c>
      <c r="C53" s="74">
        <v>0.62678240740740743</v>
      </c>
      <c r="D53" s="72" t="s">
        <v>42</v>
      </c>
      <c r="E53" s="75">
        <v>1.9930000000000001</v>
      </c>
      <c r="F53" s="75">
        <v>16.441500000000001</v>
      </c>
      <c r="G53" s="75" t="s">
        <v>43</v>
      </c>
      <c r="H53" s="75">
        <v>2.9129999999999998</v>
      </c>
      <c r="I53" s="75">
        <v>3343.0059000000001</v>
      </c>
      <c r="J53" s="75" t="s">
        <v>44</v>
      </c>
      <c r="K53" s="75">
        <v>3.1629999999999998</v>
      </c>
      <c r="L53" s="75">
        <v>598.20799999999997</v>
      </c>
      <c r="O53" s="24">
        <f t="shared" si="10"/>
        <v>1.8704726874462034</v>
      </c>
      <c r="R53" s="24">
        <f t="shared" si="11"/>
        <v>414.61405537166445</v>
      </c>
      <c r="U53" s="24">
        <f t="shared" si="12"/>
        <v>1344.7844109599998</v>
      </c>
      <c r="AD53" s="31">
        <v>43502</v>
      </c>
    </row>
    <row r="54" spans="1:30" x14ac:dyDescent="0.35">
      <c r="A54" s="72" t="s">
        <v>81</v>
      </c>
      <c r="B54" s="73">
        <v>43663</v>
      </c>
      <c r="C54" s="74">
        <v>0.63021990740740741</v>
      </c>
      <c r="D54" s="72" t="s">
        <v>42</v>
      </c>
      <c r="E54" s="75">
        <v>1.996</v>
      </c>
      <c r="F54" s="75">
        <v>15.837199999999999</v>
      </c>
      <c r="G54" s="75" t="s">
        <v>43</v>
      </c>
      <c r="H54" s="75">
        <v>2.9159999999999999</v>
      </c>
      <c r="I54" s="75">
        <v>4399.3064000000004</v>
      </c>
      <c r="J54" s="75" t="s">
        <v>44</v>
      </c>
      <c r="K54" s="75">
        <v>3.17</v>
      </c>
      <c r="L54" s="75">
        <v>604.19159999999999</v>
      </c>
      <c r="O54" s="24">
        <f t="shared" si="10"/>
        <v>1.8017242980034065</v>
      </c>
      <c r="R54" s="24">
        <f t="shared" si="11"/>
        <v>545.62101350958369</v>
      </c>
      <c r="U54" s="24">
        <f t="shared" si="12"/>
        <v>1358.2356720621922</v>
      </c>
      <c r="AD54" s="31">
        <v>43502</v>
      </c>
    </row>
    <row r="55" spans="1:30" x14ac:dyDescent="0.35">
      <c r="A55" s="72" t="s">
        <v>82</v>
      </c>
      <c r="B55" s="73">
        <v>43663</v>
      </c>
      <c r="C55" s="74">
        <v>0.63366898148148143</v>
      </c>
      <c r="D55" s="72" t="s">
        <v>42</v>
      </c>
      <c r="E55" s="75">
        <v>1.9930000000000001</v>
      </c>
      <c r="F55" s="75">
        <v>16.0502</v>
      </c>
      <c r="G55" s="75" t="s">
        <v>43</v>
      </c>
      <c r="H55" s="75">
        <v>2.9129999999999998</v>
      </c>
      <c r="I55" s="75">
        <v>5052.0731999999998</v>
      </c>
      <c r="J55" s="75" t="s">
        <v>44</v>
      </c>
      <c r="K55" s="75">
        <v>3.1629999999999998</v>
      </c>
      <c r="L55" s="75">
        <v>622.80139999999994</v>
      </c>
      <c r="N55" s="24">
        <f>($O$2/$M$2)*F55</f>
        <v>1.8259563134780312</v>
      </c>
      <c r="R55" s="24">
        <f t="shared" si="11"/>
        <v>626.57997626821475</v>
      </c>
      <c r="T55" s="24">
        <f>($S$2/$U$2)*L55</f>
        <v>1400.0709014992499</v>
      </c>
      <c r="AD55" s="31">
        <v>43502</v>
      </c>
    </row>
    <row r="56" spans="1:30" x14ac:dyDescent="0.35">
      <c r="A56" s="72" t="s">
        <v>83</v>
      </c>
      <c r="B56" s="73">
        <v>43663</v>
      </c>
      <c r="C56" s="74">
        <v>0.63711805555555556</v>
      </c>
      <c r="D56" s="72" t="s">
        <v>42</v>
      </c>
      <c r="E56" s="75">
        <v>1.996</v>
      </c>
      <c r="F56" s="75">
        <v>15.579000000000001</v>
      </c>
      <c r="G56" s="75" t="s">
        <v>43</v>
      </c>
      <c r="H56" s="75">
        <v>2.9159999999999999</v>
      </c>
      <c r="I56" s="75">
        <v>5235.5924000000005</v>
      </c>
      <c r="J56" s="75" t="s">
        <v>44</v>
      </c>
      <c r="K56" s="75">
        <v>3.17</v>
      </c>
      <c r="L56" s="75">
        <v>611.97379999999998</v>
      </c>
      <c r="O56" s="24">
        <f t="shared" si="10"/>
        <v>1.7723500895736035</v>
      </c>
      <c r="R56" s="24">
        <f t="shared" si="11"/>
        <v>649.34082145564435</v>
      </c>
      <c r="U56" s="24">
        <f t="shared" si="12"/>
        <v>1375.7302245305191</v>
      </c>
      <c r="AD56" s="31">
        <v>43502</v>
      </c>
    </row>
    <row r="57" spans="1:30" x14ac:dyDescent="0.35">
      <c r="A57" s="72" t="s">
        <v>84</v>
      </c>
      <c r="B57" s="73">
        <v>43663</v>
      </c>
      <c r="C57" s="74">
        <v>0.64056712962962969</v>
      </c>
      <c r="D57" s="72" t="s">
        <v>42</v>
      </c>
      <c r="E57" s="75">
        <v>1.99</v>
      </c>
      <c r="F57" s="75">
        <v>15.516400000000001</v>
      </c>
      <c r="G57" s="75" t="s">
        <v>43</v>
      </c>
      <c r="H57" s="75">
        <v>2.91</v>
      </c>
      <c r="I57" s="75">
        <v>5950.6502</v>
      </c>
      <c r="J57" s="75" t="s">
        <v>44</v>
      </c>
      <c r="K57" s="75">
        <v>3.16</v>
      </c>
      <c r="L57" s="75">
        <v>616.4588</v>
      </c>
      <c r="M57" s="3"/>
      <c r="N57" s="2"/>
      <c r="O57" s="24">
        <f t="shared" si="10"/>
        <v>1.7652283798613428</v>
      </c>
      <c r="P57" s="3"/>
      <c r="Q57" s="2"/>
      <c r="R57" s="24">
        <f t="shared" si="11"/>
        <v>738.02538353887019</v>
      </c>
      <c r="S57" s="3"/>
      <c r="U57" s="24">
        <f t="shared" si="12"/>
        <v>1385.8126006992693</v>
      </c>
      <c r="AD57" s="31">
        <v>43502</v>
      </c>
    </row>
    <row r="58" spans="1:30" x14ac:dyDescent="0.35">
      <c r="A58" s="68" t="s">
        <v>41</v>
      </c>
      <c r="B58" s="69">
        <v>43663</v>
      </c>
      <c r="C58" s="70">
        <v>0.64400462962962968</v>
      </c>
      <c r="D58" s="68" t="s">
        <v>42</v>
      </c>
      <c r="E58" s="71">
        <v>1.996</v>
      </c>
      <c r="F58" s="71">
        <v>34.8658</v>
      </c>
      <c r="G58" s="71" t="s">
        <v>43</v>
      </c>
      <c r="H58" s="71">
        <v>2.9129999999999998</v>
      </c>
      <c r="I58" s="71">
        <v>3281.1756999999998</v>
      </c>
      <c r="J58" s="71" t="s">
        <v>44</v>
      </c>
      <c r="K58" s="71">
        <v>3.1659999999999999</v>
      </c>
      <c r="L58" s="71">
        <v>810.41520000000003</v>
      </c>
      <c r="AD58" s="31">
        <v>43502</v>
      </c>
    </row>
    <row r="59" spans="1:30" x14ac:dyDescent="0.35">
      <c r="A59" s="68" t="s">
        <v>41</v>
      </c>
      <c r="B59" s="69">
        <v>43663</v>
      </c>
      <c r="C59" s="70">
        <v>0.64744212962962966</v>
      </c>
      <c r="D59" s="68" t="s">
        <v>42</v>
      </c>
      <c r="E59" s="71">
        <v>1.9930000000000001</v>
      </c>
      <c r="F59" s="71">
        <v>34.615200000000002</v>
      </c>
      <c r="G59" s="71" t="s">
        <v>43</v>
      </c>
      <c r="H59" s="71">
        <v>2.91</v>
      </c>
      <c r="I59" s="71">
        <v>3265.0405000000001</v>
      </c>
      <c r="J59" s="71" t="s">
        <v>44</v>
      </c>
      <c r="K59" s="71">
        <v>3.1629999999999998</v>
      </c>
      <c r="L59" s="71">
        <v>810.56039999999996</v>
      </c>
    </row>
    <row r="60" spans="1:30" x14ac:dyDescent="0.35">
      <c r="A60" s="68" t="s">
        <v>41</v>
      </c>
      <c r="B60" s="69">
        <v>43663</v>
      </c>
      <c r="C60" s="70">
        <v>0.65089120370370368</v>
      </c>
      <c r="D60" s="68" t="s">
        <v>42</v>
      </c>
      <c r="E60" s="71">
        <v>1.99</v>
      </c>
      <c r="F60" s="71">
        <v>34.6113</v>
      </c>
      <c r="G60" s="71" t="s">
        <v>43</v>
      </c>
      <c r="H60" s="71">
        <v>2.91</v>
      </c>
      <c r="I60" s="71">
        <v>3286.8054000000002</v>
      </c>
      <c r="J60" s="71" t="s">
        <v>44</v>
      </c>
      <c r="K60" s="71">
        <v>3.16</v>
      </c>
      <c r="L60" s="71">
        <v>811.29290000000003</v>
      </c>
    </row>
    <row r="61" spans="1:30" x14ac:dyDescent="0.35">
      <c r="A61" s="68" t="s">
        <v>41</v>
      </c>
      <c r="B61" s="69">
        <v>43663</v>
      </c>
      <c r="C61" s="70">
        <v>0.65434027777777781</v>
      </c>
      <c r="D61" s="68" t="s">
        <v>42</v>
      </c>
      <c r="E61" s="71">
        <v>1.99</v>
      </c>
      <c r="F61" s="71">
        <v>34.608600000000003</v>
      </c>
      <c r="G61" s="71" t="s">
        <v>43</v>
      </c>
      <c r="H61" s="71">
        <v>2.91</v>
      </c>
      <c r="I61" s="71">
        <v>3277.3107</v>
      </c>
      <c r="J61" s="71" t="s">
        <v>44</v>
      </c>
      <c r="K61" s="71">
        <v>3.16</v>
      </c>
      <c r="L61" s="71">
        <v>812.8999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2020-04-22T08:59:50Z</dcterms:modified>
</cp:coreProperties>
</file>