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571BAA3F-8920-47AD-BE73-EE89B50BEDAB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N14" i="1"/>
  <c r="O21" i="1"/>
  <c r="O20" i="1"/>
  <c r="O12" i="1"/>
  <c r="O34" i="1"/>
  <c r="O28" i="1"/>
  <c r="N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N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N57" i="1"/>
  <c r="R6" i="1"/>
  <c r="R56" i="1"/>
  <c r="R54" i="1"/>
  <c r="R52" i="1"/>
  <c r="R50" i="1"/>
  <c r="Q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T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<sst xmlns="http://schemas.openxmlformats.org/spreadsheetml/2006/main" count="266" uniqueCount="85">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</sst>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0" fontId="0" fillId="11" borderId="0" xfId="0" applyFill="1"/>
    <xf numFmtId="0" fontId="0" fillId="2" borderId="0" xfId="0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70" zoomScaleNormal="70" workbookViewId="0">
      <selection activeCell="N57" sqref="N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5" t="s">
        <v>41</v>
      </c>
      <c r="B2" s="36">
        <v>43663</v>
      </c>
      <c r="C2" s="37">
        <v>0.64400462962962968</v>
      </c>
      <c r="D2" s="35" t="s">
        <v>42</v>
      </c>
      <c r="E2" s="38">
        <v>1.996</v>
      </c>
      <c r="F2" s="38">
        <v>34.8658</v>
      </c>
      <c r="G2" s="38" t="s">
        <v>43</v>
      </c>
      <c r="H2" s="38">
        <v>2.9129999999999998</v>
      </c>
      <c r="I2" s="38">
        <v>3281.1756999999998</v>
      </c>
      <c r="J2" s="38" t="s">
        <v>44</v>
      </c>
      <c r="K2" s="38">
        <v>3.1659999999999999</v>
      </c>
      <c r="L2" s="38">
        <v>810.41520000000003</v>
      </c>
      <c r="M2" s="4">
        <f>AVERAGE(F2:F5,F16:F19,F30:F33,F44:F47,F58:F61)</f>
        <v>34.565319999999993</v>
      </c>
      <c r="N2" s="4">
        <f>STDEV(F2:F5,F16:F19,F30:F33,F44:F47,G58:G61)</f>
        <v>0.14767496515433218</v>
      </c>
      <c r="O2" s="4">
        <v>3.9420000000000002</v>
      </c>
      <c r="P2" s="4">
        <f>AVERAGE(I2:I5,I16:I19,I30:I33,I44:I47,I58:I61)</f>
        <v>3262.207805</v>
      </c>
      <c r="Q2" s="4">
        <f>STDEV(I2:I5,I16:I19,I30:I33,I44:I47,I58:I61)</f>
        <v>15.151610130400581</v>
      </c>
      <c r="R2" s="4">
        <v>407.1</v>
      </c>
      <c r="S2" s="4">
        <f>AVERAGE(L2:L5,L16:L19,L30:L33,L44:L47,L58:L61)</f>
        <v>809.47893999999997</v>
      </c>
      <c r="T2" s="4">
        <f>STDEV(L2:L5,L16:L19,L30:L33,L44:L47,L58:L61)</f>
        <v>4.4432468509318337</v>
      </c>
      <c r="U2" s="4">
        <v>364</v>
      </c>
      <c r="AD2" s="7">
        <v>43502</v>
      </c>
      <c r="AE2" s="6">
        <f>(N2/M2)^2</f>
        <v>1.8252930088108467E-5</v>
      </c>
      <c r="AF2" s="6">
        <f>(T2/S2)^2</f>
        <v>3.0129350863251399E-5</v>
      </c>
      <c r="AG2" s="6">
        <f>(T2/S2)^2</f>
        <v>3.0129350863251399E-5</v>
      </c>
    </row>
    <row r="3" spans="1:33" x14ac:dyDescent="0.35">
      <c r="A3" s="35" t="s">
        <v>41</v>
      </c>
      <c r="B3" s="36">
        <v>43663</v>
      </c>
      <c r="C3" s="37">
        <v>0.64744212962962966</v>
      </c>
      <c r="D3" s="35" t="s">
        <v>42</v>
      </c>
      <c r="E3" s="38">
        <v>1.9930000000000001</v>
      </c>
      <c r="F3" s="38">
        <v>34.615200000000002</v>
      </c>
      <c r="G3" s="38" t="s">
        <v>43</v>
      </c>
      <c r="H3" s="38">
        <v>2.91</v>
      </c>
      <c r="I3" s="38">
        <v>3265.0405000000001</v>
      </c>
      <c r="J3" s="38" t="s">
        <v>44</v>
      </c>
      <c r="K3" s="38">
        <v>3.1629999999999998</v>
      </c>
      <c r="L3" s="38">
        <v>810.56039999999996</v>
      </c>
      <c r="M3" s="5"/>
      <c r="N3" s="4"/>
      <c r="O3" s="5"/>
      <c r="P3" s="5"/>
      <c r="Q3" s="4"/>
      <c r="R3" s="4"/>
      <c r="S3" s="5"/>
      <c r="T3" s="4"/>
      <c r="U3" s="4"/>
      <c r="AD3" s="34">
        <v>43502</v>
      </c>
    </row>
    <row r="4" spans="1:33" x14ac:dyDescent="0.35">
      <c r="A4" s="35" t="s">
        <v>41</v>
      </c>
      <c r="B4" s="36">
        <v>43663</v>
      </c>
      <c r="C4" s="37">
        <v>0.65089120370370368</v>
      </c>
      <c r="D4" s="35" t="s">
        <v>42</v>
      </c>
      <c r="E4" s="38">
        <v>1.99</v>
      </c>
      <c r="F4" s="38">
        <v>34.6113</v>
      </c>
      <c r="G4" s="38" t="s">
        <v>43</v>
      </c>
      <c r="H4" s="38">
        <v>2.91</v>
      </c>
      <c r="I4" s="38">
        <v>3286.8054000000002</v>
      </c>
      <c r="J4" s="38" t="s">
        <v>44</v>
      </c>
      <c r="K4" s="38">
        <v>3.16</v>
      </c>
      <c r="L4" s="38">
        <v>811.29290000000003</v>
      </c>
      <c r="M4" s="5"/>
      <c r="N4" s="4"/>
      <c r="O4" s="5"/>
      <c r="P4" s="5"/>
      <c r="Q4" s="4"/>
      <c r="R4" s="4"/>
      <c r="S4" s="5"/>
      <c r="T4" s="4"/>
      <c r="U4" s="4"/>
      <c r="AD4" s="34">
        <v>43502</v>
      </c>
    </row>
    <row r="5" spans="1:33" x14ac:dyDescent="0.35">
      <c r="A5" s="35" t="s">
        <v>41</v>
      </c>
      <c r="B5" s="36">
        <v>43663</v>
      </c>
      <c r="C5" s="37">
        <v>0.65434027777777781</v>
      </c>
      <c r="D5" s="35" t="s">
        <v>42</v>
      </c>
      <c r="E5" s="38">
        <v>1.99</v>
      </c>
      <c r="F5" s="38">
        <v>34.608600000000003</v>
      </c>
      <c r="G5" s="38" t="s">
        <v>43</v>
      </c>
      <c r="H5" s="38">
        <v>2.91</v>
      </c>
      <c r="I5" s="38">
        <v>3277.3107</v>
      </c>
      <c r="J5" s="38" t="s">
        <v>44</v>
      </c>
      <c r="K5" s="38">
        <v>3.16</v>
      </c>
      <c r="L5" s="38">
        <v>812.8999</v>
      </c>
      <c r="M5" s="5"/>
      <c r="N5" s="4"/>
      <c r="O5" s="5"/>
      <c r="P5" s="5"/>
      <c r="Q5" s="4"/>
      <c r="R5" s="4"/>
      <c r="S5" s="5"/>
      <c r="T5" s="4"/>
      <c r="U5" s="4"/>
      <c r="AD5" s="34">
        <v>43502</v>
      </c>
    </row>
    <row r="6" spans="1:33" x14ac:dyDescent="0.35">
      <c r="A6" s="39" t="s">
        <v>45</v>
      </c>
      <c r="B6" s="40">
        <v>43663</v>
      </c>
      <c r="C6" s="41">
        <v>0.65778935185185183</v>
      </c>
      <c r="D6" s="39" t="s">
        <v>42</v>
      </c>
      <c r="E6" s="42">
        <v>1.99</v>
      </c>
      <c r="F6" s="42">
        <v>17.054600000000001</v>
      </c>
      <c r="G6" s="42" t="s">
        <v>43</v>
      </c>
      <c r="H6" s="42">
        <v>2.91</v>
      </c>
      <c r="I6" s="42">
        <v>4410.4641000000001</v>
      </c>
      <c r="J6" s="42" t="s">
        <v>44</v>
      </c>
      <c r="K6" s="42">
        <v>3.16</v>
      </c>
      <c r="L6" s="42">
        <v>622.8175</v>
      </c>
      <c r="O6" s="10">
        <f>($O$2/$M$2)*F6</f>
        <v>1.9449909099640919</v>
      </c>
      <c r="R6" s="10">
        <f t="shared" ref="R6:R15" si="0">($R$2/$P$2)*I6</f>
        <v>550.39410192018715</v>
      </c>
      <c r="U6" s="10">
        <f t="shared" ref="U6:U15" si="1">($S$2/$U$2)*L6</f>
        <v>1385.0484882237638</v>
      </c>
      <c r="V6" s="3">
        <v>0</v>
      </c>
      <c r="W6" s="11" t="s">
        <v>33</v>
      </c>
      <c r="X6" s="2">
        <f>SLOPE(O6:O10,$V$6:$V$10)</f>
        <v>-1.0194477586204886E-3</v>
      </c>
      <c r="Y6" s="2">
        <f>RSQ(O6:O10,$V$6:$V$10)</f>
        <v>0.81324038664623632</v>
      </c>
      <c r="Z6" s="2">
        <f>SLOPE($R6:$R10,$V$6:$V$10)</f>
        <v>16.403900134927181</v>
      </c>
      <c r="AA6" s="2">
        <f>RSQ(R6:R10,$V$6:$V$10)</f>
        <v>0.94575552730612356</v>
      </c>
      <c r="AB6" s="2">
        <f>SLOPE(U6:U10,$V$6:$V$10)</f>
        <v>0.2990913491137917</v>
      </c>
      <c r="AC6" s="2">
        <f>RSQ(U6:U10,$V$6:$V$10)</f>
        <v>2.4616128227880819E-2</v>
      </c>
      <c r="AD6" s="34">
        <v>43502</v>
      </c>
      <c r="AE6" s="2"/>
    </row>
    <row r="7" spans="1:33" x14ac:dyDescent="0.35">
      <c r="A7" s="39" t="s">
        <v>46</v>
      </c>
      <c r="B7" s="40">
        <v>43663</v>
      </c>
      <c r="C7" s="41">
        <v>0.66123842592592597</v>
      </c>
      <c r="D7" s="39" t="s">
        <v>42</v>
      </c>
      <c r="E7" s="42">
        <v>1.996</v>
      </c>
      <c r="F7" s="42">
        <v>16.813800000000001</v>
      </c>
      <c r="G7" s="42" t="s">
        <v>43</v>
      </c>
      <c r="H7" s="42">
        <v>2.9129999999999998</v>
      </c>
      <c r="I7" s="42">
        <v>7035.3775999999998</v>
      </c>
      <c r="J7" s="42" t="s">
        <v>44</v>
      </c>
      <c r="K7" s="42">
        <v>3.1659999999999999</v>
      </c>
      <c r="L7" s="42">
        <v>639.11189999999999</v>
      </c>
      <c r="O7" s="10">
        <f>($O$2/$M$2)*F7</f>
        <v>1.9175288873356306</v>
      </c>
      <c r="R7" s="10">
        <f t="shared" si="0"/>
        <v>877.96437019437519</v>
      </c>
      <c r="U7" s="10">
        <f t="shared" si="1"/>
        <v>1421.2846795422693</v>
      </c>
      <c r="V7" s="3">
        <v>10</v>
      </c>
      <c r="W7" s="13" t="s">
        <v>34</v>
      </c>
      <c r="X7" s="2">
        <f>SLOPE($O11:$O15,$V$6:$V$10)</f>
        <v>-7.187112400521776E-4</v>
      </c>
      <c r="Y7" s="2">
        <f>RSQ(O11:O15,$V$6:$V$10)</f>
        <v>0.83471762545981798</v>
      </c>
      <c r="Z7" s="2">
        <f>SLOPE($R11:$R15,$V$6:$V$10)</f>
        <v>20.51132726766927</v>
      </c>
      <c r="AA7" s="2">
        <f>RSQ(R11:R15,$V$6:$V$10)</f>
        <v>0.9697554344809145</v>
      </c>
      <c r="AB7" s="2">
        <f>SLOPE(U11:U15,$V$6:$V$10)</f>
        <v>1.1361348260953854</v>
      </c>
      <c r="AC7" s="2">
        <f>RSQ(U11:U15,$V$6:$V$10)</f>
        <v>0.63470111378972982</v>
      </c>
      <c r="AD7" s="34">
        <v>43502</v>
      </c>
      <c r="AE7" s="2"/>
    </row>
    <row r="8" spans="1:33" x14ac:dyDescent="0.35">
      <c r="A8" s="39" t="s">
        <v>47</v>
      </c>
      <c r="B8" s="40">
        <v>43663</v>
      </c>
      <c r="C8" s="41">
        <v>0.66467592592592595</v>
      </c>
      <c r="D8" s="39" t="s">
        <v>42</v>
      </c>
      <c r="E8" s="42">
        <v>1.996</v>
      </c>
      <c r="F8" s="42">
        <v>16.537199999999999</v>
      </c>
      <c r="G8" s="42" t="s">
        <v>43</v>
      </c>
      <c r="H8" s="42">
        <v>2.9129999999999998</v>
      </c>
      <c r="I8" s="42">
        <v>7799.9791999999998</v>
      </c>
      <c r="J8" s="42" t="s">
        <v>44</v>
      </c>
      <c r="K8" s="42">
        <v>3.1659999999999999</v>
      </c>
      <c r="L8" s="42">
        <v>616.85979999999995</v>
      </c>
      <c r="N8" s="10">
        <f>($O$2/$M$2)*F8</f>
        <v>1.8859840556951306</v>
      </c>
      <c r="R8" s="10">
        <f t="shared" si="0"/>
        <v>973.38113392196976</v>
      </c>
      <c r="U8" s="10">
        <f t="shared" si="1"/>
        <v>1371.7994973423406</v>
      </c>
      <c r="V8" s="3">
        <v>20</v>
      </c>
      <c r="W8" s="15" t="s">
        <v>35</v>
      </c>
      <c r="X8" s="2">
        <f>SLOPE($O20:$O24,$V$6:$V$10)</f>
        <v>-6.947618017134039E-4</v>
      </c>
      <c r="Y8" s="2">
        <f>RSQ(O20:O24,$V$6:$V$10)</f>
        <v>0.35587458826385776</v>
      </c>
      <c r="Z8" s="2">
        <f>SLOPE($R20:$R24,$V$6:$V$10)</f>
        <v>25.499915762110689</v>
      </c>
      <c r="AA8" s="2">
        <f>RSQ(R20:R24,$V$6:$V$10)</f>
        <v>0.9141148564950895</v>
      </c>
      <c r="AB8" s="2">
        <f>SLOPE($U20:$U24,$V$6:$V$10)</f>
        <v>0.65380101770395416</v>
      </c>
      <c r="AC8" s="2">
        <f>RSQ(U20:U24,$V$6:$V$10)</f>
        <v>0.43590429759602756</v>
      </c>
      <c r="AD8" s="34">
        <v>43502</v>
      </c>
      <c r="AE8" s="2"/>
    </row>
    <row r="9" spans="1:33" x14ac:dyDescent="0.35">
      <c r="A9" s="39" t="s">
        <v>48</v>
      </c>
      <c r="B9" s="40">
        <v>43663</v>
      </c>
      <c r="C9" s="41">
        <v>0.66812499999999997</v>
      </c>
      <c r="D9" s="39" t="s">
        <v>42</v>
      </c>
      <c r="E9" s="42">
        <v>1.996</v>
      </c>
      <c r="F9" s="42">
        <v>16.657900000000001</v>
      </c>
      <c r="G9" s="42" t="s">
        <v>43</v>
      </c>
      <c r="H9" s="42">
        <v>2.9159999999999999</v>
      </c>
      <c r="I9" s="42">
        <v>9063.7684000000008</v>
      </c>
      <c r="J9" s="42" t="s">
        <v>44</v>
      </c>
      <c r="K9" s="42">
        <v>3.17</v>
      </c>
      <c r="L9" s="42">
        <v>612.35419999999999</v>
      </c>
      <c r="O9" s="10">
        <f t="shared" ref="O9:O15" si="2">($O$2/$M$2)*F9</f>
        <v>1.8997492804927028</v>
      </c>
      <c r="R9" s="10">
        <f>($R$2/$P$2)*I9</f>
        <v>1131.0929089141825</v>
      </c>
      <c r="U9" s="10">
        <f t="shared" si="1"/>
        <v>1361.7797492322748</v>
      </c>
      <c r="V9" s="3">
        <v>30</v>
      </c>
      <c r="W9" s="18" t="s">
        <v>36</v>
      </c>
      <c r="X9" s="2">
        <f>SLOPE($O25:$O29,$V$6:$V$10)</f>
        <v>-1.0193337136760205E-3</v>
      </c>
      <c r="Y9" s="2">
        <f>RSQ(O25:O29,$V$6:$V$10)</f>
        <v>0.54627801967649825</v>
      </c>
      <c r="Z9" s="2">
        <f>SLOPE($R25:$R29,$V$6:$V$10)</f>
        <v>30.65472188286914</v>
      </c>
      <c r="AA9" s="2">
        <f>RSQ(R25:R29,$V$6:$V$10)</f>
        <v>0.99020339531730117</v>
      </c>
      <c r="AB9" s="2">
        <f>SLOPE(U25:U29,$V$6:$V$10)</f>
        <v>3.2605611557308247</v>
      </c>
      <c r="AC9" s="2">
        <f>RSQ(U25:U29,$V$6:$V$10)</f>
        <v>0.84360563380699261</v>
      </c>
      <c r="AD9" s="34">
        <v>43502</v>
      </c>
      <c r="AE9" s="2"/>
    </row>
    <row r="10" spans="1:33" x14ac:dyDescent="0.35">
      <c r="A10" s="39" t="s">
        <v>49</v>
      </c>
      <c r="B10" s="40">
        <v>43663</v>
      </c>
      <c r="C10" s="41">
        <v>0.6715740740740741</v>
      </c>
      <c r="D10" s="39" t="s">
        <v>42</v>
      </c>
      <c r="E10" s="42">
        <v>1.9930000000000001</v>
      </c>
      <c r="F10" s="42">
        <v>16.685600000000001</v>
      </c>
      <c r="G10" s="42" t="s">
        <v>43</v>
      </c>
      <c r="H10" s="42">
        <v>2.91</v>
      </c>
      <c r="I10" s="42">
        <v>9968.7240000000002</v>
      </c>
      <c r="J10" s="42" t="s">
        <v>44</v>
      </c>
      <c r="K10" s="42">
        <v>3.16</v>
      </c>
      <c r="L10" s="42">
        <v>642.92100000000005</v>
      </c>
      <c r="O10" s="10">
        <f t="shared" si="2"/>
        <v>1.9029083254545314</v>
      </c>
      <c r="R10" s="10">
        <f>($R$2/$P$2)*I10</f>
        <v>1244.0248393066427</v>
      </c>
      <c r="U10" s="10">
        <f>($S$2/$U$2)*L10</f>
        <v>1429.7555208344506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4">
        <v>43502</v>
      </c>
      <c r="AE10" s="2"/>
    </row>
    <row r="11" spans="1:33" x14ac:dyDescent="0.35">
      <c r="A11" s="39" t="s">
        <v>50</v>
      </c>
      <c r="B11" s="40">
        <v>43663</v>
      </c>
      <c r="C11" s="41">
        <v>0.67502314814814823</v>
      </c>
      <c r="D11" s="39" t="s">
        <v>42</v>
      </c>
      <c r="E11" s="42">
        <v>1.99</v>
      </c>
      <c r="F11" s="42">
        <v>16.715800000000002</v>
      </c>
      <c r="G11" s="42" t="s">
        <v>43</v>
      </c>
      <c r="H11" s="42">
        <v>2.9060000000000001</v>
      </c>
      <c r="I11" s="42">
        <v>3735.2885999999999</v>
      </c>
      <c r="J11" s="42" t="s">
        <v>44</v>
      </c>
      <c r="K11" s="42">
        <v>3.1560000000000001</v>
      </c>
      <c r="L11" s="42">
        <v>609.09879999999998</v>
      </c>
      <c r="O11" s="12">
        <f t="shared" si="2"/>
        <v>1.9063524827775362</v>
      </c>
      <c r="R11" s="12">
        <f>($R$2/$P$2)*I11</f>
        <v>466.13707033908594</v>
      </c>
      <c r="U11" s="12">
        <f t="shared" si="1"/>
        <v>1354.540249943055</v>
      </c>
      <c r="V11" s="3"/>
      <c r="W11" s="21" t="s">
        <v>38</v>
      </c>
      <c r="X11" s="2">
        <f>SLOPE($O39:$O43,$V$6:$V$10)</f>
        <v>-3.2056893441171708E-3</v>
      </c>
      <c r="Y11" s="2">
        <f>RSQ(O39:O43,$V$6:$V$10)</f>
        <v>0.6517076945462944</v>
      </c>
      <c r="Z11" s="2">
        <f>SLOPE($R39:$R43,$V$6:$V$10)</f>
        <v>13.953841551970482</v>
      </c>
      <c r="AA11" s="2">
        <f>RSQ(R39:R43,$V$6:$V$10)</f>
        <v>0.84697604278369543</v>
      </c>
      <c r="AB11" s="2">
        <f>SLOPE($U39:$U43,$V$6:$V$10)</f>
        <v>-0.15028732627802582</v>
      </c>
      <c r="AC11" s="2">
        <f>RSQ(U39:U43,$V$6:$V$10)</f>
        <v>1.9090503986381679E-2</v>
      </c>
      <c r="AD11" s="34">
        <v>43502</v>
      </c>
      <c r="AE11" s="2"/>
    </row>
    <row r="12" spans="1:33" x14ac:dyDescent="0.35">
      <c r="A12" s="39" t="s">
        <v>51</v>
      </c>
      <c r="B12" s="40">
        <v>43663</v>
      </c>
      <c r="C12" s="41">
        <v>0.67847222222222225</v>
      </c>
      <c r="D12" s="39" t="s">
        <v>42</v>
      </c>
      <c r="E12" s="42">
        <v>1.996</v>
      </c>
      <c r="F12" s="42">
        <v>16.587800000000001</v>
      </c>
      <c r="G12" s="42" t="s">
        <v>43</v>
      </c>
      <c r="H12" s="42">
        <v>2.9159999999999999</v>
      </c>
      <c r="I12" s="42">
        <v>6222.2653</v>
      </c>
      <c r="J12" s="42" t="s">
        <v>44</v>
      </c>
      <c r="K12" s="42">
        <v>3.17</v>
      </c>
      <c r="L12" s="42">
        <v>618.87459999999999</v>
      </c>
      <c r="O12" s="12">
        <f t="shared" si="2"/>
        <v>1.891754729885331</v>
      </c>
      <c r="R12" s="12">
        <f t="shared" si="0"/>
        <v>776.49382107035945</v>
      </c>
      <c r="U12" s="12">
        <f t="shared" si="1"/>
        <v>1376.2800967058351</v>
      </c>
      <c r="V12" s="3"/>
      <c r="W12" s="23" t="s">
        <v>39</v>
      </c>
      <c r="X12" s="2">
        <f>SLOPE($O48:$O52,$V$6:$V$10)</f>
        <v>-2.084741584918066E-3</v>
      </c>
      <c r="Y12" s="2">
        <f>RSQ(O48:O52,$V$6:$V$10)</f>
        <v>0.91793055553991421</v>
      </c>
      <c r="Z12" s="2">
        <f>SLOPE($R48:$R52,$V$6:$V$10)</f>
        <v>9.4699532166069353</v>
      </c>
      <c r="AA12" s="2">
        <f>RSQ(R48:R52,$V$6:$V$10)</f>
        <v>0.98529590319371019</v>
      </c>
      <c r="AB12" s="2">
        <f>SLOPE(U48:U52,$V$6:$V$10)</f>
        <v>0.37504671503604187</v>
      </c>
      <c r="AC12" s="2">
        <f>RSQ(U48:U52,$V$6:$V$10)</f>
        <v>0.36083288524584389</v>
      </c>
      <c r="AD12" s="34">
        <v>43502</v>
      </c>
      <c r="AE12" s="2"/>
    </row>
    <row r="13" spans="1:33" x14ac:dyDescent="0.35">
      <c r="A13" s="39" t="s">
        <v>52</v>
      </c>
      <c r="B13" s="40">
        <v>43663</v>
      </c>
      <c r="C13" s="41">
        <v>0.68190972222222224</v>
      </c>
      <c r="D13" s="39" t="s">
        <v>42</v>
      </c>
      <c r="E13" s="42">
        <v>1.99</v>
      </c>
      <c r="F13" s="42">
        <v>16.4877</v>
      </c>
      <c r="G13" s="42" t="s">
        <v>43</v>
      </c>
      <c r="H13" s="42">
        <v>2.9060000000000001</v>
      </c>
      <c r="I13" s="42">
        <v>7860.8280999999997</v>
      </c>
      <c r="J13" s="42" t="s">
        <v>44</v>
      </c>
      <c r="K13" s="42">
        <v>3.1560000000000001</v>
      </c>
      <c r="L13" s="42">
        <v>612.06119999999999</v>
      </c>
      <c r="O13" s="12">
        <f t="shared" si="2"/>
        <v>1.8803388309438485</v>
      </c>
      <c r="R13" s="12">
        <f t="shared" si="0"/>
        <v>980.97463766873682</v>
      </c>
      <c r="U13" s="12">
        <f t="shared" si="1"/>
        <v>1361.1281631624397</v>
      </c>
      <c r="V13" s="3"/>
      <c r="W13" s="25" t="s">
        <v>40</v>
      </c>
      <c r="X13" s="2">
        <f>SLOPE($O53:$O57,$V$6:$V$10)</f>
        <v>-5.4620685704631173E-3</v>
      </c>
      <c r="Y13" s="2">
        <f>RSQ(O53:O57,$V$6:$V$10)</f>
        <v>0.89954484545701618</v>
      </c>
      <c r="Z13" s="2">
        <f>SLOPE($R53:$R57,$V$6:$V$10)</f>
        <v>6.7985355143247874</v>
      </c>
      <c r="AA13" s="2">
        <f>RSQ(R53:R57,$V$6:$V$10)</f>
        <v>0.84713396484486359</v>
      </c>
      <c r="AB13" s="2">
        <f>SLOPE(U53:U57,$V$6:$V$10)</f>
        <v>0.28467194953423358</v>
      </c>
      <c r="AC13" s="2">
        <f>RSQ(U53:U57,$V$6:$V$10)</f>
        <v>9.0228798605243229E-2</v>
      </c>
      <c r="AD13" s="34">
        <v>43502</v>
      </c>
      <c r="AE13" s="2"/>
    </row>
    <row r="14" spans="1:33" x14ac:dyDescent="0.35">
      <c r="A14" s="39" t="s">
        <v>53</v>
      </c>
      <c r="B14" s="40">
        <v>43663</v>
      </c>
      <c r="C14" s="41">
        <v>0.68535879629629637</v>
      </c>
      <c r="D14" s="39" t="s">
        <v>42</v>
      </c>
      <c r="E14" s="42">
        <v>1.996</v>
      </c>
      <c r="F14" s="42">
        <v>16.628299999999999</v>
      </c>
      <c r="G14" s="42" t="s">
        <v>43</v>
      </c>
      <c r="H14" s="42">
        <v>2.9129999999999998</v>
      </c>
      <c r="I14" s="42">
        <v>9503.1098000000002</v>
      </c>
      <c r="J14" s="42" t="s">
        <v>44</v>
      </c>
      <c r="K14" s="42">
        <v>3.1629999999999998</v>
      </c>
      <c r="L14" s="42">
        <v>633.09299999999996</v>
      </c>
      <c r="N14" s="12">
        <f>($O$2/$M$2)*F14</f>
        <v>1.8963735501363801</v>
      </c>
      <c r="R14" s="12">
        <f t="shared" si="0"/>
        <v>1185.9195461584031</v>
      </c>
      <c r="U14" s="12">
        <f t="shared" si="1"/>
        <v>1407.8995894544505</v>
      </c>
      <c r="AD14" s="34">
        <v>43502</v>
      </c>
    </row>
    <row r="15" spans="1:33" x14ac:dyDescent="0.35">
      <c r="A15" s="39" t="s">
        <v>54</v>
      </c>
      <c r="B15" s="40">
        <v>43663</v>
      </c>
      <c r="C15" s="41">
        <v>0.68881944444444443</v>
      </c>
      <c r="D15" s="39" t="s">
        <v>42</v>
      </c>
      <c r="E15" s="42">
        <v>1.9930000000000001</v>
      </c>
      <c r="F15" s="42">
        <v>16.453399999999998</v>
      </c>
      <c r="G15" s="42" t="s">
        <v>43</v>
      </c>
      <c r="H15" s="42">
        <v>2.91</v>
      </c>
      <c r="I15" s="42">
        <v>10313.0206</v>
      </c>
      <c r="J15" s="42" t="s">
        <v>44</v>
      </c>
      <c r="K15" s="42">
        <v>3.16</v>
      </c>
      <c r="L15" s="42">
        <v>627.53399999999999</v>
      </c>
      <c r="O15" s="12">
        <f t="shared" si="2"/>
        <v>1.8764270893485151</v>
      </c>
      <c r="R15" s="12">
        <f t="shared" si="0"/>
        <v>1286.9905711785275</v>
      </c>
      <c r="U15" s="12">
        <f t="shared" si="1"/>
        <v>1395.5372448735166</v>
      </c>
      <c r="AD15" s="34">
        <v>43502</v>
      </c>
    </row>
    <row r="16" spans="1:33" x14ac:dyDescent="0.35">
      <c r="A16" s="35" t="s">
        <v>41</v>
      </c>
      <c r="B16" s="36">
        <v>43663</v>
      </c>
      <c r="C16" s="37">
        <v>0.69225694444444441</v>
      </c>
      <c r="D16" s="35" t="s">
        <v>42</v>
      </c>
      <c r="E16" s="38">
        <v>1.99</v>
      </c>
      <c r="F16" s="38">
        <v>34.520299999999999</v>
      </c>
      <c r="G16" s="38" t="s">
        <v>43</v>
      </c>
      <c r="H16" s="38">
        <v>2.9060000000000001</v>
      </c>
      <c r="I16" s="38">
        <v>3239.5129999999999</v>
      </c>
      <c r="J16" s="38" t="s">
        <v>44</v>
      </c>
      <c r="K16" s="38">
        <v>3.1560000000000001</v>
      </c>
      <c r="L16" s="38">
        <v>805.18380000000002</v>
      </c>
      <c r="M16" s="5"/>
      <c r="N16" s="4"/>
      <c r="O16" s="5"/>
      <c r="P16" s="5"/>
      <c r="Q16" s="4"/>
      <c r="R16" s="4"/>
      <c r="S16" s="5"/>
      <c r="T16" s="4"/>
      <c r="U16" s="4"/>
      <c r="AD16" s="34">
        <v>43502</v>
      </c>
    </row>
    <row r="17" spans="1:30" x14ac:dyDescent="0.35">
      <c r="A17" s="35" t="s">
        <v>41</v>
      </c>
      <c r="B17" s="36">
        <v>43663</v>
      </c>
      <c r="C17" s="37">
        <v>0.69570601851851854</v>
      </c>
      <c r="D17" s="35" t="s">
        <v>42</v>
      </c>
      <c r="E17" s="38">
        <v>1.996</v>
      </c>
      <c r="F17" s="38">
        <v>34.358800000000002</v>
      </c>
      <c r="G17" s="38" t="s">
        <v>43</v>
      </c>
      <c r="H17" s="38">
        <v>2.9129999999999998</v>
      </c>
      <c r="I17" s="38">
        <v>3224.951</v>
      </c>
      <c r="J17" s="38" t="s">
        <v>44</v>
      </c>
      <c r="K17" s="38">
        <v>3.1659999999999999</v>
      </c>
      <c r="L17" s="38">
        <v>801.25379999999996</v>
      </c>
      <c r="M17" s="5"/>
      <c r="N17" s="4"/>
      <c r="O17" s="5"/>
      <c r="P17" s="5"/>
      <c r="Q17" s="4"/>
      <c r="R17" s="4"/>
      <c r="S17" s="5"/>
      <c r="T17" s="4"/>
      <c r="U17" s="4"/>
      <c r="AD17" s="34">
        <v>43502</v>
      </c>
    </row>
    <row r="18" spans="1:30" x14ac:dyDescent="0.35">
      <c r="A18" s="35" t="s">
        <v>41</v>
      </c>
      <c r="B18" s="36">
        <v>43663</v>
      </c>
      <c r="C18" s="37">
        <v>0.69915509259259256</v>
      </c>
      <c r="D18" s="35" t="s">
        <v>42</v>
      </c>
      <c r="E18" s="38">
        <v>1.99</v>
      </c>
      <c r="F18" s="38">
        <v>34.821199999999997</v>
      </c>
      <c r="G18" s="38" t="s">
        <v>43</v>
      </c>
      <c r="H18" s="38">
        <v>2.9060000000000001</v>
      </c>
      <c r="I18" s="38">
        <v>3260.8964999999998</v>
      </c>
      <c r="J18" s="38" t="s">
        <v>44</v>
      </c>
      <c r="K18" s="38">
        <v>3.16</v>
      </c>
      <c r="L18" s="38">
        <v>813.94449999999995</v>
      </c>
      <c r="M18" s="5"/>
      <c r="N18" s="4"/>
      <c r="O18" s="5"/>
      <c r="P18" s="5"/>
      <c r="Q18" s="4"/>
      <c r="R18" s="4"/>
      <c r="S18" s="5"/>
      <c r="T18" s="4"/>
      <c r="U18" s="4"/>
      <c r="AD18" s="34">
        <v>43502</v>
      </c>
    </row>
    <row r="19" spans="1:30" x14ac:dyDescent="0.35">
      <c r="A19" s="35" t="s">
        <v>41</v>
      </c>
      <c r="B19" s="36">
        <v>43663</v>
      </c>
      <c r="C19" s="37">
        <v>0.70259259259259255</v>
      </c>
      <c r="D19" s="35" t="s">
        <v>42</v>
      </c>
      <c r="E19" s="38">
        <v>1.9930000000000001</v>
      </c>
      <c r="F19" s="38">
        <v>34.4251</v>
      </c>
      <c r="G19" s="38" t="s">
        <v>43</v>
      </c>
      <c r="H19" s="38">
        <v>2.91</v>
      </c>
      <c r="I19" s="38">
        <v>3264.7828</v>
      </c>
      <c r="J19" s="38" t="s">
        <v>44</v>
      </c>
      <c r="K19" s="38">
        <v>3.16</v>
      </c>
      <c r="L19" s="38">
        <v>814.72889999999995</v>
      </c>
      <c r="M19" s="5"/>
      <c r="N19" s="4"/>
      <c r="O19" s="5"/>
      <c r="P19" s="5"/>
      <c r="Q19" s="4"/>
      <c r="R19" s="4"/>
      <c r="S19" s="5"/>
      <c r="T19" s="4"/>
      <c r="U19" s="4"/>
      <c r="AD19" s="34">
        <v>43502</v>
      </c>
    </row>
    <row r="20" spans="1:30" x14ac:dyDescent="0.35">
      <c r="A20" s="39" t="s">
        <v>55</v>
      </c>
      <c r="B20" s="40">
        <v>43663</v>
      </c>
      <c r="C20" s="41">
        <v>0.70604166666666668</v>
      </c>
      <c r="D20" s="39" t="s">
        <v>42</v>
      </c>
      <c r="E20" s="42">
        <v>1.996</v>
      </c>
      <c r="F20" s="42">
        <v>16.761600000000001</v>
      </c>
      <c r="G20" s="42" t="s">
        <v>43</v>
      </c>
      <c r="H20" s="42">
        <v>2.9159999999999999</v>
      </c>
      <c r="I20" s="42">
        <v>3667.0241999999998</v>
      </c>
      <c r="J20" s="42" t="s">
        <v>44</v>
      </c>
      <c r="K20" s="42">
        <v>3.17</v>
      </c>
      <c r="L20" s="42">
        <v>616.56359999999995</v>
      </c>
      <c r="O20" s="14">
        <f t="shared" ref="O20:O29" si="3">($O$2/$M$2)*F20</f>
        <v>1.9115757412342784</v>
      </c>
      <c r="P20" s="3"/>
      <c r="R20" s="14">
        <f t="shared" ref="R20:R29" si="4">($R$2/$P$2)*I20</f>
        <v>457.61816568886542</v>
      </c>
      <c r="S20" s="3"/>
      <c r="U20" s="14">
        <f>($S$2/$U$2)*L20</f>
        <v>1371.1407949741319</v>
      </c>
      <c r="AD20" s="34">
        <v>43502</v>
      </c>
    </row>
    <row r="21" spans="1:30" x14ac:dyDescent="0.35">
      <c r="A21" s="39" t="s">
        <v>56</v>
      </c>
      <c r="B21" s="40">
        <v>43663</v>
      </c>
      <c r="C21" s="41">
        <v>0.70949074074074081</v>
      </c>
      <c r="D21" s="39" t="s">
        <v>42</v>
      </c>
      <c r="E21" s="42">
        <v>1.996</v>
      </c>
      <c r="F21" s="42">
        <v>16.729800000000001</v>
      </c>
      <c r="G21" s="42" t="s">
        <v>43</v>
      </c>
      <c r="H21" s="42">
        <v>2.9159999999999999</v>
      </c>
      <c r="I21" s="42">
        <v>7442.9197999999997</v>
      </c>
      <c r="J21" s="42" t="s">
        <v>44</v>
      </c>
      <c r="K21" s="42">
        <v>3.1659999999999999</v>
      </c>
      <c r="L21" s="42">
        <v>625.4606</v>
      </c>
      <c r="O21" s="14">
        <f t="shared" si="3"/>
        <v>1.9079491120001211</v>
      </c>
      <c r="P21" s="3"/>
      <c r="R21" s="14">
        <f t="shared" si="4"/>
        <v>928.82269668286813</v>
      </c>
      <c r="S21" s="3"/>
      <c r="U21" s="14">
        <f t="shared" ref="U21:U26" si="5">($S$2/$U$2)*L21</f>
        <v>1390.9263282960551</v>
      </c>
      <c r="AD21" s="34">
        <v>43502</v>
      </c>
    </row>
    <row r="22" spans="1:30" x14ac:dyDescent="0.35">
      <c r="A22" s="39" t="s">
        <v>57</v>
      </c>
      <c r="B22" s="40">
        <v>43663</v>
      </c>
      <c r="C22" s="41">
        <v>0.71292824074074079</v>
      </c>
      <c r="D22" s="39" t="s">
        <v>42</v>
      </c>
      <c r="E22" s="42">
        <v>1.996</v>
      </c>
      <c r="F22" s="42">
        <v>16.391200000000001</v>
      </c>
      <c r="G22" s="42" t="s">
        <v>43</v>
      </c>
      <c r="H22" s="42">
        <v>2.9129999999999998</v>
      </c>
      <c r="I22" s="42">
        <v>9666.9462999999996</v>
      </c>
      <c r="J22" s="42" t="s">
        <v>44</v>
      </c>
      <c r="K22" s="42">
        <v>3.1629999999999998</v>
      </c>
      <c r="L22" s="42">
        <v>616.41980000000001</v>
      </c>
      <c r="O22" s="14">
        <f t="shared" si="3"/>
        <v>1.8693334938024593</v>
      </c>
      <c r="P22" s="3"/>
      <c r="R22" s="14">
        <f>($R$2/$P$2)*I22</f>
        <v>1206.3651594169366</v>
      </c>
      <c r="S22" s="3"/>
      <c r="U22" s="14">
        <f t="shared" si="5"/>
        <v>1370.8210063159672</v>
      </c>
      <c r="AD22" s="34">
        <v>43502</v>
      </c>
    </row>
    <row r="23" spans="1:30" x14ac:dyDescent="0.35">
      <c r="A23" s="39" t="s">
        <v>58</v>
      </c>
      <c r="B23" s="40">
        <v>43663</v>
      </c>
      <c r="C23" s="41">
        <v>0.71637731481481481</v>
      </c>
      <c r="D23" s="39" t="s">
        <v>42</v>
      </c>
      <c r="E23" s="42">
        <v>1.99</v>
      </c>
      <c r="F23" s="42">
        <v>16.671399999999998</v>
      </c>
      <c r="G23" s="42" t="s">
        <v>43</v>
      </c>
      <c r="H23" s="42">
        <v>2.9060000000000001</v>
      </c>
      <c r="I23" s="42">
        <v>11548.1602</v>
      </c>
      <c r="J23" s="42" t="s">
        <v>44</v>
      </c>
      <c r="K23" s="42">
        <v>3.1629999999999998</v>
      </c>
      <c r="L23" s="42">
        <v>632.3098</v>
      </c>
      <c r="O23" s="14">
        <f t="shared" si="3"/>
        <v>1.901288887243052</v>
      </c>
      <c r="P23" s="3"/>
      <c r="R23" s="14">
        <f t="shared" si="4"/>
        <v>1441.1270827733185</v>
      </c>
      <c r="S23" s="3"/>
      <c r="U23" s="14">
        <f t="shared" si="5"/>
        <v>1406.1578754275056</v>
      </c>
      <c r="AD23" s="34">
        <v>43502</v>
      </c>
    </row>
    <row r="24" spans="1:30" x14ac:dyDescent="0.35">
      <c r="A24" s="39" t="s">
        <v>59</v>
      </c>
      <c r="B24" s="40">
        <v>43663</v>
      </c>
      <c r="C24" s="41">
        <v>0.7198148148148148</v>
      </c>
      <c r="D24" s="39" t="s">
        <v>42</v>
      </c>
      <c r="E24" s="42">
        <v>1.9930000000000001</v>
      </c>
      <c r="F24" s="42">
        <v>16.4862</v>
      </c>
      <c r="G24" s="42" t="s">
        <v>43</v>
      </c>
      <c r="H24" s="42">
        <v>2.9129999999999998</v>
      </c>
      <c r="I24" s="42">
        <v>11831.307000000001</v>
      </c>
      <c r="J24" s="42" t="s">
        <v>44</v>
      </c>
      <c r="K24" s="42">
        <v>3.1659999999999999</v>
      </c>
      <c r="L24" s="42">
        <v>627.83879999999999</v>
      </c>
      <c r="O24" s="14">
        <f t="shared" si="3"/>
        <v>1.8801677635271428</v>
      </c>
      <c r="P24" s="3"/>
      <c r="R24" s="14">
        <f t="shared" si="4"/>
        <v>1476.4617607491748</v>
      </c>
      <c r="S24" s="3"/>
      <c r="U24" s="14">
        <f t="shared" si="5"/>
        <v>1396.2150722936044</v>
      </c>
      <c r="AD24" s="34">
        <v>43502</v>
      </c>
    </row>
    <row r="25" spans="1:30" x14ac:dyDescent="0.35">
      <c r="A25" s="39" t="s">
        <v>60</v>
      </c>
      <c r="B25" s="40">
        <v>43663</v>
      </c>
      <c r="C25" s="41">
        <v>0.72326388888888893</v>
      </c>
      <c r="D25" s="39" t="s">
        <v>42</v>
      </c>
      <c r="E25" s="42">
        <v>1.996</v>
      </c>
      <c r="F25" s="42">
        <v>16.540700000000001</v>
      </c>
      <c r="G25" s="42" t="s">
        <v>43</v>
      </c>
      <c r="H25" s="42">
        <v>2.9159999999999999</v>
      </c>
      <c r="I25" s="42">
        <v>3819.8656000000001</v>
      </c>
      <c r="J25" s="42" t="s">
        <v>44</v>
      </c>
      <c r="K25" s="42">
        <v>3.17</v>
      </c>
      <c r="L25" s="42">
        <v>625.06259999999997</v>
      </c>
      <c r="O25" s="17">
        <f t="shared" si="3"/>
        <v>1.8863832130007772</v>
      </c>
      <c r="P25" s="3"/>
      <c r="R25" s="17">
        <f t="shared" si="4"/>
        <v>476.69166978772529</v>
      </c>
      <c r="S25" s="3"/>
      <c r="U25" s="17">
        <f t="shared" si="5"/>
        <v>1390.0412386858352</v>
      </c>
      <c r="AD25" s="34">
        <v>43502</v>
      </c>
    </row>
    <row r="26" spans="1:30" x14ac:dyDescent="0.35">
      <c r="A26" s="39" t="s">
        <v>61</v>
      </c>
      <c r="B26" s="40">
        <v>43663</v>
      </c>
      <c r="C26" s="41">
        <v>0.72671296296296306</v>
      </c>
      <c r="D26" s="39" t="s">
        <v>42</v>
      </c>
      <c r="E26" s="42">
        <v>1.99</v>
      </c>
      <c r="F26" s="42">
        <v>16.631699999999999</v>
      </c>
      <c r="G26" s="42" t="s">
        <v>43</v>
      </c>
      <c r="H26" s="42">
        <v>2.91</v>
      </c>
      <c r="I26" s="42">
        <v>6580.3127999999997</v>
      </c>
      <c r="J26" s="42" t="s">
        <v>44</v>
      </c>
      <c r="K26" s="42">
        <v>3.16</v>
      </c>
      <c r="L26" s="42">
        <v>666.56870000000004</v>
      </c>
      <c r="O26" s="17">
        <f t="shared" si="3"/>
        <v>1.8967613029475792</v>
      </c>
      <c r="P26" s="3"/>
      <c r="R26" s="17">
        <f t="shared" si="4"/>
        <v>821.17556606115716</v>
      </c>
      <c r="S26" s="3"/>
      <c r="U26" s="17">
        <f t="shared" si="5"/>
        <v>1482.3442986625771</v>
      </c>
      <c r="AD26" s="34">
        <v>43502</v>
      </c>
    </row>
    <row r="27" spans="1:30" x14ac:dyDescent="0.35">
      <c r="A27" s="39" t="s">
        <v>62</v>
      </c>
      <c r="B27" s="40">
        <v>43663</v>
      </c>
      <c r="C27" s="41">
        <v>0.73015046296296304</v>
      </c>
      <c r="D27" s="39" t="s">
        <v>42</v>
      </c>
      <c r="E27" s="42">
        <v>1.99</v>
      </c>
      <c r="F27" s="42">
        <v>16.646999999999998</v>
      </c>
      <c r="G27" s="42" t="s">
        <v>43</v>
      </c>
      <c r="H27" s="42">
        <v>2.9060000000000001</v>
      </c>
      <c r="I27" s="42">
        <v>9692.2927999999993</v>
      </c>
      <c r="J27" s="42" t="s">
        <v>44</v>
      </c>
      <c r="K27" s="42">
        <v>3.1629999999999998</v>
      </c>
      <c r="L27" s="42">
        <v>688.97080000000005</v>
      </c>
      <c r="O27" s="17">
        <f t="shared" si="3"/>
        <v>1.8985061905979754</v>
      </c>
      <c r="P27" s="3"/>
      <c r="R27" s="17">
        <f t="shared" si="4"/>
        <v>1209.5282197634249</v>
      </c>
      <c r="S27" s="3"/>
      <c r="T27" s="17">
        <f>($S$2/$U$2)*L27</f>
        <v>1532.1630573487694</v>
      </c>
      <c r="AD27" s="34">
        <v>43502</v>
      </c>
    </row>
    <row r="28" spans="1:30" x14ac:dyDescent="0.35">
      <c r="A28" s="39" t="s">
        <v>63</v>
      </c>
      <c r="B28" s="40">
        <v>43663</v>
      </c>
      <c r="C28" s="41">
        <v>0.73359953703703706</v>
      </c>
      <c r="D28" s="39" t="s">
        <v>42</v>
      </c>
      <c r="E28" s="42">
        <v>1.996</v>
      </c>
      <c r="F28" s="42">
        <v>16.246099999999998</v>
      </c>
      <c r="G28" s="42" t="s">
        <v>43</v>
      </c>
      <c r="H28" s="42">
        <v>2.9159999999999999</v>
      </c>
      <c r="I28" s="42">
        <v>11398.8048</v>
      </c>
      <c r="J28" s="42" t="s">
        <v>44</v>
      </c>
      <c r="K28" s="42">
        <v>3.17</v>
      </c>
      <c r="L28" s="42">
        <v>674.91120000000001</v>
      </c>
      <c r="O28" s="17">
        <f t="shared" si="3"/>
        <v>1.8527855723598108</v>
      </c>
      <c r="P28" s="3"/>
      <c r="R28" s="17">
        <f t="shared" si="4"/>
        <v>1422.4886063259237</v>
      </c>
      <c r="S28" s="3"/>
      <c r="U28" s="17">
        <f>($S$2/$U$2)*L28</f>
        <v>1500.8967109069451</v>
      </c>
      <c r="AD28" s="34">
        <v>43502</v>
      </c>
    </row>
    <row r="29" spans="1:30" x14ac:dyDescent="0.35">
      <c r="A29" s="39" t="s">
        <v>64</v>
      </c>
      <c r="B29" s="40">
        <v>43663</v>
      </c>
      <c r="C29" s="41">
        <v>0.73704861111111108</v>
      </c>
      <c r="D29" s="39" t="s">
        <v>42</v>
      </c>
      <c r="E29" s="42">
        <v>1.996</v>
      </c>
      <c r="F29" s="42">
        <v>16.2866</v>
      </c>
      <c r="G29" s="42" t="s">
        <v>43</v>
      </c>
      <c r="H29" s="42">
        <v>2.9159999999999999</v>
      </c>
      <c r="I29" s="42">
        <v>13692.8688</v>
      </c>
      <c r="J29" s="42" t="s">
        <v>44</v>
      </c>
      <c r="K29" s="42">
        <v>3.17</v>
      </c>
      <c r="L29" s="42">
        <v>694.20050000000003</v>
      </c>
      <c r="O29" s="17">
        <f t="shared" si="3"/>
        <v>1.8574043926108603</v>
      </c>
      <c r="P29" s="3"/>
      <c r="R29" s="17">
        <f t="shared" si="4"/>
        <v>1708.7712437987991</v>
      </c>
      <c r="S29" s="3"/>
      <c r="U29" s="17">
        <f>($S$2/$U$2)*L29</f>
        <v>1543.7930903501924</v>
      </c>
      <c r="AD29" s="34">
        <v>43502</v>
      </c>
    </row>
    <row r="30" spans="1:30" x14ac:dyDescent="0.35">
      <c r="A30" s="35" t="s">
        <v>41</v>
      </c>
      <c r="B30" s="36">
        <v>43663</v>
      </c>
      <c r="C30" s="37">
        <v>0.74048611111111118</v>
      </c>
      <c r="D30" s="35" t="s">
        <v>42</v>
      </c>
      <c r="E30" s="38">
        <v>1.996</v>
      </c>
      <c r="F30" s="38">
        <v>34.628</v>
      </c>
      <c r="G30" s="38" t="s">
        <v>43</v>
      </c>
      <c r="H30" s="38">
        <v>2.9159999999999999</v>
      </c>
      <c r="I30" s="38">
        <v>3263.5781000000002</v>
      </c>
      <c r="J30" s="38" t="s">
        <v>44</v>
      </c>
      <c r="K30" s="38">
        <v>3.1659999999999999</v>
      </c>
      <c r="L30" s="38">
        <v>808.7432</v>
      </c>
      <c r="M30" s="5"/>
      <c r="N30" s="4"/>
      <c r="O30" s="5"/>
      <c r="P30" s="5"/>
      <c r="Q30" s="4"/>
      <c r="R30" s="4"/>
      <c r="S30" s="5"/>
      <c r="T30" s="4"/>
      <c r="U30" s="4"/>
      <c r="AD30" s="34">
        <v>43502</v>
      </c>
    </row>
    <row r="31" spans="1:30" x14ac:dyDescent="0.35">
      <c r="A31" s="35" t="s">
        <v>41</v>
      </c>
      <c r="B31" s="36">
        <v>43663</v>
      </c>
      <c r="C31" s="37">
        <v>0.74393518518518509</v>
      </c>
      <c r="D31" s="35" t="s">
        <v>42</v>
      </c>
      <c r="E31" s="38">
        <v>1.99</v>
      </c>
      <c r="F31" s="38">
        <v>34.693800000000003</v>
      </c>
      <c r="G31" s="38" t="s">
        <v>43</v>
      </c>
      <c r="H31" s="38">
        <v>2.91</v>
      </c>
      <c r="I31" s="38">
        <v>3259.5736000000002</v>
      </c>
      <c r="J31" s="38" t="s">
        <v>44</v>
      </c>
      <c r="K31" s="38">
        <v>3.1629999999999998</v>
      </c>
      <c r="L31" s="38">
        <v>812.27689999999996</v>
      </c>
      <c r="M31" s="5"/>
      <c r="N31" s="4"/>
      <c r="O31" s="5"/>
      <c r="P31" s="5"/>
      <c r="Q31" s="4"/>
      <c r="R31" s="4"/>
      <c r="S31" s="5"/>
      <c r="T31" s="4"/>
      <c r="U31" s="4"/>
      <c r="AD31" s="34">
        <v>43502</v>
      </c>
    </row>
    <row r="32" spans="1:30" x14ac:dyDescent="0.35">
      <c r="A32" s="35" t="s">
        <v>41</v>
      </c>
      <c r="B32" s="36">
        <v>43663</v>
      </c>
      <c r="C32" s="37">
        <v>0.74737268518518529</v>
      </c>
      <c r="D32" s="35" t="s">
        <v>42</v>
      </c>
      <c r="E32" s="38">
        <v>1.996</v>
      </c>
      <c r="F32" s="38">
        <v>34.790799999999997</v>
      </c>
      <c r="G32" s="38" t="s">
        <v>43</v>
      </c>
      <c r="H32" s="38">
        <v>2.9159999999999999</v>
      </c>
      <c r="I32" s="38">
        <v>3272.9497999999999</v>
      </c>
      <c r="J32" s="38" t="s">
        <v>44</v>
      </c>
      <c r="K32" s="38">
        <v>3.17</v>
      </c>
      <c r="L32" s="38">
        <v>814.17819999999995</v>
      </c>
      <c r="M32" s="5"/>
      <c r="N32" s="4"/>
      <c r="O32" s="5"/>
      <c r="P32" s="5"/>
      <c r="Q32" s="4"/>
      <c r="R32" s="4"/>
      <c r="S32" s="5"/>
      <c r="T32" s="4"/>
      <c r="U32" s="4"/>
      <c r="AD32" s="34">
        <v>43502</v>
      </c>
    </row>
    <row r="33" spans="1:30" x14ac:dyDescent="0.35">
      <c r="A33" s="35" t="s">
        <v>41</v>
      </c>
      <c r="B33" s="36">
        <v>43663</v>
      </c>
      <c r="C33" s="37">
        <v>0.75083333333333335</v>
      </c>
      <c r="D33" s="35" t="s">
        <v>42</v>
      </c>
      <c r="E33" s="38">
        <v>1.9930000000000001</v>
      </c>
      <c r="F33" s="38">
        <v>34.5212</v>
      </c>
      <c r="G33" s="38" t="s">
        <v>43</v>
      </c>
      <c r="H33" s="38">
        <v>2.9129999999999998</v>
      </c>
      <c r="I33" s="38">
        <v>3241.2698</v>
      </c>
      <c r="J33" s="38" t="s">
        <v>44</v>
      </c>
      <c r="K33" s="38">
        <v>3.1629999999999998</v>
      </c>
      <c r="L33" s="38">
        <v>796.81280000000004</v>
      </c>
      <c r="M33" s="5"/>
      <c r="N33" s="4"/>
      <c r="O33" s="5"/>
      <c r="P33" s="5"/>
      <c r="Q33" s="4"/>
      <c r="R33" s="4"/>
      <c r="S33" s="5"/>
      <c r="T33" s="4"/>
      <c r="U33" s="4"/>
      <c r="AD33" s="34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4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4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4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4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4">
        <v>43502</v>
      </c>
    </row>
    <row r="39" spans="1:30" x14ac:dyDescent="0.35">
      <c r="A39" s="43" t="s">
        <v>70</v>
      </c>
      <c r="B39" s="44">
        <v>43663</v>
      </c>
      <c r="C39" s="45">
        <v>0.75427083333333333</v>
      </c>
      <c r="D39" s="43" t="s">
        <v>42</v>
      </c>
      <c r="E39" s="46">
        <v>1.99</v>
      </c>
      <c r="F39" s="46">
        <v>16.3796</v>
      </c>
      <c r="G39" s="46" t="s">
        <v>43</v>
      </c>
      <c r="H39" s="46">
        <v>2.91</v>
      </c>
      <c r="I39" s="46">
        <v>4999.2482</v>
      </c>
      <c r="J39" s="46" t="s">
        <v>44</v>
      </c>
      <c r="K39" s="46">
        <v>3.1629999999999998</v>
      </c>
      <c r="L39" s="46">
        <v>629</v>
      </c>
      <c r="O39" s="26">
        <f t="shared" si="6"/>
        <v>1.8680105724466032</v>
      </c>
      <c r="R39" s="16">
        <f t="shared" si="7"/>
        <v>623.87011002200711</v>
      </c>
      <c r="U39" s="16">
        <f t="shared" si="8"/>
        <v>1398.7973990659341</v>
      </c>
      <c r="AD39" s="34">
        <v>43502</v>
      </c>
    </row>
    <row r="40" spans="1:30" x14ac:dyDescent="0.35">
      <c r="A40" s="43" t="s">
        <v>71</v>
      </c>
      <c r="B40" s="44">
        <v>43663</v>
      </c>
      <c r="C40" s="45">
        <v>0.75770833333333332</v>
      </c>
      <c r="D40" s="43" t="s">
        <v>42</v>
      </c>
      <c r="E40" s="46">
        <v>1.996</v>
      </c>
      <c r="F40" s="46">
        <v>15.385199999999999</v>
      </c>
      <c r="G40" s="46" t="s">
        <v>43</v>
      </c>
      <c r="H40" s="46">
        <v>2.9159999999999999</v>
      </c>
      <c r="I40" s="46">
        <v>7685.4996000000001</v>
      </c>
      <c r="J40" s="46" t="s">
        <v>44</v>
      </c>
      <c r="K40" s="46">
        <v>3.17</v>
      </c>
      <c r="L40" s="46">
        <v>642.44830000000002</v>
      </c>
      <c r="O40" s="16">
        <f t="shared" si="6"/>
        <v>1.7546042796652834</v>
      </c>
      <c r="R40" s="16">
        <f t="shared" si="7"/>
        <v>959.09490571524157</v>
      </c>
      <c r="U40" s="16">
        <f t="shared" si="8"/>
        <v>1428.7043101340716</v>
      </c>
      <c r="AD40" s="34">
        <v>43502</v>
      </c>
    </row>
    <row r="41" spans="1:30" x14ac:dyDescent="0.35">
      <c r="A41" s="43" t="s">
        <v>72</v>
      </c>
      <c r="B41" s="44">
        <v>43663</v>
      </c>
      <c r="C41" s="45">
        <v>0.76115740740740734</v>
      </c>
      <c r="D41" s="43" t="s">
        <v>42</v>
      </c>
      <c r="E41" s="46">
        <v>1.99</v>
      </c>
      <c r="F41" s="46">
        <v>15.0959</v>
      </c>
      <c r="G41" s="46" t="s">
        <v>43</v>
      </c>
      <c r="H41" s="46">
        <v>2.91</v>
      </c>
      <c r="I41" s="46">
        <v>8785.5921999999991</v>
      </c>
      <c r="J41" s="46" t="s">
        <v>44</v>
      </c>
      <c r="K41" s="46">
        <v>3.1629999999999998</v>
      </c>
      <c r="L41" s="46">
        <v>621.50160000000005</v>
      </c>
      <c r="O41" s="16">
        <f t="shared" si="6"/>
        <v>1.7216110772300104</v>
      </c>
      <c r="R41" s="16">
        <f t="shared" si="7"/>
        <v>1096.3785259596607</v>
      </c>
      <c r="U41" s="16">
        <f t="shared" si="8"/>
        <v>1382.1221329019343</v>
      </c>
      <c r="AD41" s="34">
        <v>43502</v>
      </c>
    </row>
    <row r="42" spans="1:30" x14ac:dyDescent="0.35">
      <c r="A42" s="43" t="s">
        <v>73</v>
      </c>
      <c r="B42" s="44">
        <v>43663</v>
      </c>
      <c r="C42" s="45">
        <v>0.76460648148148147</v>
      </c>
      <c r="D42" s="43" t="s">
        <v>42</v>
      </c>
      <c r="E42" s="46">
        <v>1.9930000000000001</v>
      </c>
      <c r="F42" s="46">
        <v>15.1303</v>
      </c>
      <c r="G42" s="46" t="s">
        <v>43</v>
      </c>
      <c r="H42" s="46">
        <v>2.91</v>
      </c>
      <c r="I42" s="46">
        <v>7976.3423000000003</v>
      </c>
      <c r="J42" s="46" t="s">
        <v>44</v>
      </c>
      <c r="K42" s="46">
        <v>3.1629999999999998</v>
      </c>
      <c r="L42" s="46">
        <v>634.56949999999995</v>
      </c>
      <c r="O42" s="16">
        <f t="shared" si="6"/>
        <v>1.7255342233197903</v>
      </c>
      <c r="Q42" s="16">
        <f>($R$2/$P$2)*I42</f>
        <v>995.38997649170312</v>
      </c>
      <c r="U42" s="16">
        <f t="shared" si="8"/>
        <v>1411.1830940009065</v>
      </c>
      <c r="AD42" s="34">
        <v>43502</v>
      </c>
    </row>
    <row r="43" spans="1:30" x14ac:dyDescent="0.35">
      <c r="A43" s="43" t="s">
        <v>74</v>
      </c>
      <c r="B43" s="44">
        <v>43663</v>
      </c>
      <c r="C43" s="45">
        <v>0.76804398148148145</v>
      </c>
      <c r="D43" s="43" t="s">
        <v>42</v>
      </c>
      <c r="E43" s="46">
        <v>1.996</v>
      </c>
      <c r="F43" s="46">
        <v>15.101599999999999</v>
      </c>
      <c r="G43" s="46" t="s">
        <v>43</v>
      </c>
      <c r="H43" s="46">
        <v>2.9159999999999999</v>
      </c>
      <c r="I43" s="46">
        <v>9822.3639999999996</v>
      </c>
      <c r="J43" s="46" t="s">
        <v>44</v>
      </c>
      <c r="K43" s="46">
        <v>3.17</v>
      </c>
      <c r="L43" s="46">
        <v>629.56039999999996</v>
      </c>
      <c r="O43" s="16">
        <f t="shared" ref="O43" si="9">($O$2/$M$2)*F43</f>
        <v>1.7222611334134912</v>
      </c>
      <c r="R43" s="16">
        <f t="shared" si="7"/>
        <v>1225.7601671699758</v>
      </c>
      <c r="U43" s="16">
        <f t="shared" si="8"/>
        <v>1400.0436408186154</v>
      </c>
      <c r="AD43" s="34">
        <v>43502</v>
      </c>
    </row>
    <row r="44" spans="1:30" x14ac:dyDescent="0.35">
      <c r="A44" s="31" t="s">
        <v>41</v>
      </c>
      <c r="B44" s="52">
        <v>43663</v>
      </c>
      <c r="C44" s="53">
        <v>0.78872685185185187</v>
      </c>
      <c r="D44" s="51" t="s">
        <v>42</v>
      </c>
      <c r="E44" s="54">
        <v>1.996</v>
      </c>
      <c r="F44" s="54">
        <v>34.657600000000002</v>
      </c>
      <c r="G44" s="54" t="s">
        <v>43</v>
      </c>
      <c r="H44" s="54">
        <v>2.9129999999999998</v>
      </c>
      <c r="I44" s="54">
        <v>3268.8317999999999</v>
      </c>
      <c r="J44" s="54" t="s">
        <v>44</v>
      </c>
      <c r="K44" s="54">
        <v>3.17</v>
      </c>
      <c r="L44" s="54">
        <v>811.65440000000001</v>
      </c>
      <c r="M44" s="5"/>
      <c r="N44" s="4"/>
      <c r="O44" s="4"/>
      <c r="P44" s="5"/>
      <c r="Q44" s="4"/>
      <c r="R44" s="4"/>
      <c r="S44" s="5"/>
      <c r="T44" s="4"/>
      <c r="U44" s="4"/>
      <c r="AD44" s="34">
        <v>43502</v>
      </c>
    </row>
    <row r="45" spans="1:30" x14ac:dyDescent="0.35">
      <c r="A45" s="31" t="s">
        <v>41</v>
      </c>
      <c r="B45" s="52">
        <v>43663</v>
      </c>
      <c r="C45" s="53">
        <v>0.79217592592592589</v>
      </c>
      <c r="D45" s="51" t="s">
        <v>42</v>
      </c>
      <c r="E45" s="54">
        <v>1.996</v>
      </c>
      <c r="F45" s="54">
        <v>34.532800000000002</v>
      </c>
      <c r="G45" s="54" t="s">
        <v>43</v>
      </c>
      <c r="H45" s="54">
        <v>2.9159999999999999</v>
      </c>
      <c r="I45" s="54">
        <v>3255.6316000000002</v>
      </c>
      <c r="J45" s="54" t="s">
        <v>44</v>
      </c>
      <c r="K45" s="54">
        <v>3.173</v>
      </c>
      <c r="L45" s="54">
        <v>809.84479999999996</v>
      </c>
      <c r="M45" s="5"/>
      <c r="N45" s="4"/>
      <c r="O45" s="4"/>
      <c r="P45" s="5"/>
      <c r="Q45" s="4"/>
      <c r="R45" s="4"/>
      <c r="S45" s="5"/>
      <c r="T45" s="4"/>
      <c r="U45" s="4"/>
      <c r="AD45" s="34">
        <v>43502</v>
      </c>
    </row>
    <row r="46" spans="1:30" x14ac:dyDescent="0.35">
      <c r="A46" s="31" t="s">
        <v>41</v>
      </c>
      <c r="B46" s="52">
        <v>43663</v>
      </c>
      <c r="C46" s="53">
        <v>0.79561342592592599</v>
      </c>
      <c r="D46" s="51" t="s">
        <v>42</v>
      </c>
      <c r="E46" s="54">
        <v>1.9930000000000001</v>
      </c>
      <c r="F46" s="54">
        <v>34.850900000000003</v>
      </c>
      <c r="G46" s="54" t="s">
        <v>43</v>
      </c>
      <c r="H46" s="54">
        <v>2.9129999999999998</v>
      </c>
      <c r="I46" s="54">
        <v>3280.6905999999999</v>
      </c>
      <c r="J46" s="54" t="s">
        <v>44</v>
      </c>
      <c r="K46" s="54">
        <v>3.1659999999999999</v>
      </c>
      <c r="L46" s="54">
        <v>813.59479999999996</v>
      </c>
      <c r="M46" s="5"/>
      <c r="N46" s="4"/>
      <c r="O46" s="4"/>
      <c r="P46" s="5"/>
      <c r="Q46" s="4"/>
      <c r="R46" s="4"/>
      <c r="S46" s="5"/>
      <c r="T46" s="4"/>
      <c r="U46" s="4"/>
      <c r="AD46" s="34">
        <v>43502</v>
      </c>
    </row>
    <row r="47" spans="1:30" x14ac:dyDescent="0.35">
      <c r="A47" s="31" t="s">
        <v>41</v>
      </c>
      <c r="B47" s="52">
        <v>43663</v>
      </c>
      <c r="C47" s="53">
        <v>0.7990624999999999</v>
      </c>
      <c r="D47" s="51" t="s">
        <v>42</v>
      </c>
      <c r="E47" s="54">
        <v>1.9930000000000001</v>
      </c>
      <c r="F47" s="54">
        <v>34.555</v>
      </c>
      <c r="G47" s="54" t="s">
        <v>43</v>
      </c>
      <c r="H47" s="54">
        <v>2.9129999999999998</v>
      </c>
      <c r="I47" s="54">
        <v>3265.3368</v>
      </c>
      <c r="J47" s="54" t="s">
        <v>44</v>
      </c>
      <c r="K47" s="54">
        <v>3.1659999999999999</v>
      </c>
      <c r="L47" s="54">
        <v>807.95740000000001</v>
      </c>
      <c r="M47" s="5"/>
      <c r="N47" s="4"/>
      <c r="O47" s="4"/>
      <c r="P47" s="5"/>
      <c r="Q47" s="4"/>
      <c r="R47" s="4"/>
      <c r="S47" s="5"/>
      <c r="T47" s="4"/>
      <c r="U47" s="4"/>
      <c r="AD47" s="34">
        <v>43502</v>
      </c>
    </row>
    <row r="48" spans="1:30" x14ac:dyDescent="0.35">
      <c r="A48" s="47" t="s">
        <v>75</v>
      </c>
      <c r="B48" s="48">
        <v>43663</v>
      </c>
      <c r="C48" s="49">
        <v>0.77149305555555558</v>
      </c>
      <c r="D48" s="47" t="s">
        <v>42</v>
      </c>
      <c r="E48" s="50">
        <v>1.996</v>
      </c>
      <c r="F48" s="50">
        <v>16.412400000000002</v>
      </c>
      <c r="G48" s="50" t="s">
        <v>43</v>
      </c>
      <c r="H48" s="50">
        <v>2.9159999999999999</v>
      </c>
      <c r="I48" s="50">
        <v>4016.9569999999999</v>
      </c>
      <c r="J48" s="50" t="s">
        <v>44</v>
      </c>
      <c r="K48" s="50">
        <v>3.17</v>
      </c>
      <c r="L48" s="50">
        <v>623.69110000000001</v>
      </c>
      <c r="O48" s="22">
        <f t="shared" ref="O48:O57" si="10">($O$2/$M$2)*F48</f>
        <v>1.8717512466252308</v>
      </c>
      <c r="R48" s="22">
        <f t="shared" ref="R48:R57" si="11">($R$2/$P$2)*I48</f>
        <v>501.28725466034501</v>
      </c>
      <c r="U48" s="22">
        <f>($S$2/$U$2)*L48</f>
        <v>1386.9912376797638</v>
      </c>
      <c r="AD48" s="34">
        <v>43502</v>
      </c>
    </row>
    <row r="49" spans="1:30" x14ac:dyDescent="0.35">
      <c r="A49" s="47" t="s">
        <v>76</v>
      </c>
      <c r="B49" s="48">
        <v>43663</v>
      </c>
      <c r="C49" s="49">
        <v>0.77493055555555557</v>
      </c>
      <c r="D49" s="47" t="s">
        <v>42</v>
      </c>
      <c r="E49" s="50">
        <v>1.996</v>
      </c>
      <c r="F49" s="50">
        <v>16.024000000000001</v>
      </c>
      <c r="G49" s="50" t="s">
        <v>43</v>
      </c>
      <c r="H49" s="50">
        <v>2.9159999999999999</v>
      </c>
      <c r="I49" s="50">
        <v>4958.2730000000001</v>
      </c>
      <c r="J49" s="50" t="s">
        <v>44</v>
      </c>
      <c r="K49" s="50">
        <v>3.1659999999999999</v>
      </c>
      <c r="L49" s="50">
        <v>618.24559999999997</v>
      </c>
      <c r="O49" s="22">
        <f t="shared" si="10"/>
        <v>1.8274561901929456</v>
      </c>
      <c r="R49" s="22">
        <f t="shared" si="11"/>
        <v>618.75670066334112</v>
      </c>
      <c r="U49" s="22">
        <f>($S$2/$U$2)*L49</f>
        <v>1374.8812993067693</v>
      </c>
      <c r="AD49" s="34">
        <v>43502</v>
      </c>
    </row>
    <row r="50" spans="1:30" x14ac:dyDescent="0.35">
      <c r="A50" s="47" t="s">
        <v>77</v>
      </c>
      <c r="B50" s="48">
        <v>43663</v>
      </c>
      <c r="C50" s="49">
        <v>0.77837962962962959</v>
      </c>
      <c r="D50" s="47" t="s">
        <v>42</v>
      </c>
      <c r="E50" s="50">
        <v>1.99</v>
      </c>
      <c r="F50" s="50">
        <v>16.104600000000001</v>
      </c>
      <c r="G50" s="50" t="s">
        <v>43</v>
      </c>
      <c r="H50" s="50">
        <v>2.91</v>
      </c>
      <c r="I50" s="50">
        <v>5803.1749</v>
      </c>
      <c r="J50" s="50" t="s">
        <v>44</v>
      </c>
      <c r="K50" s="50">
        <v>3.1629999999999998</v>
      </c>
      <c r="L50" s="50">
        <v>626.18060000000003</v>
      </c>
      <c r="N50" s="22">
        <f>($O$2/$M$2)*F50</f>
        <v>1.8366482127172561</v>
      </c>
      <c r="R50" s="22">
        <f t="shared" si="11"/>
        <v>724.19436253234028</v>
      </c>
      <c r="U50" s="22">
        <f>($S$2/$U$2)*L50</f>
        <v>1392.527495430121</v>
      </c>
      <c r="AD50" s="34">
        <v>43502</v>
      </c>
    </row>
    <row r="51" spans="1:30" x14ac:dyDescent="0.35">
      <c r="A51" s="47" t="s">
        <v>78</v>
      </c>
      <c r="B51" s="48">
        <v>43663</v>
      </c>
      <c r="C51" s="49">
        <v>0.78182870370370372</v>
      </c>
      <c r="D51" s="47" t="s">
        <v>42</v>
      </c>
      <c r="E51" s="50">
        <v>1.996</v>
      </c>
      <c r="F51" s="50">
        <v>15.868399999999999</v>
      </c>
      <c r="G51" s="50" t="s">
        <v>43</v>
      </c>
      <c r="H51" s="50">
        <v>2.9159999999999999</v>
      </c>
      <c r="I51" s="50">
        <v>6195.6808000000001</v>
      </c>
      <c r="J51" s="50" t="s">
        <v>44</v>
      </c>
      <c r="K51" s="50">
        <v>3.173</v>
      </c>
      <c r="L51" s="50">
        <v>622.21159999999998</v>
      </c>
      <c r="O51" s="22">
        <f t="shared" si="10"/>
        <v>1.8097107968333583</v>
      </c>
      <c r="R51" s="22">
        <f t="shared" si="11"/>
        <v>773.17626725499179</v>
      </c>
      <c r="U51" s="22">
        <f>($S$2/$U$2)*L51</f>
        <v>1383.7010616035825</v>
      </c>
      <c r="AD51" s="34">
        <v>43502</v>
      </c>
    </row>
    <row r="52" spans="1:30" x14ac:dyDescent="0.35">
      <c r="A52" s="47" t="s">
        <v>79</v>
      </c>
      <c r="B52" s="48">
        <v>43663</v>
      </c>
      <c r="C52" s="49">
        <v>0.78527777777777785</v>
      </c>
      <c r="D52" s="47" t="s">
        <v>42</v>
      </c>
      <c r="E52" s="50">
        <v>1.996</v>
      </c>
      <c r="F52" s="50">
        <v>15.5762</v>
      </c>
      <c r="G52" s="50" t="s">
        <v>43</v>
      </c>
      <c r="H52" s="50">
        <v>2.9159999999999999</v>
      </c>
      <c r="I52" s="50">
        <v>7192.5241999999998</v>
      </c>
      <c r="J52" s="50" t="s">
        <v>44</v>
      </c>
      <c r="K52" s="50">
        <v>3.17</v>
      </c>
      <c r="L52" s="50">
        <v>630.14049999999997</v>
      </c>
      <c r="O52" s="22">
        <f t="shared" si="10"/>
        <v>1.7763868640591212</v>
      </c>
      <c r="R52" s="22">
        <f t="shared" si="11"/>
        <v>897.57513219486646</v>
      </c>
      <c r="U52" s="22">
        <f t="shared" ref="U52:U57" si="12">($S$2/$U$2)*L52</f>
        <v>1401.3336922831593</v>
      </c>
      <c r="AD52" s="34">
        <v>43502</v>
      </c>
    </row>
    <row r="53" spans="1:30" x14ac:dyDescent="0.35">
      <c r="A53" s="32" t="s">
        <v>80</v>
      </c>
      <c r="B53" s="56">
        <v>43663</v>
      </c>
      <c r="C53" s="57">
        <v>0.80251157407407403</v>
      </c>
      <c r="D53" s="55" t="s">
        <v>42</v>
      </c>
      <c r="E53" s="58">
        <v>1.996</v>
      </c>
      <c r="F53" s="58">
        <v>16.694800000000001</v>
      </c>
      <c r="G53" s="58" t="s">
        <v>43</v>
      </c>
      <c r="H53" s="58">
        <v>2.9159999999999999</v>
      </c>
      <c r="I53" s="58">
        <v>4141.6719999999996</v>
      </c>
      <c r="J53" s="58" t="s">
        <v>44</v>
      </c>
      <c r="K53" s="58">
        <v>3.1659999999999999</v>
      </c>
      <c r="L53" s="58">
        <v>623.43039999999996</v>
      </c>
      <c r="O53" s="24">
        <f t="shared" si="10"/>
        <v>1.9039575389436587</v>
      </c>
      <c r="R53" s="24">
        <f t="shared" si="11"/>
        <v>516.85078694733852</v>
      </c>
      <c r="U53" s="24">
        <f t="shared" si="12"/>
        <v>1386.4114817466373</v>
      </c>
      <c r="AD53" s="34">
        <v>43502</v>
      </c>
    </row>
    <row r="54" spans="1:30" x14ac:dyDescent="0.35">
      <c r="A54" s="32" t="s">
        <v>81</v>
      </c>
      <c r="B54" s="56">
        <v>43663</v>
      </c>
      <c r="C54" s="57">
        <v>0.80596064814814816</v>
      </c>
      <c r="D54" s="55" t="s">
        <v>42</v>
      </c>
      <c r="E54" s="58">
        <v>1.9930000000000001</v>
      </c>
      <c r="F54" s="58">
        <v>15.8376</v>
      </c>
      <c r="G54" s="58" t="s">
        <v>43</v>
      </c>
      <c r="H54" s="58">
        <v>2.9129999999999998</v>
      </c>
      <c r="I54" s="58">
        <v>5354.442</v>
      </c>
      <c r="J54" s="58" t="s">
        <v>44</v>
      </c>
      <c r="K54" s="58">
        <v>3.1629999999999998</v>
      </c>
      <c r="L54" s="58">
        <v>632.98710000000005</v>
      </c>
      <c r="O54" s="24">
        <f t="shared" si="10"/>
        <v>1.8061982125436715</v>
      </c>
      <c r="R54" s="24">
        <f t="shared" si="11"/>
        <v>668.19573383983129</v>
      </c>
      <c r="U54" s="24">
        <f t="shared" si="12"/>
        <v>1407.6640844551484</v>
      </c>
      <c r="AD54" s="34">
        <v>43502</v>
      </c>
    </row>
    <row r="55" spans="1:30" x14ac:dyDescent="0.35">
      <c r="A55" s="32" t="s">
        <v>82</v>
      </c>
      <c r="B55" s="56">
        <v>43663</v>
      </c>
      <c r="C55" s="57">
        <v>0.80940972222222218</v>
      </c>
      <c r="D55" s="55" t="s">
        <v>42</v>
      </c>
      <c r="E55" s="58">
        <v>1.99</v>
      </c>
      <c r="F55" s="58">
        <v>15.3904</v>
      </c>
      <c r="G55" s="58" t="s">
        <v>43</v>
      </c>
      <c r="H55" s="58">
        <v>2.91</v>
      </c>
      <c r="I55" s="58">
        <v>6116.42</v>
      </c>
      <c r="J55" s="58" t="s">
        <v>44</v>
      </c>
      <c r="K55" s="58">
        <v>3.1629999999999998</v>
      </c>
      <c r="L55" s="58">
        <v>641.1558</v>
      </c>
      <c r="O55" s="24">
        <f t="shared" si="10"/>
        <v>1.7551973133765293</v>
      </c>
      <c r="R55" s="24">
        <f t="shared" si="11"/>
        <v>763.28509121447587</v>
      </c>
      <c r="U55" s="24">
        <f t="shared" si="12"/>
        <v>1425.8299927440989</v>
      </c>
      <c r="AD55" s="34">
        <v>43502</v>
      </c>
    </row>
    <row r="56" spans="1:30" x14ac:dyDescent="0.35">
      <c r="A56" s="32" t="s">
        <v>83</v>
      </c>
      <c r="B56" s="56">
        <v>43663</v>
      </c>
      <c r="C56" s="57">
        <v>0.81285879629629632</v>
      </c>
      <c r="D56" s="55" t="s">
        <v>42</v>
      </c>
      <c r="E56" s="58">
        <v>1.996</v>
      </c>
      <c r="F56" s="58">
        <v>15.247400000000001</v>
      </c>
      <c r="G56" s="58" t="s">
        <v>43</v>
      </c>
      <c r="H56" s="58">
        <v>2.9159999999999999</v>
      </c>
      <c r="I56" s="58">
        <v>6172.3882000000003</v>
      </c>
      <c r="J56" s="58" t="s">
        <v>44</v>
      </c>
      <c r="K56" s="58">
        <v>3.1659999999999999</v>
      </c>
      <c r="L56" s="58">
        <v>627.09400000000005</v>
      </c>
      <c r="O56" s="24">
        <f t="shared" si="10"/>
        <v>1.7388888863172689</v>
      </c>
      <c r="R56" s="24">
        <f t="shared" si="11"/>
        <v>770.26951881135619</v>
      </c>
      <c r="U56" s="24">
        <f t="shared" si="12"/>
        <v>1394.558753847143</v>
      </c>
      <c r="AD56" s="34">
        <v>43502</v>
      </c>
    </row>
    <row r="57" spans="1:30" x14ac:dyDescent="0.35">
      <c r="A57" s="32" t="s">
        <v>84</v>
      </c>
      <c r="B57" s="56">
        <v>43663</v>
      </c>
      <c r="C57" s="57">
        <v>0.81630787037037045</v>
      </c>
      <c r="D57" s="55" t="s">
        <v>42</v>
      </c>
      <c r="E57" s="58">
        <v>1.9930000000000001</v>
      </c>
      <c r="F57" s="58">
        <v>15.369</v>
      </c>
      <c r="G57" s="58" t="s">
        <v>43</v>
      </c>
      <c r="H57" s="58">
        <v>2.9129999999999998</v>
      </c>
      <c r="I57" s="58">
        <v>6456.6286</v>
      </c>
      <c r="J57" s="58" t="s">
        <v>44</v>
      </c>
      <c r="K57" s="58">
        <v>3.1659999999999999</v>
      </c>
      <c r="L57" s="58">
        <v>632.77739999999994</v>
      </c>
      <c r="M57" s="3"/>
      <c r="N57" s="24">
        <f>($O$2/$M$2)*F57</f>
        <v>1.7527567515648639</v>
      </c>
      <c r="P57" s="3"/>
      <c r="Q57" s="2"/>
      <c r="R57" s="24">
        <f t="shared" si="11"/>
        <v>805.74067017781545</v>
      </c>
      <c r="S57" s="3"/>
      <c r="U57" s="24">
        <f t="shared" si="12"/>
        <v>1407.1977445273517</v>
      </c>
      <c r="AD57" s="34">
        <v>43502</v>
      </c>
    </row>
    <row r="58" spans="1:30" x14ac:dyDescent="0.35">
      <c r="A58" s="33" t="s">
        <v>41</v>
      </c>
      <c r="B58" s="60">
        <v>43663</v>
      </c>
      <c r="C58" s="61">
        <v>0.83696759259259268</v>
      </c>
      <c r="D58" s="59" t="s">
        <v>42</v>
      </c>
      <c r="E58" s="62">
        <v>1.9930000000000001</v>
      </c>
      <c r="F58" s="62">
        <v>34.337000000000003</v>
      </c>
      <c r="G58" s="62" t="s">
        <v>43</v>
      </c>
      <c r="H58" s="62">
        <v>2.91</v>
      </c>
      <c r="I58" s="62">
        <v>3259.2582000000002</v>
      </c>
      <c r="J58" s="62" t="s">
        <v>44</v>
      </c>
      <c r="K58" s="62">
        <v>3.16</v>
      </c>
      <c r="L58" s="62">
        <v>810.07960000000003</v>
      </c>
      <c r="AD58" s="34">
        <v>43502</v>
      </c>
    </row>
    <row r="59" spans="1:30" x14ac:dyDescent="0.35">
      <c r="A59" s="33" t="s">
        <v>41</v>
      </c>
      <c r="B59" s="60">
        <v>43663</v>
      </c>
      <c r="C59" s="61">
        <v>0.8404166666666667</v>
      </c>
      <c r="D59" s="59" t="s">
        <v>42</v>
      </c>
      <c r="E59" s="62">
        <v>1.996</v>
      </c>
      <c r="F59" s="62">
        <v>34.318399999999997</v>
      </c>
      <c r="G59" s="62" t="s">
        <v>43</v>
      </c>
      <c r="H59" s="62">
        <v>2.9159999999999999</v>
      </c>
      <c r="I59" s="62">
        <v>3270.2952</v>
      </c>
      <c r="J59" s="62" t="s">
        <v>44</v>
      </c>
      <c r="K59" s="62">
        <v>3.17</v>
      </c>
      <c r="L59" s="62">
        <v>808.9443</v>
      </c>
    </row>
    <row r="60" spans="1:30" x14ac:dyDescent="0.35">
      <c r="A60" s="33" t="s">
        <v>41</v>
      </c>
      <c r="B60" s="60">
        <v>43663</v>
      </c>
      <c r="C60" s="61">
        <v>0.84386574074074072</v>
      </c>
      <c r="D60" s="59" t="s">
        <v>42</v>
      </c>
      <c r="E60" s="62">
        <v>1.996</v>
      </c>
      <c r="F60" s="62">
        <v>34.079000000000001</v>
      </c>
      <c r="G60" s="62" t="s">
        <v>43</v>
      </c>
      <c r="H60" s="62">
        <v>2.9159999999999999</v>
      </c>
      <c r="I60" s="62">
        <v>3250.9562000000001</v>
      </c>
      <c r="J60" s="62" t="s">
        <v>44</v>
      </c>
      <c r="K60" s="62">
        <v>3.173</v>
      </c>
      <c r="L60" s="62">
        <v>808.55460000000005</v>
      </c>
    </row>
    <row r="61" spans="1:30" x14ac:dyDescent="0.35">
      <c r="A61" s="33" t="s">
        <v>41</v>
      </c>
      <c r="B61" s="60">
        <v>43663</v>
      </c>
      <c r="C61" s="61">
        <v>0.84731481481481474</v>
      </c>
      <c r="D61" s="59" t="s">
        <v>42</v>
      </c>
      <c r="E61" s="62">
        <v>1.996</v>
      </c>
      <c r="F61" s="62">
        <v>34.515599999999999</v>
      </c>
      <c r="G61" s="62" t="s">
        <v>43</v>
      </c>
      <c r="H61" s="62">
        <v>2.92</v>
      </c>
      <c r="I61" s="62">
        <v>3255.3087999999998</v>
      </c>
      <c r="J61" s="62" t="s">
        <v>44</v>
      </c>
      <c r="K61" s="62">
        <v>3.17</v>
      </c>
      <c r="L61" s="62">
        <v>806.65840000000003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2020-04-22T09:27:28Z</dcterms:modified>
</cp:coreProperties>
</file>