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D0528722-85A5-4EEF-A7BF-C686F2246C0E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Q24" i="1"/>
  <c r="U54" i="1"/>
  <c r="T7" i="1"/>
  <c r="U6" i="1"/>
  <c r="O11" i="1"/>
  <c r="N23" i="1"/>
  <c r="O35" i="1"/>
  <c r="O43" i="1"/>
  <c r="O55" i="1"/>
  <c r="R9" i="1"/>
  <c r="U10" i="1"/>
  <c r="U14" i="1"/>
  <c r="U22" i="1"/>
  <c r="U26" i="1"/>
  <c r="U34" i="1"/>
  <c r="U38" i="1"/>
  <c r="U50" i="1"/>
  <c r="N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N48" i="1"/>
  <c r="O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T49" i="1"/>
  <c r="T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<sst xmlns="http://schemas.openxmlformats.org/spreadsheetml/2006/main" count="261" uniqueCount="80">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</sst>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7" borderId="0" xfId="0" applyFill="1"/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7" borderId="0" xfId="0" applyFill="1"/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7" borderId="0" xfId="0" applyFill="1"/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7" borderId="0" xfId="0" applyFill="1"/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O1" zoomScale="60" zoomScaleNormal="60" workbookViewId="0">
      <selection activeCell="T53" sqref="T53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7" t="s">
        <v>41</v>
      </c>
      <c r="B2" s="38">
        <v>43663</v>
      </c>
      <c r="C2" s="39">
        <v>0.78872685185185187</v>
      </c>
      <c r="D2" s="37" t="s">
        <v>42</v>
      </c>
      <c r="E2" s="40">
        <v>1.996</v>
      </c>
      <c r="F2" s="40">
        <v>34.657600000000002</v>
      </c>
      <c r="G2" s="40" t="s">
        <v>43</v>
      </c>
      <c r="H2" s="40">
        <v>2.9129999999999998</v>
      </c>
      <c r="I2" s="40">
        <v>3268.8317999999999</v>
      </c>
      <c r="J2" s="40" t="s">
        <v>44</v>
      </c>
      <c r="K2" s="40">
        <v>3.17</v>
      </c>
      <c r="L2" s="40">
        <v>811.65440000000001</v>
      </c>
      <c r="M2" s="4">
        <f>AVERAGE(F2:F5,F16:F19,F30:F33,F44:F47,F58:F61)</f>
        <v>34.519760000000005</v>
      </c>
      <c r="N2" s="4">
        <f>STDEV(F2:F5,F16:F19,F30:F33,F44:F47,G58:G61)</f>
        <v>0.11914421915616963</v>
      </c>
      <c r="O2" s="4">
        <v>3.9420000000000002</v>
      </c>
      <c r="P2" s="4">
        <f>AVERAGE(I2:I5,I16:I19,I30:I33,I44:I47,I58:I61)</f>
        <v>3258.9642350000004</v>
      </c>
      <c r="Q2" s="4">
        <f>STDEV(I2:I5,I16:I19,I30:I33,I44:I47,I58:I61)</f>
        <v>17.199968671154895</v>
      </c>
      <c r="R2" s="4">
        <v>407.1</v>
      </c>
      <c r="S2" s="4">
        <f>AVERAGE(L2:L5,L16:L19,L30:L33,L44:L47,L58:L61)</f>
        <v>807.98921999999993</v>
      </c>
      <c r="T2" s="4">
        <f>STDEV(L2:L5,L16:L19,L30:L33,L44:L47,L58:L61)</f>
        <v>4.3942965290068985</v>
      </c>
      <c r="U2" s="4">
        <v>364</v>
      </c>
      <c r="AD2" s="7">
        <v>43502</v>
      </c>
      <c r="AE2" s="6">
        <f>(N2/M2)^2</f>
        <v>1.1912705773884916E-5</v>
      </c>
      <c r="AF2" s="6">
        <f>(T2/S2)^2</f>
        <v>2.9577917059169209E-5</v>
      </c>
      <c r="AG2" s="6">
        <f>(T2/S2)^2</f>
        <v>2.9577917059169209E-5</v>
      </c>
    </row>
    <row r="3" spans="1:33" x14ac:dyDescent="0.35">
      <c r="A3" s="37" t="s">
        <v>41</v>
      </c>
      <c r="B3" s="38">
        <v>43663</v>
      </c>
      <c r="C3" s="39">
        <v>0.79217592592592589</v>
      </c>
      <c r="D3" s="37" t="s">
        <v>42</v>
      </c>
      <c r="E3" s="40">
        <v>1.996</v>
      </c>
      <c r="F3" s="40">
        <v>34.532800000000002</v>
      </c>
      <c r="G3" s="40" t="s">
        <v>43</v>
      </c>
      <c r="H3" s="40">
        <v>2.9159999999999999</v>
      </c>
      <c r="I3" s="40">
        <v>3255.6316000000002</v>
      </c>
      <c r="J3" s="40" t="s">
        <v>44</v>
      </c>
      <c r="K3" s="40">
        <v>3.173</v>
      </c>
      <c r="L3" s="40">
        <v>809.84479999999996</v>
      </c>
      <c r="M3" s="5"/>
      <c r="N3" s="4"/>
      <c r="O3" s="5"/>
      <c r="P3" s="5"/>
      <c r="Q3" s="4"/>
      <c r="R3" s="4"/>
      <c r="S3" s="5"/>
      <c r="T3" s="4"/>
      <c r="U3" s="4"/>
      <c r="AD3" s="32">
        <v>43502</v>
      </c>
    </row>
    <row r="4" spans="1:33" x14ac:dyDescent="0.35">
      <c r="A4" s="37" t="s">
        <v>41</v>
      </c>
      <c r="B4" s="38">
        <v>43663</v>
      </c>
      <c r="C4" s="39">
        <v>0.79561342592592599</v>
      </c>
      <c r="D4" s="37" t="s">
        <v>42</v>
      </c>
      <c r="E4" s="40">
        <v>1.9930000000000001</v>
      </c>
      <c r="F4" s="40">
        <v>34.850900000000003</v>
      </c>
      <c r="G4" s="40" t="s">
        <v>43</v>
      </c>
      <c r="H4" s="40">
        <v>2.9129999999999998</v>
      </c>
      <c r="I4" s="40">
        <v>3280.6905999999999</v>
      </c>
      <c r="J4" s="40" t="s">
        <v>44</v>
      </c>
      <c r="K4" s="40">
        <v>3.1659999999999999</v>
      </c>
      <c r="L4" s="40">
        <v>813.59479999999996</v>
      </c>
      <c r="M4" s="5"/>
      <c r="N4" s="4"/>
      <c r="O4" s="5"/>
      <c r="P4" s="5"/>
      <c r="Q4" s="4"/>
      <c r="R4" s="4"/>
      <c r="S4" s="5"/>
      <c r="T4" s="4"/>
      <c r="U4" s="4"/>
      <c r="AD4" s="32">
        <v>43502</v>
      </c>
    </row>
    <row r="5" spans="1:33" x14ac:dyDescent="0.35">
      <c r="A5" s="37" t="s">
        <v>41</v>
      </c>
      <c r="B5" s="38">
        <v>43663</v>
      </c>
      <c r="C5" s="39">
        <v>0.7990624999999999</v>
      </c>
      <c r="D5" s="37" t="s">
        <v>42</v>
      </c>
      <c r="E5" s="40">
        <v>1.9930000000000001</v>
      </c>
      <c r="F5" s="40">
        <v>34.555</v>
      </c>
      <c r="G5" s="40" t="s">
        <v>43</v>
      </c>
      <c r="H5" s="40">
        <v>2.9129999999999998</v>
      </c>
      <c r="I5" s="40">
        <v>3265.3368</v>
      </c>
      <c r="J5" s="40" t="s">
        <v>44</v>
      </c>
      <c r="K5" s="40">
        <v>3.1659999999999999</v>
      </c>
      <c r="L5" s="40">
        <v>807.95740000000001</v>
      </c>
      <c r="M5" s="5"/>
      <c r="N5" s="4"/>
      <c r="O5" s="5"/>
      <c r="P5" s="5"/>
      <c r="Q5" s="4"/>
      <c r="R5" s="4"/>
      <c r="S5" s="5"/>
      <c r="T5" s="4"/>
      <c r="U5" s="4"/>
      <c r="AD5" s="32">
        <v>43502</v>
      </c>
    </row>
    <row r="6" spans="1:33" x14ac:dyDescent="0.35">
      <c r="A6" s="33" t="s">
        <v>45</v>
      </c>
      <c r="B6" s="34">
        <v>43663</v>
      </c>
      <c r="C6" s="35">
        <v>0.81974537037037043</v>
      </c>
      <c r="D6" s="33" t="s">
        <v>42</v>
      </c>
      <c r="E6" s="36">
        <v>1.996</v>
      </c>
      <c r="F6" s="36">
        <v>16.8294</v>
      </c>
      <c r="G6" s="36" t="s">
        <v>43</v>
      </c>
      <c r="H6" s="36">
        <v>2.9159999999999999</v>
      </c>
      <c r="I6" s="36">
        <v>3899.6424000000002</v>
      </c>
      <c r="J6" s="36" t="s">
        <v>44</v>
      </c>
      <c r="K6" s="36">
        <v>3.173</v>
      </c>
      <c r="L6" s="36">
        <v>628.66920000000005</v>
      </c>
      <c r="O6" s="10">
        <f>($O$2/$M$2)*F6</f>
        <v>1.9218411367865824</v>
      </c>
      <c r="R6" s="10">
        <f t="shared" ref="R6:R15" si="0">($R$2/$P$2)*I6</f>
        <v>487.13158738914484</v>
      </c>
      <c r="U6" s="10">
        <f t="shared" ref="U6:U15" si="1">($S$2/$U$2)*L6</f>
        <v>1395.4888366649011</v>
      </c>
      <c r="V6" s="3">
        <v>0</v>
      </c>
      <c r="W6" s="11" t="s">
        <v>33</v>
      </c>
      <c r="X6" s="2">
        <f>SLOPE(O6:O10,$V$6:$V$10)</f>
        <v>-1.141367346040148E-3</v>
      </c>
      <c r="Y6" s="2">
        <f>RSQ(O6:O10,$V$6:$V$10)</f>
        <v>0.91584106157127798</v>
      </c>
      <c r="Z6" s="2">
        <f>SLOPE($R6:$R10,$V$6:$V$10)</f>
        <v>13.577180207717129</v>
      </c>
      <c r="AA6" s="2">
        <f>RSQ(R6:R10,$V$6:$V$10)</f>
        <v>0.98527617178257099</v>
      </c>
      <c r="AB6" s="2">
        <f>SLOPE(U6:U10,$V$6:$V$10)</f>
        <v>0.94810939136631855</v>
      </c>
      <c r="AC6" s="2">
        <f>RSQ(U6:U10,$V$6:$V$10)</f>
        <v>0.75982753029795058</v>
      </c>
      <c r="AD6" s="32">
        <v>43502</v>
      </c>
      <c r="AE6" s="2"/>
    </row>
    <row r="7" spans="1:33" x14ac:dyDescent="0.35">
      <c r="A7" s="33" t="s">
        <v>46</v>
      </c>
      <c r="B7" s="34">
        <v>43663</v>
      </c>
      <c r="C7" s="35">
        <v>0.82319444444444445</v>
      </c>
      <c r="D7" s="33" t="s">
        <v>42</v>
      </c>
      <c r="E7" s="36">
        <v>1.996</v>
      </c>
      <c r="F7" s="36">
        <v>16.310400000000001</v>
      </c>
      <c r="G7" s="36" t="s">
        <v>43</v>
      </c>
      <c r="H7" s="36">
        <v>2.9129999999999998</v>
      </c>
      <c r="I7" s="36">
        <v>5094.2547000000004</v>
      </c>
      <c r="J7" s="36" t="s">
        <v>44</v>
      </c>
      <c r="K7" s="36">
        <v>3.1659999999999999</v>
      </c>
      <c r="L7" s="36">
        <v>634.63</v>
      </c>
      <c r="N7" s="10">
        <f>($O$2/$M$2)*F7</f>
        <v>1.8625736911264736</v>
      </c>
      <c r="R7" s="10">
        <f t="shared" si="0"/>
        <v>636.35895911266425</v>
      </c>
      <c r="T7" s="10">
        <f>($S$2/$U$2)*L7</f>
        <v>1408.7203260675822</v>
      </c>
      <c r="V7" s="3">
        <v>10</v>
      </c>
      <c r="W7" s="13" t="s">
        <v>34</v>
      </c>
      <c r="X7" s="2">
        <f>SLOPE($O11:$O15,$V$6:$V$10)</f>
        <v>5.3100890620332295E-5</v>
      </c>
      <c r="Y7" s="2">
        <f>RSQ(O11:O15,$V$6:$V$10)</f>
        <v>1.4629923326957018E-2</v>
      </c>
      <c r="Z7" s="2">
        <f>SLOPE($R11:$R15,$V$6:$V$10)</f>
        <v>13.353636883529653</v>
      </c>
      <c r="AA7" s="2">
        <f>RSQ(R11:R15,$V$6:$V$10)</f>
        <v>0.99650980174965853</v>
      </c>
      <c r="AB7" s="2">
        <f>SLOPE(U11:U15,$V$6:$V$10)</f>
        <v>1.2260836858391189</v>
      </c>
      <c r="AC7" s="2">
        <f>RSQ(U11:U15,$V$6:$V$10)</f>
        <v>0.59288904486229399</v>
      </c>
      <c r="AD7" s="32">
        <v>43502</v>
      </c>
      <c r="AE7" s="2"/>
    </row>
    <row r="8" spans="1:33" x14ac:dyDescent="0.35">
      <c r="A8" s="33" t="s">
        <v>47</v>
      </c>
      <c r="B8" s="34">
        <v>43663</v>
      </c>
      <c r="C8" s="35">
        <v>0.82663194444444443</v>
      </c>
      <c r="D8" s="33" t="s">
        <v>42</v>
      </c>
      <c r="E8" s="36">
        <v>1.99</v>
      </c>
      <c r="F8" s="36">
        <v>16.694800000000001</v>
      </c>
      <c r="G8" s="36" t="s">
        <v>43</v>
      </c>
      <c r="H8" s="36">
        <v>2.91</v>
      </c>
      <c r="I8" s="36">
        <v>6425.7141000000001</v>
      </c>
      <c r="J8" s="36" t="s">
        <v>44</v>
      </c>
      <c r="K8" s="36">
        <v>3.1629999999999998</v>
      </c>
      <c r="L8" s="36">
        <v>628.9384</v>
      </c>
      <c r="O8" s="10">
        <f>($O$2/$M$2)*F8</f>
        <v>1.9064704273726121</v>
      </c>
      <c r="R8" s="10">
        <f t="shared" si="0"/>
        <v>802.68085854277558</v>
      </c>
      <c r="U8" s="10">
        <f t="shared" si="1"/>
        <v>1396.0863935276043</v>
      </c>
      <c r="V8" s="3">
        <v>20</v>
      </c>
      <c r="W8" s="15" t="s">
        <v>35</v>
      </c>
      <c r="X8" s="2">
        <f>SLOPE($O20:$O24,$V$6:$V$10)</f>
        <v>-2.3270099047204128E-3</v>
      </c>
      <c r="Y8" s="2">
        <f>RSQ(O20:O24,$V$6:$V$10)</f>
        <v>0.89666635059879607</v>
      </c>
      <c r="Z8" s="2">
        <f>SLOPE($R20:$R24,$V$6:$V$10)</f>
        <v>20.642495357516555</v>
      </c>
      <c r="AA8" s="2">
        <f>RSQ(R20:R24,$V$6:$V$10)</f>
        <v>0.93061648561461263</v>
      </c>
      <c r="AB8" s="2">
        <f>SLOPE($U20:$U24,$V$6:$V$10)</f>
        <v>2.6114034010351634</v>
      </c>
      <c r="AC8" s="2">
        <f>RSQ(U20:U24,$V$6:$V$10)</f>
        <v>0.49446495857203082</v>
      </c>
      <c r="AD8" s="32">
        <v>43502</v>
      </c>
      <c r="AE8" s="2"/>
    </row>
    <row r="9" spans="1:33" x14ac:dyDescent="0.35">
      <c r="A9" s="33" t="s">
        <v>48</v>
      </c>
      <c r="B9" s="34">
        <v>43663</v>
      </c>
      <c r="C9" s="35">
        <v>0.83008101851851857</v>
      </c>
      <c r="D9" s="33" t="s">
        <v>42</v>
      </c>
      <c r="E9" s="36">
        <v>1.996</v>
      </c>
      <c r="F9" s="36">
        <v>16.611999999999998</v>
      </c>
      <c r="G9" s="36" t="s">
        <v>43</v>
      </c>
      <c r="H9" s="36">
        <v>2.9159999999999999</v>
      </c>
      <c r="I9" s="36">
        <v>7508.2208000000001</v>
      </c>
      <c r="J9" s="36" t="s">
        <v>44</v>
      </c>
      <c r="K9" s="36">
        <v>3.1659999999999999</v>
      </c>
      <c r="L9" s="36">
        <v>637.44619999999998</v>
      </c>
      <c r="O9" s="10">
        <f t="shared" ref="O9:O15" si="2">($O$2/$M$2)*F9</f>
        <v>1.8970150429782822</v>
      </c>
      <c r="R9" s="10">
        <f>($R$2/$P$2)*I9</f>
        <v>937.90433624688114</v>
      </c>
      <c r="U9" s="10">
        <f t="shared" si="1"/>
        <v>1414.9715877196811</v>
      </c>
      <c r="V9" s="3">
        <v>30</v>
      </c>
      <c r="W9" s="18" t="s">
        <v>36</v>
      </c>
      <c r="X9" s="2">
        <f>SLOPE($O25:$O29,$V$6:$V$10)</f>
        <v>-7.51634542070978E-4</v>
      </c>
      <c r="Y9" s="2">
        <f>RSQ(O25:O29,$V$6:$V$10)</f>
        <v>0.56254779797420817</v>
      </c>
      <c r="Z9" s="2">
        <f>SLOPE($R25:$R29,$V$6:$V$10)</f>
        <v>28.144096333140642</v>
      </c>
      <c r="AA9" s="2">
        <f>RSQ(R25:R29,$V$6:$V$10)</f>
        <v>0.96492464035392667</v>
      </c>
      <c r="AB9" s="2">
        <f>SLOPE(U25:U29,$V$6:$V$10)</f>
        <v>1.942561467422304</v>
      </c>
      <c r="AC9" s="2">
        <f>RSQ(U25:U29,$V$6:$V$10)</f>
        <v>0.94415657042890155</v>
      </c>
      <c r="AD9" s="32">
        <v>43502</v>
      </c>
      <c r="AE9" s="2"/>
    </row>
    <row r="10" spans="1:33" x14ac:dyDescent="0.35">
      <c r="A10" s="33" t="s">
        <v>49</v>
      </c>
      <c r="B10" s="34">
        <v>43663</v>
      </c>
      <c r="C10" s="35">
        <v>0.83351851851851855</v>
      </c>
      <c r="D10" s="33" t="s">
        <v>42</v>
      </c>
      <c r="E10" s="36">
        <v>1.9930000000000001</v>
      </c>
      <c r="F10" s="36">
        <v>16.403600000000001</v>
      </c>
      <c r="G10" s="36" t="s">
        <v>43</v>
      </c>
      <c r="H10" s="36">
        <v>2.9129999999999998</v>
      </c>
      <c r="I10" s="36">
        <v>8127.1404000000002</v>
      </c>
      <c r="J10" s="36" t="s">
        <v>44</v>
      </c>
      <c r="K10" s="36">
        <v>3.1659999999999999</v>
      </c>
      <c r="L10" s="36">
        <v>646.30229999999995</v>
      </c>
      <c r="O10" s="10">
        <f t="shared" si="2"/>
        <v>1.8732167083432794</v>
      </c>
      <c r="R10" s="10">
        <f>($R$2/$P$2)*I10</f>
        <v>1015.2179092078928</v>
      </c>
      <c r="U10" s="10">
        <f>($S$2/$U$2)*L10</f>
        <v>1434.6299210472689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2">
        <v>43502</v>
      </c>
      <c r="AE10" s="2"/>
    </row>
    <row r="11" spans="1:33" x14ac:dyDescent="0.35">
      <c r="A11" s="41" t="s">
        <v>50</v>
      </c>
      <c r="B11" s="42">
        <v>43663</v>
      </c>
      <c r="C11" s="43">
        <v>0.85076388888888888</v>
      </c>
      <c r="D11" s="41" t="s">
        <v>42</v>
      </c>
      <c r="E11" s="44">
        <v>1.996</v>
      </c>
      <c r="F11" s="44">
        <v>16.484999999999999</v>
      </c>
      <c r="G11" s="44" t="s">
        <v>43</v>
      </c>
      <c r="H11" s="44">
        <v>2.9129999999999998</v>
      </c>
      <c r="I11" s="44">
        <v>4258.7204000000002</v>
      </c>
      <c r="J11" s="44" t="s">
        <v>44</v>
      </c>
      <c r="K11" s="44">
        <v>3.1659999999999999</v>
      </c>
      <c r="L11" s="44">
        <v>631.12959999999998</v>
      </c>
      <c r="O11" s="12">
        <f t="shared" si="2"/>
        <v>1.8825122190884291</v>
      </c>
      <c r="R11" s="12">
        <f>($R$2/$P$2)*I11</f>
        <v>531.98653002094079</v>
      </c>
      <c r="U11" s="12">
        <f t="shared" si="1"/>
        <v>1400.9503110519559</v>
      </c>
      <c r="V11" s="3"/>
      <c r="W11" s="21" t="s">
        <v>38</v>
      </c>
      <c r="X11" s="2">
        <f>SLOPE($O39:$O43,$V$6:$V$10)</f>
        <v>-6.5969577424640239E-3</v>
      </c>
      <c r="Y11" s="2">
        <f>RSQ(O39:O43,$V$6:$V$10)</f>
        <v>0.95473336220271665</v>
      </c>
      <c r="Z11" s="2">
        <f>SLOPE($R39:$R43,$V$6:$V$10)</f>
        <v>15.138683420009976</v>
      </c>
      <c r="AA11" s="2">
        <f>RSQ(R39:R43,$V$6:$V$10)</f>
        <v>0.9909335313838542</v>
      </c>
      <c r="AB11" s="2">
        <f>SLOPE($U39:$U43,$V$6:$V$10)</f>
        <v>1.0579575553115979</v>
      </c>
      <c r="AC11" s="2">
        <f>RSQ(U39:U43,$V$6:$V$10)</f>
        <v>0.5770990148152938</v>
      </c>
      <c r="AD11" s="32">
        <v>43502</v>
      </c>
      <c r="AE11" s="2"/>
    </row>
    <row r="12" spans="1:33" x14ac:dyDescent="0.35">
      <c r="A12" s="41" t="s">
        <v>51</v>
      </c>
      <c r="B12" s="42">
        <v>43663</v>
      </c>
      <c r="C12" s="43">
        <v>0.85422453703703705</v>
      </c>
      <c r="D12" s="41" t="s">
        <v>42</v>
      </c>
      <c r="E12" s="44">
        <v>2</v>
      </c>
      <c r="F12" s="44">
        <v>16.509899999999998</v>
      </c>
      <c r="G12" s="44" t="s">
        <v>43</v>
      </c>
      <c r="H12" s="44">
        <v>2.92</v>
      </c>
      <c r="I12" s="44">
        <v>5084.6722</v>
      </c>
      <c r="J12" s="44" t="s">
        <v>44</v>
      </c>
      <c r="K12" s="44">
        <v>3.1760000000000002</v>
      </c>
      <c r="L12" s="44">
        <v>628.13819999999998</v>
      </c>
      <c r="O12" s="12">
        <f t="shared" si="2"/>
        <v>1.8853556861345497</v>
      </c>
      <c r="R12" s="12">
        <f t="shared" si="0"/>
        <v>635.16194206408647</v>
      </c>
      <c r="U12" s="12">
        <f t="shared" si="1"/>
        <v>1394.3101490939669</v>
      </c>
      <c r="V12" s="3"/>
      <c r="W12" s="23" t="s">
        <v>39</v>
      </c>
      <c r="X12" s="2">
        <f>SLOPE($O48:$O52,$V$6:$V$10)</f>
        <v>6.5502517978108135E-4</v>
      </c>
      <c r="Y12" s="2">
        <f>RSQ(O48:O52,$V$6:$V$10)</f>
        <v>0.80632241823478246</v>
      </c>
      <c r="Z12" s="2">
        <f>SLOPE($R48:$R52,$V$6:$V$10)</f>
        <v>2.628797090557824</v>
      </c>
      <c r="AA12" s="2">
        <f>RSQ(R48:R52,$V$6:$V$10)</f>
        <v>0.93855554534305996</v>
      </c>
      <c r="AB12" s="2">
        <f>SLOPE(U48:U52,$V$6:$V$10)</f>
        <v>-1.3125689746731228</v>
      </c>
      <c r="AC12" s="2">
        <f>RSQ(U48:U52,$V$6:$V$10)</f>
        <v>0.9670513049890308</v>
      </c>
      <c r="AD12" s="32">
        <v>43502</v>
      </c>
      <c r="AE12" s="2"/>
    </row>
    <row r="13" spans="1:33" x14ac:dyDescent="0.35">
      <c r="A13" s="41" t="s">
        <v>52</v>
      </c>
      <c r="B13" s="42">
        <v>43663</v>
      </c>
      <c r="C13" s="43">
        <v>0.85766203703703703</v>
      </c>
      <c r="D13" s="41" t="s">
        <v>42</v>
      </c>
      <c r="E13" s="44">
        <v>1.99</v>
      </c>
      <c r="F13" s="44">
        <v>16.369599999999998</v>
      </c>
      <c r="G13" s="44" t="s">
        <v>43</v>
      </c>
      <c r="H13" s="44">
        <v>2.91</v>
      </c>
      <c r="I13" s="44">
        <v>6296.6049999999996</v>
      </c>
      <c r="J13" s="44" t="s">
        <v>44</v>
      </c>
      <c r="K13" s="44">
        <v>3.1659999999999999</v>
      </c>
      <c r="L13" s="44">
        <v>637.31560000000002</v>
      </c>
      <c r="O13" s="12">
        <f t="shared" si="2"/>
        <v>1.8693340625774915</v>
      </c>
      <c r="R13" s="12">
        <f t="shared" si="0"/>
        <v>786.55293849826489</v>
      </c>
      <c r="U13" s="12">
        <f t="shared" si="1"/>
        <v>1414.6816882907472</v>
      </c>
      <c r="V13" s="3"/>
      <c r="W13" s="25" t="s">
        <v>40</v>
      </c>
      <c r="X13" s="2">
        <f>SLOPE($O53:$O57,$V$6:$V$10)</f>
        <v>-7.274251037666539E-3</v>
      </c>
      <c r="Y13" s="2">
        <f>RSQ(O53:O57,$V$6:$V$10)</f>
        <v>0.95542475662570514</v>
      </c>
      <c r="Z13" s="2">
        <f>SLOPE($R53:$R57,$V$6:$V$10)</f>
        <v>7.4465320704570415</v>
      </c>
      <c r="AA13" s="2">
        <f>RSQ(R53:R57,$V$6:$V$10)</f>
        <v>0.9856555225241227</v>
      </c>
      <c r="AB13" s="2">
        <f>SLOPE(U53:U57,$V$6:$V$10)</f>
        <v>0.82240206067434429</v>
      </c>
      <c r="AC13" s="2">
        <f>RSQ(U53:U57,$V$6:$V$10)</f>
        <v>0.93456257037392576</v>
      </c>
      <c r="AD13" s="32">
        <v>43502</v>
      </c>
      <c r="AE13" s="2"/>
    </row>
    <row r="14" spans="1:33" x14ac:dyDescent="0.35">
      <c r="A14" s="41" t="s">
        <v>53</v>
      </c>
      <c r="B14" s="42">
        <v>43663</v>
      </c>
      <c r="C14" s="43">
        <v>0.86111111111111116</v>
      </c>
      <c r="D14" s="41" t="s">
        <v>42</v>
      </c>
      <c r="E14" s="44">
        <v>1.996</v>
      </c>
      <c r="F14" s="44">
        <v>16.479600000000001</v>
      </c>
      <c r="G14" s="44" t="s">
        <v>43</v>
      </c>
      <c r="H14" s="44">
        <v>2.9159999999999999</v>
      </c>
      <c r="I14" s="44">
        <v>7290.1008000000002</v>
      </c>
      <c r="J14" s="44" t="s">
        <v>44</v>
      </c>
      <c r="K14" s="44">
        <v>3.17</v>
      </c>
      <c r="L14" s="44">
        <v>632.55280000000005</v>
      </c>
      <c r="O14" s="12">
        <f t="shared" si="2"/>
        <v>1.8818955635844514</v>
      </c>
      <c r="R14" s="12">
        <f t="shared" si="0"/>
        <v>910.65744257239442</v>
      </c>
      <c r="U14" s="12">
        <f t="shared" si="1"/>
        <v>1404.1094601121317</v>
      </c>
      <c r="AD14" s="32">
        <v>43502</v>
      </c>
    </row>
    <row r="15" spans="1:33" x14ac:dyDescent="0.35">
      <c r="A15" s="41" t="s">
        <v>54</v>
      </c>
      <c r="B15" s="42">
        <v>43663</v>
      </c>
      <c r="C15" s="43">
        <v>0.86456018518518529</v>
      </c>
      <c r="D15" s="41" t="s">
        <v>42</v>
      </c>
      <c r="E15" s="44">
        <v>2</v>
      </c>
      <c r="F15" s="44">
        <v>16.523399999999999</v>
      </c>
      <c r="G15" s="44" t="s">
        <v>43</v>
      </c>
      <c r="H15" s="44">
        <v>2.92</v>
      </c>
      <c r="I15" s="44">
        <v>8501.0103999999992</v>
      </c>
      <c r="J15" s="44" t="s">
        <v>44</v>
      </c>
      <c r="K15" s="44">
        <v>3.173</v>
      </c>
      <c r="L15" s="44">
        <v>656.53989999999999</v>
      </c>
      <c r="O15" s="12">
        <f t="shared" si="2"/>
        <v>1.8868973248944949</v>
      </c>
      <c r="R15" s="12">
        <f t="shared" si="0"/>
        <v>1061.9206239432694</v>
      </c>
      <c r="U15" s="12">
        <f t="shared" si="1"/>
        <v>1457.3548398348294</v>
      </c>
      <c r="AD15" s="32">
        <v>43502</v>
      </c>
    </row>
    <row r="16" spans="1:33" x14ac:dyDescent="0.35">
      <c r="A16" s="45" t="s">
        <v>41</v>
      </c>
      <c r="B16" s="46">
        <v>43663</v>
      </c>
      <c r="C16" s="47">
        <v>0.88523148148148145</v>
      </c>
      <c r="D16" s="45" t="s">
        <v>42</v>
      </c>
      <c r="E16" s="48">
        <v>1.996</v>
      </c>
      <c r="F16" s="48">
        <v>34.262599999999999</v>
      </c>
      <c r="G16" s="48" t="s">
        <v>43</v>
      </c>
      <c r="H16" s="48">
        <v>2.9159999999999999</v>
      </c>
      <c r="I16" s="48">
        <v>3266.3171000000002</v>
      </c>
      <c r="J16" s="48" t="s">
        <v>44</v>
      </c>
      <c r="K16" s="48">
        <v>3.1659999999999999</v>
      </c>
      <c r="L16" s="48">
        <v>807.03859999999997</v>
      </c>
      <c r="M16" s="5"/>
      <c r="N16" s="4"/>
      <c r="O16" s="5"/>
      <c r="P16" s="5"/>
      <c r="Q16" s="4"/>
      <c r="R16" s="4"/>
      <c r="S16" s="5"/>
      <c r="T16" s="4"/>
      <c r="U16" s="4"/>
      <c r="AD16" s="32">
        <v>43502</v>
      </c>
    </row>
    <row r="17" spans="1:30" x14ac:dyDescent="0.35">
      <c r="A17" s="45" t="s">
        <v>41</v>
      </c>
      <c r="B17" s="46">
        <v>43663</v>
      </c>
      <c r="C17" s="47">
        <v>0.88868055555555558</v>
      </c>
      <c r="D17" s="45" t="s">
        <v>42</v>
      </c>
      <c r="E17" s="48">
        <v>1.99</v>
      </c>
      <c r="F17" s="48">
        <v>34.596400000000003</v>
      </c>
      <c r="G17" s="48" t="s">
        <v>43</v>
      </c>
      <c r="H17" s="48">
        <v>2.91</v>
      </c>
      <c r="I17" s="48">
        <v>3267.0154000000002</v>
      </c>
      <c r="J17" s="48" t="s">
        <v>44</v>
      </c>
      <c r="K17" s="48">
        <v>3.1629999999999998</v>
      </c>
      <c r="L17" s="48">
        <v>809.98739999999998</v>
      </c>
      <c r="M17" s="5"/>
      <c r="N17" s="4"/>
      <c r="O17" s="5"/>
      <c r="P17" s="5"/>
      <c r="Q17" s="4"/>
      <c r="R17" s="4"/>
      <c r="S17" s="5"/>
      <c r="T17" s="4"/>
      <c r="U17" s="4"/>
      <c r="AD17" s="32">
        <v>43502</v>
      </c>
    </row>
    <row r="18" spans="1:30" x14ac:dyDescent="0.35">
      <c r="A18" s="45" t="s">
        <v>41</v>
      </c>
      <c r="B18" s="46">
        <v>43663</v>
      </c>
      <c r="C18" s="47">
        <v>0.89212962962962961</v>
      </c>
      <c r="D18" s="45" t="s">
        <v>42</v>
      </c>
      <c r="E18" s="48">
        <v>1.9930000000000001</v>
      </c>
      <c r="F18" s="48">
        <v>34.593400000000003</v>
      </c>
      <c r="G18" s="48" t="s">
        <v>43</v>
      </c>
      <c r="H18" s="48">
        <v>2.9159999999999999</v>
      </c>
      <c r="I18" s="48">
        <v>3261.1453999999999</v>
      </c>
      <c r="J18" s="48" t="s">
        <v>44</v>
      </c>
      <c r="K18" s="48">
        <v>3.17</v>
      </c>
      <c r="L18" s="48">
        <v>811.06190000000004</v>
      </c>
      <c r="M18" s="5"/>
      <c r="N18" s="4"/>
      <c r="O18" s="5"/>
      <c r="P18" s="5"/>
      <c r="Q18" s="4"/>
      <c r="R18" s="4"/>
      <c r="S18" s="5"/>
      <c r="T18" s="4"/>
      <c r="U18" s="4"/>
      <c r="AD18" s="32">
        <v>43502</v>
      </c>
    </row>
    <row r="19" spans="1:30" x14ac:dyDescent="0.35">
      <c r="A19" s="45" t="s">
        <v>41</v>
      </c>
      <c r="B19" s="46">
        <v>43663</v>
      </c>
      <c r="C19" s="47">
        <v>0.89557870370370374</v>
      </c>
      <c r="D19" s="45" t="s">
        <v>42</v>
      </c>
      <c r="E19" s="48">
        <v>1.996</v>
      </c>
      <c r="F19" s="48">
        <v>34.618000000000002</v>
      </c>
      <c r="G19" s="48" t="s">
        <v>43</v>
      </c>
      <c r="H19" s="48">
        <v>2.9159999999999999</v>
      </c>
      <c r="I19" s="48">
        <v>3271.3557000000001</v>
      </c>
      <c r="J19" s="48" t="s">
        <v>44</v>
      </c>
      <c r="K19" s="48">
        <v>3.17</v>
      </c>
      <c r="L19" s="48">
        <v>810.97659999999996</v>
      </c>
      <c r="M19" s="5"/>
      <c r="N19" s="4"/>
      <c r="O19" s="5"/>
      <c r="P19" s="5"/>
      <c r="Q19" s="4"/>
      <c r="R19" s="4"/>
      <c r="S19" s="5"/>
      <c r="T19" s="4"/>
      <c r="U19" s="4"/>
      <c r="AD19" s="32">
        <v>43502</v>
      </c>
    </row>
    <row r="20" spans="1:30" x14ac:dyDescent="0.35">
      <c r="A20" s="49" t="s">
        <v>55</v>
      </c>
      <c r="B20" s="50">
        <v>43663</v>
      </c>
      <c r="C20" s="51">
        <v>0.8680092592592592</v>
      </c>
      <c r="D20" s="49" t="s">
        <v>42</v>
      </c>
      <c r="E20" s="52">
        <v>1.996</v>
      </c>
      <c r="F20" s="52">
        <v>16.496400000000001</v>
      </c>
      <c r="G20" s="52" t="s">
        <v>43</v>
      </c>
      <c r="H20" s="52">
        <v>2.9159999999999999</v>
      </c>
      <c r="I20" s="52">
        <v>4284.2815000000001</v>
      </c>
      <c r="J20" s="52" t="s">
        <v>44</v>
      </c>
      <c r="K20" s="52">
        <v>3.1760000000000002</v>
      </c>
      <c r="L20" s="52">
        <v>645.47680000000003</v>
      </c>
      <c r="O20" s="14">
        <f t="shared" ref="O20:O29" si="3">($O$2/$M$2)*F20</f>
        <v>1.8838140473746052</v>
      </c>
      <c r="P20" s="3"/>
      <c r="R20" s="14">
        <f t="shared" ref="R20:R29" si="4">($R$2/$P$2)*I20</f>
        <v>535.17954567243044</v>
      </c>
      <c r="S20" s="3"/>
      <c r="U20" s="14">
        <f>($S$2/$U$2)*L20</f>
        <v>1432.7975169233405</v>
      </c>
      <c r="AD20" s="32">
        <v>43502</v>
      </c>
    </row>
    <row r="21" spans="1:30" x14ac:dyDescent="0.35">
      <c r="A21" s="49" t="s">
        <v>56</v>
      </c>
      <c r="B21" s="50">
        <v>43663</v>
      </c>
      <c r="C21" s="51">
        <v>0.87145833333333333</v>
      </c>
      <c r="D21" s="49" t="s">
        <v>42</v>
      </c>
      <c r="E21" s="52">
        <v>1.9930000000000001</v>
      </c>
      <c r="F21" s="52">
        <v>16.405100000000001</v>
      </c>
      <c r="G21" s="52" t="s">
        <v>43</v>
      </c>
      <c r="H21" s="52">
        <v>2.91</v>
      </c>
      <c r="I21" s="52">
        <v>6912.5946000000004</v>
      </c>
      <c r="J21" s="52" t="s">
        <v>44</v>
      </c>
      <c r="K21" s="52">
        <v>3.1629999999999998</v>
      </c>
      <c r="L21" s="52">
        <v>642.58240000000001</v>
      </c>
      <c r="O21" s="14">
        <f t="shared" si="3"/>
        <v>1.8733880015388287</v>
      </c>
      <c r="P21" s="3"/>
      <c r="R21" s="14">
        <f t="shared" si="4"/>
        <v>863.50050468105246</v>
      </c>
      <c r="S21" s="3"/>
      <c r="U21" s="14">
        <f t="shared" ref="U21:U26" si="5">($S$2/$U$2)*L21</f>
        <v>1426.3726707739779</v>
      </c>
      <c r="AD21" s="32">
        <v>43502</v>
      </c>
    </row>
    <row r="22" spans="1:30" x14ac:dyDescent="0.35">
      <c r="A22" s="49" t="s">
        <v>57</v>
      </c>
      <c r="B22" s="50">
        <v>43663</v>
      </c>
      <c r="C22" s="51">
        <v>0.87490740740740736</v>
      </c>
      <c r="D22" s="49" t="s">
        <v>42</v>
      </c>
      <c r="E22" s="52">
        <v>1.99</v>
      </c>
      <c r="F22" s="52">
        <v>16.342600000000001</v>
      </c>
      <c r="G22" s="52" t="s">
        <v>43</v>
      </c>
      <c r="H22" s="52">
        <v>2.91</v>
      </c>
      <c r="I22" s="52">
        <v>8613.8080000000009</v>
      </c>
      <c r="J22" s="52" t="s">
        <v>44</v>
      </c>
      <c r="K22" s="52">
        <v>3.1629999999999998</v>
      </c>
      <c r="L22" s="52">
        <v>636.23670000000004</v>
      </c>
      <c r="O22" s="14">
        <f t="shared" si="3"/>
        <v>1.8662507850576018</v>
      </c>
      <c r="P22" s="3"/>
      <c r="R22" s="14">
        <f>($R$2/$P$2)*I22</f>
        <v>1076.0109605191788</v>
      </c>
      <c r="S22" s="3"/>
      <c r="U22" s="14">
        <f>($S$2/$U$2)*L22</f>
        <v>1412.2867993636648</v>
      </c>
      <c r="AD22" s="32">
        <v>43502</v>
      </c>
    </row>
    <row r="23" spans="1:30" x14ac:dyDescent="0.35">
      <c r="A23" s="49" t="s">
        <v>58</v>
      </c>
      <c r="B23" s="50">
        <v>43663</v>
      </c>
      <c r="C23" s="51">
        <v>0.87834490740740734</v>
      </c>
      <c r="D23" s="49" t="s">
        <v>42</v>
      </c>
      <c r="E23" s="52">
        <v>2</v>
      </c>
      <c r="F23" s="52">
        <v>16.376000000000001</v>
      </c>
      <c r="G23" s="52" t="s">
        <v>43</v>
      </c>
      <c r="H23" s="52">
        <v>2.92</v>
      </c>
      <c r="I23" s="52">
        <v>9225.5337999999992</v>
      </c>
      <c r="J23" s="52" t="s">
        <v>44</v>
      </c>
      <c r="K23" s="52">
        <v>3.173</v>
      </c>
      <c r="L23" s="52">
        <v>648.28859999999997</v>
      </c>
      <c r="N23" s="14">
        <f>($O$2/$M$2)*F23</f>
        <v>1.8700649135451695</v>
      </c>
      <c r="P23" s="3"/>
      <c r="R23" s="14">
        <f t="shared" si="4"/>
        <v>1152.4259056436069</v>
      </c>
      <c r="S23" s="3"/>
      <c r="U23" s="14">
        <f t="shared" si="5"/>
        <v>1439.0390116727799</v>
      </c>
      <c r="AD23" s="32">
        <v>43502</v>
      </c>
    </row>
    <row r="24" spans="1:30" x14ac:dyDescent="0.35">
      <c r="A24" s="49" t="s">
        <v>59</v>
      </c>
      <c r="B24" s="50">
        <v>43663</v>
      </c>
      <c r="C24" s="51">
        <v>0.88179398148148147</v>
      </c>
      <c r="D24" s="49" t="s">
        <v>42</v>
      </c>
      <c r="E24" s="52">
        <v>1.9930000000000001</v>
      </c>
      <c r="F24" s="52">
        <v>15.6906</v>
      </c>
      <c r="G24" s="52" t="s">
        <v>43</v>
      </c>
      <c r="H24" s="52">
        <v>2.9129999999999998</v>
      </c>
      <c r="I24" s="52">
        <v>4690.7302</v>
      </c>
      <c r="J24" s="52" t="s">
        <v>44</v>
      </c>
      <c r="K24" s="52">
        <v>3.1659999999999999</v>
      </c>
      <c r="L24" s="52">
        <v>701.44569999999999</v>
      </c>
      <c r="O24" s="14">
        <f t="shared" si="3"/>
        <v>1.7917953427254418</v>
      </c>
      <c r="P24" s="3"/>
      <c r="Q24" s="14">
        <f>($R$2/$P$2)*I24</f>
        <v>585.95189352239083</v>
      </c>
      <c r="S24" s="3"/>
      <c r="U24" s="14">
        <f>($S$2/$U$2)*L24</f>
        <v>1557.0345165256977</v>
      </c>
      <c r="AD24" s="32">
        <v>43502</v>
      </c>
    </row>
    <row r="25" spans="1:30" x14ac:dyDescent="0.35">
      <c r="A25" s="53" t="s">
        <v>60</v>
      </c>
      <c r="B25" s="54">
        <v>43663</v>
      </c>
      <c r="C25" s="55">
        <v>0.89902777777777787</v>
      </c>
      <c r="D25" s="53" t="s">
        <v>42</v>
      </c>
      <c r="E25" s="56">
        <v>1.996</v>
      </c>
      <c r="F25" s="56">
        <v>16.558800000000002</v>
      </c>
      <c r="G25" s="56" t="s">
        <v>43</v>
      </c>
      <c r="H25" s="56">
        <v>2.9159999999999999</v>
      </c>
      <c r="I25" s="56">
        <v>3702.4612999999999</v>
      </c>
      <c r="J25" s="56" t="s">
        <v>44</v>
      </c>
      <c r="K25" s="56">
        <v>3.17</v>
      </c>
      <c r="L25" s="56">
        <v>643.68380000000002</v>
      </c>
      <c r="O25" s="17">
        <f t="shared" si="3"/>
        <v>1.8909398443094623</v>
      </c>
      <c r="P25" s="3"/>
      <c r="R25" s="17">
        <f t="shared" si="4"/>
        <v>462.50031805887551</v>
      </c>
      <c r="S25" s="3"/>
      <c r="U25" s="17">
        <f t="shared" si="5"/>
        <v>1428.8175040896592</v>
      </c>
      <c r="AD25" s="32">
        <v>43502</v>
      </c>
    </row>
    <row r="26" spans="1:30" x14ac:dyDescent="0.35">
      <c r="A26" s="53" t="s">
        <v>61</v>
      </c>
      <c r="B26" s="54">
        <v>43663</v>
      </c>
      <c r="C26" s="55">
        <v>0.90246527777777785</v>
      </c>
      <c r="D26" s="53" t="s">
        <v>42</v>
      </c>
      <c r="E26" s="56">
        <v>1.99</v>
      </c>
      <c r="F26" s="56">
        <v>16.4358</v>
      </c>
      <c r="G26" s="56" t="s">
        <v>43</v>
      </c>
      <c r="H26" s="56">
        <v>2.91</v>
      </c>
      <c r="I26" s="56">
        <v>7162.4639999999999</v>
      </c>
      <c r="J26" s="56" t="s">
        <v>44</v>
      </c>
      <c r="K26" s="56">
        <v>3.1659999999999999</v>
      </c>
      <c r="L26" s="56">
        <v>655.36360000000002</v>
      </c>
      <c r="O26" s="17">
        <f t="shared" si="3"/>
        <v>1.8768938022744073</v>
      </c>
      <c r="P26" s="3"/>
      <c r="R26" s="17">
        <f t="shared" si="4"/>
        <v>894.71343781101666</v>
      </c>
      <c r="S26" s="3"/>
      <c r="U26" s="17">
        <f t="shared" si="5"/>
        <v>1454.743747198879</v>
      </c>
      <c r="AD26" s="32">
        <v>43502</v>
      </c>
    </row>
    <row r="27" spans="1:30" x14ac:dyDescent="0.35">
      <c r="A27" s="53" t="s">
        <v>62</v>
      </c>
      <c r="B27" s="54">
        <v>43663</v>
      </c>
      <c r="C27" s="55">
        <v>0.90591435185185187</v>
      </c>
      <c r="D27" s="53" t="s">
        <v>42</v>
      </c>
      <c r="E27" s="56">
        <v>1.996</v>
      </c>
      <c r="F27" s="56">
        <v>16.214400000000001</v>
      </c>
      <c r="G27" s="56" t="s">
        <v>43</v>
      </c>
      <c r="H27" s="56">
        <v>2.9159999999999999</v>
      </c>
      <c r="I27" s="56">
        <v>9317.2631999999994</v>
      </c>
      <c r="J27" s="56" t="s">
        <v>44</v>
      </c>
      <c r="K27" s="56">
        <v>3.173</v>
      </c>
      <c r="L27" s="56">
        <v>667.53309999999999</v>
      </c>
      <c r="O27" s="17">
        <f t="shared" si="3"/>
        <v>1.851610926611309</v>
      </c>
      <c r="P27" s="3"/>
      <c r="R27" s="17">
        <f t="shared" si="4"/>
        <v>1163.8844661086007</v>
      </c>
      <c r="S27" s="3"/>
      <c r="U27" s="17">
        <f>($S$2/$U$2)*L27</f>
        <v>1481.7570021790712</v>
      </c>
      <c r="AD27" s="32">
        <v>43502</v>
      </c>
    </row>
    <row r="28" spans="1:30" x14ac:dyDescent="0.35">
      <c r="A28" s="53" t="s">
        <v>63</v>
      </c>
      <c r="B28" s="54">
        <v>43663</v>
      </c>
      <c r="C28" s="55">
        <v>0.90936342592592589</v>
      </c>
      <c r="D28" s="53" t="s">
        <v>42</v>
      </c>
      <c r="E28" s="56">
        <v>1.996</v>
      </c>
      <c r="F28" s="56">
        <v>16.2684</v>
      </c>
      <c r="G28" s="56" t="s">
        <v>43</v>
      </c>
      <c r="H28" s="56">
        <v>2.9129999999999998</v>
      </c>
      <c r="I28" s="56">
        <v>11769.134099999999</v>
      </c>
      <c r="J28" s="56" t="s">
        <v>44</v>
      </c>
      <c r="K28" s="56">
        <v>3.17</v>
      </c>
      <c r="L28" s="56">
        <v>675.53340000000003</v>
      </c>
      <c r="O28" s="17">
        <f t="shared" si="3"/>
        <v>1.857777481651089</v>
      </c>
      <c r="P28" s="3"/>
      <c r="R28" s="17">
        <f t="shared" si="4"/>
        <v>1470.1647967333399</v>
      </c>
      <c r="S28" s="3"/>
      <c r="U28" s="17">
        <f>($S$2/$U$2)*L28</f>
        <v>1499.5156729394175</v>
      </c>
      <c r="AD28" s="32">
        <v>43502</v>
      </c>
    </row>
    <row r="29" spans="1:30" x14ac:dyDescent="0.35">
      <c r="A29" s="53" t="s">
        <v>64</v>
      </c>
      <c r="B29" s="54">
        <v>43663</v>
      </c>
      <c r="C29" s="55">
        <v>0.91281249999999992</v>
      </c>
      <c r="D29" s="53" t="s">
        <v>42</v>
      </c>
      <c r="E29" s="56">
        <v>1.996</v>
      </c>
      <c r="F29" s="56">
        <v>16.313400000000001</v>
      </c>
      <c r="G29" s="56" t="s">
        <v>43</v>
      </c>
      <c r="H29" s="56">
        <v>2.9159999999999999</v>
      </c>
      <c r="I29" s="56">
        <v>12664.245800000001</v>
      </c>
      <c r="J29" s="56" t="s">
        <v>44</v>
      </c>
      <c r="K29" s="56">
        <v>3.17</v>
      </c>
      <c r="L29" s="56">
        <v>677.35519999999997</v>
      </c>
      <c r="O29" s="17">
        <f t="shared" si="3"/>
        <v>1.8629162775175725</v>
      </c>
      <c r="P29" s="3"/>
      <c r="R29" s="17">
        <f t="shared" si="4"/>
        <v>1581.979455254746</v>
      </c>
      <c r="S29" s="3"/>
      <c r="U29" s="17">
        <f>($S$2/$U$2)*L29</f>
        <v>1503.5596145905051</v>
      </c>
      <c r="AD29" s="32">
        <v>43502</v>
      </c>
    </row>
    <row r="30" spans="1:30" x14ac:dyDescent="0.35">
      <c r="A30" s="31" t="s">
        <v>41</v>
      </c>
      <c r="B30" s="58">
        <v>43663</v>
      </c>
      <c r="C30" s="59">
        <v>0.9334837962962963</v>
      </c>
      <c r="D30" s="57" t="s">
        <v>42</v>
      </c>
      <c r="E30" s="60">
        <v>1.996</v>
      </c>
      <c r="F30" s="60">
        <v>34.560299999999998</v>
      </c>
      <c r="G30" s="60" t="s">
        <v>43</v>
      </c>
      <c r="H30" s="60">
        <v>2.92</v>
      </c>
      <c r="I30" s="60">
        <v>3264.7559999999999</v>
      </c>
      <c r="J30" s="60" t="s">
        <v>44</v>
      </c>
      <c r="K30" s="60">
        <v>3.173</v>
      </c>
      <c r="L30" s="60">
        <v>804.4796</v>
      </c>
      <c r="M30" s="5"/>
      <c r="N30" s="4"/>
      <c r="O30" s="5"/>
      <c r="P30" s="5"/>
      <c r="Q30" s="4"/>
      <c r="R30" s="4"/>
      <c r="S30" s="5"/>
      <c r="T30" s="4"/>
      <c r="U30" s="4"/>
      <c r="AD30" s="32">
        <v>43502</v>
      </c>
    </row>
    <row r="31" spans="1:30" x14ac:dyDescent="0.35">
      <c r="A31" s="31" t="s">
        <v>41</v>
      </c>
      <c r="B31" s="58">
        <v>43663</v>
      </c>
      <c r="C31" s="59">
        <v>0.93693287037037043</v>
      </c>
      <c r="D31" s="57" t="s">
        <v>42</v>
      </c>
      <c r="E31" s="60">
        <v>1.996</v>
      </c>
      <c r="F31" s="60">
        <v>34.661499999999997</v>
      </c>
      <c r="G31" s="60" t="s">
        <v>43</v>
      </c>
      <c r="H31" s="60">
        <v>2.9159999999999999</v>
      </c>
      <c r="I31" s="60">
        <v>3255.9735999999998</v>
      </c>
      <c r="J31" s="60" t="s">
        <v>44</v>
      </c>
      <c r="K31" s="60">
        <v>3.1659999999999999</v>
      </c>
      <c r="L31" s="60">
        <v>812.05679999999995</v>
      </c>
      <c r="M31" s="5"/>
      <c r="N31" s="4"/>
      <c r="O31" s="5"/>
      <c r="P31" s="5"/>
      <c r="Q31" s="4"/>
      <c r="R31" s="4"/>
      <c r="S31" s="5"/>
      <c r="T31" s="4"/>
      <c r="U31" s="4"/>
      <c r="AD31" s="32">
        <v>43502</v>
      </c>
    </row>
    <row r="32" spans="1:30" x14ac:dyDescent="0.35">
      <c r="A32" s="31" t="s">
        <v>41</v>
      </c>
      <c r="B32" s="58">
        <v>43663</v>
      </c>
      <c r="C32" s="59">
        <v>0.94038194444444445</v>
      </c>
      <c r="D32" s="57" t="s">
        <v>42</v>
      </c>
      <c r="E32" s="60">
        <v>1.99</v>
      </c>
      <c r="F32" s="60">
        <v>34.619</v>
      </c>
      <c r="G32" s="60" t="s">
        <v>43</v>
      </c>
      <c r="H32" s="60">
        <v>2.9129999999999998</v>
      </c>
      <c r="I32" s="60">
        <v>3260.123</v>
      </c>
      <c r="J32" s="60" t="s">
        <v>44</v>
      </c>
      <c r="K32" s="60">
        <v>3.17</v>
      </c>
      <c r="L32" s="60">
        <v>807.63170000000002</v>
      </c>
      <c r="M32" s="5"/>
      <c r="N32" s="4"/>
      <c r="O32" s="5"/>
      <c r="P32" s="5"/>
      <c r="Q32" s="4"/>
      <c r="R32" s="4"/>
      <c r="S32" s="5"/>
      <c r="T32" s="4"/>
      <c r="U32" s="4"/>
      <c r="AD32" s="32">
        <v>43502</v>
      </c>
    </row>
    <row r="33" spans="1:30" x14ac:dyDescent="0.35">
      <c r="A33" s="31" t="s">
        <v>41</v>
      </c>
      <c r="B33" s="58">
        <v>43663</v>
      </c>
      <c r="C33" s="59">
        <v>0.94383101851851858</v>
      </c>
      <c r="D33" s="57" t="s">
        <v>42</v>
      </c>
      <c r="E33" s="60">
        <v>1.996</v>
      </c>
      <c r="F33" s="60">
        <v>34.504800000000003</v>
      </c>
      <c r="G33" s="60" t="s">
        <v>43</v>
      </c>
      <c r="H33" s="60">
        <v>2.9159999999999999</v>
      </c>
      <c r="I33" s="60">
        <v>3268.9674</v>
      </c>
      <c r="J33" s="60" t="s">
        <v>44</v>
      </c>
      <c r="K33" s="60">
        <v>3.17</v>
      </c>
      <c r="L33" s="60">
        <v>806.71839999999997</v>
      </c>
      <c r="M33" s="5"/>
      <c r="N33" s="4"/>
      <c r="O33" s="5"/>
      <c r="P33" s="5"/>
      <c r="Q33" s="4"/>
      <c r="R33" s="4"/>
      <c r="S33" s="5"/>
      <c r="T33" s="4"/>
      <c r="U33" s="4"/>
      <c r="AD33" s="32">
        <v>43502</v>
      </c>
    </row>
    <row r="34" spans="1:30" x14ac:dyDescent="0.35">
      <c r="A34" s="27"/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2">
        <v>43502</v>
      </c>
    </row>
    <row r="35" spans="1:30" x14ac:dyDescent="0.35">
      <c r="A35" s="27"/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2">
        <v>43502</v>
      </c>
    </row>
    <row r="36" spans="1:30" x14ac:dyDescent="0.35">
      <c r="A36" s="27"/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2">
        <v>43502</v>
      </c>
    </row>
    <row r="37" spans="1:30" x14ac:dyDescent="0.35">
      <c r="A37" s="27"/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2">
        <v>43502</v>
      </c>
    </row>
    <row r="38" spans="1:30" x14ac:dyDescent="0.35">
      <c r="A38" s="27"/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2">
        <v>43502</v>
      </c>
    </row>
    <row r="39" spans="1:30" x14ac:dyDescent="0.35">
      <c r="A39" s="65" t="s">
        <v>65</v>
      </c>
      <c r="B39" s="66">
        <v>43663</v>
      </c>
      <c r="C39" s="67">
        <v>0.9162499999999999</v>
      </c>
      <c r="D39" s="65" t="s">
        <v>42</v>
      </c>
      <c r="E39" s="68">
        <v>1.986</v>
      </c>
      <c r="F39" s="68">
        <v>16.483000000000001</v>
      </c>
      <c r="G39" s="68" t="s">
        <v>43</v>
      </c>
      <c r="H39" s="68">
        <v>2.91</v>
      </c>
      <c r="I39" s="68">
        <v>3687.7829000000002</v>
      </c>
      <c r="J39" s="68" t="s">
        <v>44</v>
      </c>
      <c r="K39" s="68">
        <v>3.16</v>
      </c>
      <c r="L39" s="68">
        <v>634.23479999999995</v>
      </c>
      <c r="O39" s="26">
        <f t="shared" si="6"/>
        <v>1.8822838281610299</v>
      </c>
      <c r="R39" s="16">
        <f t="shared" si="7"/>
        <v>460.66673652526293</v>
      </c>
      <c r="U39" s="16">
        <f t="shared" si="8"/>
        <v>1407.8430806287249</v>
      </c>
      <c r="AD39" s="32">
        <v>43502</v>
      </c>
    </row>
    <row r="40" spans="1:30" x14ac:dyDescent="0.35">
      <c r="A40" s="65" t="s">
        <v>66</v>
      </c>
      <c r="B40" s="66">
        <v>43663</v>
      </c>
      <c r="C40" s="67">
        <v>0.91969907407407403</v>
      </c>
      <c r="D40" s="65" t="s">
        <v>42</v>
      </c>
      <c r="E40" s="68">
        <v>2</v>
      </c>
      <c r="F40" s="68">
        <v>15.6591</v>
      </c>
      <c r="G40" s="68" t="s">
        <v>43</v>
      </c>
      <c r="H40" s="68">
        <v>2.92</v>
      </c>
      <c r="I40" s="68">
        <v>5342.3858</v>
      </c>
      <c r="J40" s="68" t="s">
        <v>44</v>
      </c>
      <c r="K40" s="68">
        <v>3.173</v>
      </c>
      <c r="L40" s="68">
        <v>624.49530000000004</v>
      </c>
      <c r="O40" s="16">
        <f t="shared" si="6"/>
        <v>1.7881981856189033</v>
      </c>
      <c r="R40" s="16">
        <f t="shared" si="7"/>
        <v>667.35474904038028</v>
      </c>
      <c r="U40" s="16">
        <f t="shared" si="8"/>
        <v>1386.2238196172143</v>
      </c>
      <c r="AD40" s="32">
        <v>43502</v>
      </c>
    </row>
    <row r="41" spans="1:30" x14ac:dyDescent="0.35">
      <c r="A41" s="65" t="s">
        <v>67</v>
      </c>
      <c r="B41" s="66">
        <v>43663</v>
      </c>
      <c r="C41" s="67">
        <v>0.92314814814814816</v>
      </c>
      <c r="D41" s="65" t="s">
        <v>42</v>
      </c>
      <c r="E41" s="68">
        <v>1.9930000000000001</v>
      </c>
      <c r="F41" s="68">
        <v>14.859400000000001</v>
      </c>
      <c r="G41" s="68" t="s">
        <v>43</v>
      </c>
      <c r="H41" s="68">
        <v>2.9159999999999999</v>
      </c>
      <c r="I41" s="68">
        <v>6476.5114000000003</v>
      </c>
      <c r="J41" s="68" t="s">
        <v>44</v>
      </c>
      <c r="K41" s="68">
        <v>3.17</v>
      </c>
      <c r="L41" s="68">
        <v>644.69590000000005</v>
      </c>
      <c r="O41" s="16">
        <f t="shared" si="6"/>
        <v>1.6968760732983079</v>
      </c>
      <c r="R41" s="16">
        <f t="shared" si="7"/>
        <v>809.02630431597845</v>
      </c>
      <c r="U41" s="16">
        <f t="shared" si="8"/>
        <v>1431.0641136763682</v>
      </c>
      <c r="AD41" s="32">
        <v>43502</v>
      </c>
    </row>
    <row r="42" spans="1:30" x14ac:dyDescent="0.35">
      <c r="A42" s="65" t="s">
        <v>68</v>
      </c>
      <c r="B42" s="66">
        <v>43663</v>
      </c>
      <c r="C42" s="67">
        <v>0.92659722222222218</v>
      </c>
      <c r="D42" s="65" t="s">
        <v>42</v>
      </c>
      <c r="E42" s="68">
        <v>1.99</v>
      </c>
      <c r="F42" s="68">
        <v>14.4962</v>
      </c>
      <c r="G42" s="68" t="s">
        <v>43</v>
      </c>
      <c r="H42" s="68">
        <v>2.9060000000000001</v>
      </c>
      <c r="I42" s="68">
        <v>7572.1391999999996</v>
      </c>
      <c r="J42" s="68" t="s">
        <v>44</v>
      </c>
      <c r="K42" s="68">
        <v>3.1629999999999998</v>
      </c>
      <c r="L42" s="68">
        <v>640.06479999999999</v>
      </c>
      <c r="O42" s="16">
        <f t="shared" si="6"/>
        <v>1.6554002808826016</v>
      </c>
      <c r="R42" s="16">
        <f t="shared" si="7"/>
        <v>945.8888303264855</v>
      </c>
      <c r="U42" s="16">
        <f t="shared" si="8"/>
        <v>1420.7842266523514</v>
      </c>
      <c r="AD42" s="32">
        <v>43502</v>
      </c>
    </row>
    <row r="43" spans="1:30" x14ac:dyDescent="0.35">
      <c r="A43" s="65" t="s">
        <v>69</v>
      </c>
      <c r="B43" s="66">
        <v>43663</v>
      </c>
      <c r="C43" s="67">
        <v>0.93004629629629632</v>
      </c>
      <c r="D43" s="65" t="s">
        <v>42</v>
      </c>
      <c r="E43" s="68">
        <v>1.996</v>
      </c>
      <c r="F43" s="68">
        <v>14.176</v>
      </c>
      <c r="G43" s="68" t="s">
        <v>43</v>
      </c>
      <c r="H43" s="68">
        <v>2.9159999999999999</v>
      </c>
      <c r="I43" s="68">
        <v>8632.4035999999996</v>
      </c>
      <c r="J43" s="68" t="s">
        <v>44</v>
      </c>
      <c r="K43" s="68">
        <v>3.173</v>
      </c>
      <c r="L43" s="68">
        <v>650.28060000000005</v>
      </c>
      <c r="O43" s="16">
        <f t="shared" ref="O43" si="9">($O$2/$M$2)*F43</f>
        <v>1.6188348934059795</v>
      </c>
      <c r="R43" s="16">
        <f t="shared" si="7"/>
        <v>1078.3338668827091</v>
      </c>
      <c r="U43" s="16">
        <f t="shared" si="8"/>
        <v>1443.4607548767362</v>
      </c>
      <c r="AD43" s="32">
        <v>43502</v>
      </c>
    </row>
    <row r="44" spans="1:30" x14ac:dyDescent="0.35">
      <c r="A44" s="61" t="s">
        <v>41</v>
      </c>
      <c r="B44" s="62">
        <v>43663</v>
      </c>
      <c r="C44" s="63">
        <v>0.9334837962962963</v>
      </c>
      <c r="D44" s="61" t="s">
        <v>42</v>
      </c>
      <c r="E44" s="64">
        <v>1.996</v>
      </c>
      <c r="F44" s="64">
        <v>34.560299999999998</v>
      </c>
      <c r="G44" s="64" t="s">
        <v>43</v>
      </c>
      <c r="H44" s="64">
        <v>2.92</v>
      </c>
      <c r="I44" s="64">
        <v>3264.7559999999999</v>
      </c>
      <c r="J44" s="64" t="s">
        <v>44</v>
      </c>
      <c r="K44" s="64">
        <v>3.173</v>
      </c>
      <c r="L44" s="64">
        <v>804.4796</v>
      </c>
      <c r="M44" s="5"/>
      <c r="N44" s="4"/>
      <c r="O44" s="4"/>
      <c r="P44" s="5"/>
      <c r="Q44" s="4"/>
      <c r="R44" s="4"/>
      <c r="S44" s="5"/>
      <c r="T44" s="4"/>
      <c r="U44" s="4"/>
      <c r="AD44" s="32">
        <v>43502</v>
      </c>
    </row>
    <row r="45" spans="1:30" x14ac:dyDescent="0.35">
      <c r="A45" s="61" t="s">
        <v>41</v>
      </c>
      <c r="B45" s="62">
        <v>43663</v>
      </c>
      <c r="C45" s="63">
        <v>0.93693287037037043</v>
      </c>
      <c r="D45" s="61" t="s">
        <v>42</v>
      </c>
      <c r="E45" s="64">
        <v>1.996</v>
      </c>
      <c r="F45" s="64">
        <v>34.661499999999997</v>
      </c>
      <c r="G45" s="64" t="s">
        <v>43</v>
      </c>
      <c r="H45" s="64">
        <v>2.9159999999999999</v>
      </c>
      <c r="I45" s="64">
        <v>3255.9735999999998</v>
      </c>
      <c r="J45" s="64" t="s">
        <v>44</v>
      </c>
      <c r="K45" s="64">
        <v>3.1659999999999999</v>
      </c>
      <c r="L45" s="64">
        <v>812.05679999999995</v>
      </c>
      <c r="M45" s="5"/>
      <c r="N45" s="4"/>
      <c r="O45" s="4"/>
      <c r="P45" s="5"/>
      <c r="Q45" s="4"/>
      <c r="R45" s="4"/>
      <c r="S45" s="5"/>
      <c r="T45" s="4"/>
      <c r="U45" s="4"/>
      <c r="AD45" s="32">
        <v>43502</v>
      </c>
    </row>
    <row r="46" spans="1:30" x14ac:dyDescent="0.35">
      <c r="A46" s="61" t="s">
        <v>41</v>
      </c>
      <c r="B46" s="62">
        <v>43663</v>
      </c>
      <c r="C46" s="63">
        <v>0.94038194444444445</v>
      </c>
      <c r="D46" s="61" t="s">
        <v>42</v>
      </c>
      <c r="E46" s="64">
        <v>1.99</v>
      </c>
      <c r="F46" s="64">
        <v>34.619</v>
      </c>
      <c r="G46" s="64" t="s">
        <v>43</v>
      </c>
      <c r="H46" s="64">
        <v>2.9129999999999998</v>
      </c>
      <c r="I46" s="64">
        <v>3260.123</v>
      </c>
      <c r="J46" s="64" t="s">
        <v>44</v>
      </c>
      <c r="K46" s="64">
        <v>3.17</v>
      </c>
      <c r="L46" s="64">
        <v>807.63170000000002</v>
      </c>
      <c r="M46" s="5"/>
      <c r="N46" s="4"/>
      <c r="O46" s="4"/>
      <c r="P46" s="5"/>
      <c r="Q46" s="4"/>
      <c r="R46" s="4"/>
      <c r="S46" s="5"/>
      <c r="T46" s="4"/>
      <c r="U46" s="4"/>
      <c r="AD46" s="32">
        <v>43502</v>
      </c>
    </row>
    <row r="47" spans="1:30" x14ac:dyDescent="0.35">
      <c r="A47" s="61" t="s">
        <v>41</v>
      </c>
      <c r="B47" s="62">
        <v>43663</v>
      </c>
      <c r="C47" s="63">
        <v>0.94383101851851858</v>
      </c>
      <c r="D47" s="61" t="s">
        <v>42</v>
      </c>
      <c r="E47" s="64">
        <v>1.996</v>
      </c>
      <c r="F47" s="64">
        <v>34.504800000000003</v>
      </c>
      <c r="G47" s="64" t="s">
        <v>43</v>
      </c>
      <c r="H47" s="64">
        <v>2.9159999999999999</v>
      </c>
      <c r="I47" s="64">
        <v>3268.9674</v>
      </c>
      <c r="J47" s="64" t="s">
        <v>44</v>
      </c>
      <c r="K47" s="64">
        <v>3.17</v>
      </c>
      <c r="L47" s="64">
        <v>806.71839999999997</v>
      </c>
      <c r="M47" s="5"/>
      <c r="N47" s="4"/>
      <c r="O47" s="4"/>
      <c r="P47" s="5"/>
      <c r="Q47" s="4"/>
      <c r="R47" s="4"/>
      <c r="S47" s="5"/>
      <c r="T47" s="4"/>
      <c r="U47" s="4"/>
      <c r="AD47" s="32">
        <v>43502</v>
      </c>
    </row>
    <row r="48" spans="1:30" x14ac:dyDescent="0.35">
      <c r="A48" s="65" t="s">
        <v>70</v>
      </c>
      <c r="B48" s="66">
        <v>43663</v>
      </c>
      <c r="C48" s="67">
        <v>0.94728009259259249</v>
      </c>
      <c r="D48" s="65" t="s">
        <v>42</v>
      </c>
      <c r="E48" s="68">
        <v>1.996</v>
      </c>
      <c r="F48" s="68">
        <v>16.517399999999999</v>
      </c>
      <c r="G48" s="68" t="s">
        <v>43</v>
      </c>
      <c r="H48" s="68">
        <v>2.9159999999999999</v>
      </c>
      <c r="I48" s="68">
        <v>3518.4798000000001</v>
      </c>
      <c r="J48" s="68" t="s">
        <v>44</v>
      </c>
      <c r="K48" s="68">
        <v>3.173</v>
      </c>
      <c r="L48" s="68">
        <v>652.06259999999997</v>
      </c>
      <c r="N48" s="22">
        <f>($O$2/$M$2)*F48</f>
        <v>1.8862121521122972</v>
      </c>
      <c r="R48" s="22">
        <f t="shared" ref="R48:R57" si="10">($R$2/$P$2)*I48</f>
        <v>439.51790301865645</v>
      </c>
      <c r="U48" s="22">
        <f>($S$2/$U$2)*L48</f>
        <v>1447.4163504537689</v>
      </c>
      <c r="AD48" s="32">
        <v>43502</v>
      </c>
    </row>
    <row r="49" spans="1:30" x14ac:dyDescent="0.35">
      <c r="A49" s="65" t="s">
        <v>71</v>
      </c>
      <c r="B49" s="66">
        <v>43663</v>
      </c>
      <c r="C49" s="67">
        <v>0.95072916666666663</v>
      </c>
      <c r="D49" s="65" t="s">
        <v>42</v>
      </c>
      <c r="E49" s="68">
        <v>1.996</v>
      </c>
      <c r="F49" s="68">
        <v>15.5642</v>
      </c>
      <c r="G49" s="68" t="s">
        <v>43</v>
      </c>
      <c r="H49" s="68">
        <v>2.9159999999999999</v>
      </c>
      <c r="I49" s="68">
        <v>3932.7103999999999</v>
      </c>
      <c r="J49" s="68" t="s">
        <v>44</v>
      </c>
      <c r="K49" s="68">
        <v>3.173</v>
      </c>
      <c r="L49" s="68">
        <v>629.66279999999995</v>
      </c>
      <c r="O49" s="22">
        <f t="shared" ref="O48:O57" si="11">($O$2/$M$2)*F49</f>
        <v>1.7773610361138084</v>
      </c>
      <c r="R49" s="22">
        <f t="shared" si="10"/>
        <v>491.26234238652205</v>
      </c>
      <c r="T49" s="22">
        <f>($S$2/$U$2)*L49</f>
        <v>1397.6943808654282</v>
      </c>
      <c r="AD49" s="32">
        <v>43502</v>
      </c>
    </row>
    <row r="50" spans="1:30" x14ac:dyDescent="0.35">
      <c r="A50" s="65" t="s">
        <v>72</v>
      </c>
      <c r="B50" s="66">
        <v>43663</v>
      </c>
      <c r="C50" s="67">
        <v>0.95417824074074076</v>
      </c>
      <c r="D50" s="65" t="s">
        <v>42</v>
      </c>
      <c r="E50" s="68">
        <v>1.996</v>
      </c>
      <c r="F50" s="68">
        <v>15.7056</v>
      </c>
      <c r="G50" s="68" t="s">
        <v>43</v>
      </c>
      <c r="H50" s="68">
        <v>2.9159999999999999</v>
      </c>
      <c r="I50" s="68">
        <v>4082.0347999999999</v>
      </c>
      <c r="J50" s="68" t="s">
        <v>44</v>
      </c>
      <c r="K50" s="68">
        <v>3.17</v>
      </c>
      <c r="L50" s="68">
        <v>638.47360000000003</v>
      </c>
      <c r="O50" s="22">
        <f t="shared" si="11"/>
        <v>1.7935082746809363</v>
      </c>
      <c r="R50" s="22">
        <f t="shared" si="10"/>
        <v>509.91549684189766</v>
      </c>
      <c r="U50" s="22">
        <f>($S$2/$U$2)*L50</f>
        <v>1417.2521594906373</v>
      </c>
      <c r="AD50" s="32">
        <v>43502</v>
      </c>
    </row>
    <row r="51" spans="1:30" x14ac:dyDescent="0.35">
      <c r="A51" s="65" t="s">
        <v>73</v>
      </c>
      <c r="B51" s="66">
        <v>43663</v>
      </c>
      <c r="C51" s="67">
        <v>0.95761574074074074</v>
      </c>
      <c r="D51" s="65" t="s">
        <v>42</v>
      </c>
      <c r="E51" s="68">
        <v>1.996</v>
      </c>
      <c r="F51" s="68">
        <v>15.712199999999999</v>
      </c>
      <c r="G51" s="68" t="s">
        <v>43</v>
      </c>
      <c r="H51" s="68">
        <v>2.9159999999999999</v>
      </c>
      <c r="I51" s="68">
        <v>4167.8774000000003</v>
      </c>
      <c r="J51" s="68" t="s">
        <v>44</v>
      </c>
      <c r="K51" s="68">
        <v>3.17</v>
      </c>
      <c r="L51" s="68">
        <v>636.72659999999996</v>
      </c>
      <c r="O51" s="22">
        <f t="shared" si="11"/>
        <v>1.7942619647413538</v>
      </c>
      <c r="R51" s="22">
        <f t="shared" si="10"/>
        <v>520.63869597513394</v>
      </c>
      <c r="U51" s="22">
        <f>($S$2/$U$2)*L51</f>
        <v>1413.3742551847579</v>
      </c>
      <c r="AD51" s="32">
        <v>43502</v>
      </c>
    </row>
    <row r="52" spans="1:30" x14ac:dyDescent="0.35">
      <c r="A52" s="65" t="s">
        <v>74</v>
      </c>
      <c r="B52" s="66">
        <v>43663</v>
      </c>
      <c r="C52" s="67">
        <v>0.96106481481481476</v>
      </c>
      <c r="D52" s="65" t="s">
        <v>42</v>
      </c>
      <c r="E52" s="68">
        <v>1.9930000000000001</v>
      </c>
      <c r="F52" s="68">
        <v>15.7532</v>
      </c>
      <c r="G52" s="68" t="s">
        <v>43</v>
      </c>
      <c r="H52" s="68">
        <v>2.9129999999999998</v>
      </c>
      <c r="I52" s="68">
        <v>4453.1139000000003</v>
      </c>
      <c r="J52" s="68" t="s">
        <v>44</v>
      </c>
      <c r="K52" s="68">
        <v>3.17</v>
      </c>
      <c r="L52" s="68">
        <v>627.12819999999999</v>
      </c>
      <c r="O52" s="22">
        <f t="shared" si="11"/>
        <v>1.7989439787530386</v>
      </c>
      <c r="R52" s="22">
        <f t="shared" si="10"/>
        <v>556.26958075224172</v>
      </c>
      <c r="U52" s="22">
        <f t="shared" ref="U52:U57" si="12">($S$2/$U$2)*L52</f>
        <v>1392.0682009835273</v>
      </c>
      <c r="AD52" s="32">
        <v>43502</v>
      </c>
    </row>
    <row r="53" spans="1:30" x14ac:dyDescent="0.35">
      <c r="A53" s="65" t="s">
        <v>75</v>
      </c>
      <c r="B53" s="66">
        <v>43663</v>
      </c>
      <c r="C53" s="67">
        <v>0.96451388888888889</v>
      </c>
      <c r="D53" s="65" t="s">
        <v>42</v>
      </c>
      <c r="E53" s="68">
        <v>1.996</v>
      </c>
      <c r="F53" s="68">
        <v>16.214700000000001</v>
      </c>
      <c r="G53" s="68" t="s">
        <v>43</v>
      </c>
      <c r="H53" s="68">
        <v>2.9159999999999999</v>
      </c>
      <c r="I53" s="68">
        <v>3745.1579999999999</v>
      </c>
      <c r="J53" s="68" t="s">
        <v>44</v>
      </c>
      <c r="K53" s="68">
        <v>3.17</v>
      </c>
      <c r="L53" s="68">
        <v>632.20569999999998</v>
      </c>
      <c r="O53" s="24">
        <f t="shared" si="11"/>
        <v>1.8516451852504188</v>
      </c>
      <c r="R53" s="24">
        <f t="shared" si="10"/>
        <v>467.83386126972943</v>
      </c>
      <c r="T53" s="24">
        <f>($S$2/$U$2)*L53</f>
        <v>1403.3389846773459</v>
      </c>
      <c r="AD53" s="32">
        <v>43502</v>
      </c>
    </row>
    <row r="54" spans="1:30" x14ac:dyDescent="0.35">
      <c r="A54" s="65" t="s">
        <v>76</v>
      </c>
      <c r="B54" s="66">
        <v>43663</v>
      </c>
      <c r="C54" s="67">
        <v>0.96796296296296302</v>
      </c>
      <c r="D54" s="65" t="s">
        <v>42</v>
      </c>
      <c r="E54" s="68">
        <v>1.9930000000000001</v>
      </c>
      <c r="F54" s="68">
        <v>15.241400000000001</v>
      </c>
      <c r="G54" s="68" t="s">
        <v>43</v>
      </c>
      <c r="H54" s="68">
        <v>2.9129999999999998</v>
      </c>
      <c r="I54" s="68">
        <v>4434.7152999999998</v>
      </c>
      <c r="J54" s="68" t="s">
        <v>44</v>
      </c>
      <c r="K54" s="68">
        <v>3.17</v>
      </c>
      <c r="L54" s="68">
        <v>629.67819999999995</v>
      </c>
      <c r="O54" s="24">
        <f t="shared" si="11"/>
        <v>1.7404987404315673</v>
      </c>
      <c r="R54" s="24">
        <f t="shared" si="10"/>
        <v>553.97128303557463</v>
      </c>
      <c r="U54" s="24">
        <f t="shared" si="12"/>
        <v>1397.7285650247359</v>
      </c>
      <c r="AD54" s="32">
        <v>43502</v>
      </c>
    </row>
    <row r="55" spans="1:30" x14ac:dyDescent="0.35">
      <c r="A55" s="65" t="s">
        <v>77</v>
      </c>
      <c r="B55" s="66">
        <v>43663</v>
      </c>
      <c r="C55" s="67">
        <v>0.97140046296296301</v>
      </c>
      <c r="D55" s="65" t="s">
        <v>42</v>
      </c>
      <c r="E55" s="68">
        <v>1.99</v>
      </c>
      <c r="F55" s="68">
        <v>14.396100000000001</v>
      </c>
      <c r="G55" s="68" t="s">
        <v>43</v>
      </c>
      <c r="H55" s="68">
        <v>2.91</v>
      </c>
      <c r="I55" s="68">
        <v>5220.2146000000002</v>
      </c>
      <c r="J55" s="68" t="s">
        <v>44</v>
      </c>
      <c r="K55" s="68">
        <v>3.1659999999999999</v>
      </c>
      <c r="L55" s="68">
        <v>632.88099999999997</v>
      </c>
      <c r="O55" s="24">
        <f t="shared" si="11"/>
        <v>1.6439693149662686</v>
      </c>
      <c r="R55" s="24">
        <f t="shared" si="10"/>
        <v>652.09349057492807</v>
      </c>
      <c r="U55" s="24">
        <f t="shared" si="12"/>
        <v>1404.8379822604943</v>
      </c>
      <c r="AD55" s="32">
        <v>43502</v>
      </c>
    </row>
    <row r="56" spans="1:30" x14ac:dyDescent="0.35">
      <c r="A56" s="65" t="s">
        <v>78</v>
      </c>
      <c r="B56" s="66">
        <v>43663</v>
      </c>
      <c r="C56" s="67">
        <v>0.97484953703703703</v>
      </c>
      <c r="D56" s="65" t="s">
        <v>42</v>
      </c>
      <c r="E56" s="68">
        <v>1.996</v>
      </c>
      <c r="F56" s="68">
        <v>14.178000000000001</v>
      </c>
      <c r="G56" s="68" t="s">
        <v>43</v>
      </c>
      <c r="H56" s="68">
        <v>2.9159999999999999</v>
      </c>
      <c r="I56" s="68">
        <v>5600.8095000000003</v>
      </c>
      <c r="J56" s="68" t="s">
        <v>44</v>
      </c>
      <c r="K56" s="68">
        <v>3.173</v>
      </c>
      <c r="L56" s="68">
        <v>634.76070000000004</v>
      </c>
      <c r="O56" s="24">
        <f t="shared" si="11"/>
        <v>1.619063284333379</v>
      </c>
      <c r="R56" s="24">
        <f t="shared" si="10"/>
        <v>699.63625957067313</v>
      </c>
      <c r="U56" s="24">
        <f t="shared" si="12"/>
        <v>1409.0104474715768</v>
      </c>
      <c r="AD56" s="32">
        <v>43502</v>
      </c>
    </row>
    <row r="57" spans="1:30" x14ac:dyDescent="0.35">
      <c r="A57" s="65" t="s">
        <v>79</v>
      </c>
      <c r="B57" s="66">
        <v>43663</v>
      </c>
      <c r="C57" s="67">
        <v>0.97828703703703701</v>
      </c>
      <c r="D57" s="65" t="s">
        <v>42</v>
      </c>
      <c r="E57" s="68">
        <v>1.996</v>
      </c>
      <c r="F57" s="68">
        <v>13.561400000000001</v>
      </c>
      <c r="G57" s="68" t="s">
        <v>43</v>
      </c>
      <c r="H57" s="68">
        <v>2.9159999999999999</v>
      </c>
      <c r="I57" s="68">
        <v>6142.7030999999997</v>
      </c>
      <c r="J57" s="68" t="s">
        <v>44</v>
      </c>
      <c r="K57" s="68">
        <v>3.17</v>
      </c>
      <c r="L57" s="68">
        <v>641.40139999999997</v>
      </c>
      <c r="M57" s="3"/>
      <c r="N57" s="2"/>
      <c r="O57" s="24">
        <f t="shared" si="11"/>
        <v>1.5486503614161859</v>
      </c>
      <c r="P57" s="3"/>
      <c r="Q57" s="2"/>
      <c r="R57" s="24">
        <f t="shared" si="10"/>
        <v>767.32797652503223</v>
      </c>
      <c r="S57" s="3"/>
      <c r="U57" s="24">
        <f t="shared" si="12"/>
        <v>1423.7511453101865</v>
      </c>
      <c r="AD57" s="32">
        <v>43502</v>
      </c>
    </row>
    <row r="58" spans="1:30" x14ac:dyDescent="0.35">
      <c r="A58" s="61" t="s">
        <v>41</v>
      </c>
      <c r="B58" s="62">
        <v>43663</v>
      </c>
      <c r="C58" s="63">
        <v>0.98174768518518529</v>
      </c>
      <c r="D58" s="61" t="s">
        <v>42</v>
      </c>
      <c r="E58" s="64">
        <v>1.9930000000000001</v>
      </c>
      <c r="F58" s="64">
        <v>34.456400000000002</v>
      </c>
      <c r="G58" s="64" t="s">
        <v>43</v>
      </c>
      <c r="H58" s="64">
        <v>2.9129999999999998</v>
      </c>
      <c r="I58" s="64">
        <v>3234.8861999999999</v>
      </c>
      <c r="J58" s="64" t="s">
        <v>44</v>
      </c>
      <c r="K58" s="64">
        <v>3.1659999999999999</v>
      </c>
      <c r="L58" s="64">
        <v>803.13459999999998</v>
      </c>
      <c r="AD58" s="32">
        <v>43502</v>
      </c>
    </row>
    <row r="59" spans="1:30" x14ac:dyDescent="0.35">
      <c r="A59" s="61" t="s">
        <v>41</v>
      </c>
      <c r="B59" s="62">
        <v>43663</v>
      </c>
      <c r="C59" s="63">
        <v>0.98518518518518527</v>
      </c>
      <c r="D59" s="61" t="s">
        <v>42</v>
      </c>
      <c r="E59" s="64">
        <v>1.996</v>
      </c>
      <c r="F59" s="64">
        <v>33.898800000000001</v>
      </c>
      <c r="G59" s="64" t="s">
        <v>43</v>
      </c>
      <c r="H59" s="64">
        <v>2.9159999999999999</v>
      </c>
      <c r="I59" s="64">
        <v>3197.0502000000001</v>
      </c>
      <c r="J59" s="64" t="s">
        <v>44</v>
      </c>
      <c r="K59" s="64">
        <v>3.17</v>
      </c>
      <c r="L59" s="64">
        <v>793.77719999999999</v>
      </c>
    </row>
    <row r="60" spans="1:30" x14ac:dyDescent="0.35">
      <c r="A60" s="61" t="s">
        <v>41</v>
      </c>
      <c r="B60" s="62">
        <v>43663</v>
      </c>
      <c r="C60" s="63">
        <v>0.9886342592592593</v>
      </c>
      <c r="D60" s="61" t="s">
        <v>42</v>
      </c>
      <c r="E60" s="64">
        <v>1.9930000000000001</v>
      </c>
      <c r="F60" s="64">
        <v>34.216500000000003</v>
      </c>
      <c r="G60" s="64" t="s">
        <v>43</v>
      </c>
      <c r="H60" s="64">
        <v>2.9159999999999999</v>
      </c>
      <c r="I60" s="64">
        <v>3255.2896000000001</v>
      </c>
      <c r="J60" s="64" t="s">
        <v>44</v>
      </c>
      <c r="K60" s="64">
        <v>3.173</v>
      </c>
      <c r="L60" s="64">
        <v>810.91470000000004</v>
      </c>
    </row>
    <row r="61" spans="1:30" x14ac:dyDescent="0.35">
      <c r="A61" s="61" t="s">
        <v>41</v>
      </c>
      <c r="B61" s="62">
        <v>43663</v>
      </c>
      <c r="C61" s="63">
        <v>0.99207175925925928</v>
      </c>
      <c r="D61" s="61" t="s">
        <v>42</v>
      </c>
      <c r="E61" s="64">
        <v>1.996</v>
      </c>
      <c r="F61" s="64">
        <v>34.465600000000002</v>
      </c>
      <c r="G61" s="64" t="s">
        <v>43</v>
      </c>
      <c r="H61" s="64">
        <v>2.9159999999999999</v>
      </c>
      <c r="I61" s="64">
        <v>3256.0943000000002</v>
      </c>
      <c r="J61" s="64" t="s">
        <v>44</v>
      </c>
      <c r="K61" s="64">
        <v>3.173</v>
      </c>
      <c r="L61" s="64">
        <v>808.06899999999996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2020-04-22T09:37:57Z</dcterms:modified>
</cp:coreProperties>
</file>