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85DC0243-9F2A-45C0-8444-661FD15F1740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N41" i="1"/>
  <c r="O49" i="1"/>
  <c r="O53" i="1"/>
  <c r="N57" i="1"/>
  <c r="R6" i="1"/>
  <c r="R56" i="1"/>
  <c r="R54" i="1"/>
  <c r="R52" i="1"/>
  <c r="R50" i="1"/>
  <c r="R42" i="1"/>
  <c r="R40" i="1"/>
  <c r="R38" i="1"/>
  <c r="R36" i="1"/>
  <c r="R34" i="1"/>
  <c r="R28" i="1"/>
  <c r="R26" i="1"/>
  <c r="Q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<sst xmlns="http://schemas.openxmlformats.org/spreadsheetml/2006/main" count="266" uniqueCount="85">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</sst>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P1" zoomScale="60" zoomScaleNormal="60" workbookViewId="0">
      <selection activeCell="N57" sqref="N57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2" t="s">
        <v>41</v>
      </c>
      <c r="B2" s="33">
        <v>43739</v>
      </c>
      <c r="C2" s="34">
        <v>0.54577546296296298</v>
      </c>
      <c r="D2" s="32" t="s">
        <v>42</v>
      </c>
      <c r="E2" s="35">
        <v>2</v>
      </c>
      <c r="F2" s="35">
        <v>33.274000000000001</v>
      </c>
      <c r="G2" s="35" t="s">
        <v>43</v>
      </c>
      <c r="H2" s="35">
        <v>2.95</v>
      </c>
      <c r="I2" s="35">
        <v>3271.5589</v>
      </c>
      <c r="J2" s="35" t="s">
        <v>44</v>
      </c>
      <c r="K2" s="35">
        <v>3.2229999999999999</v>
      </c>
      <c r="L2" s="35">
        <v>748.55100000000004</v>
      </c>
      <c r="M2" s="4">
        <f>AVERAGE(F2:F5,F16:F19,F30:F33,F44:F47,F58:F61)</f>
        <v>33.576504999999997</v>
      </c>
      <c r="N2" s="4">
        <f>STDEV(F2:F5,F16:F19,F30:F33,F44:F47,G58:G61)</f>
        <v>0.27398722164546302</v>
      </c>
      <c r="O2" s="4">
        <v>3.9420000000000002</v>
      </c>
      <c r="P2" s="4">
        <f>AVERAGE(I2:I5,I16:I19,I30:I33,I44:I47,I58:I61)</f>
        <v>3255.4040900000005</v>
      </c>
      <c r="Q2" s="4">
        <f>STDEV(I2:I5,I16:I19,I30:I33,I44:I47,I58:I61)</f>
        <v>20.463791079802153</v>
      </c>
      <c r="R2" s="4">
        <v>407.1</v>
      </c>
      <c r="S2" s="4">
        <f>AVERAGE(L2:L5,L16:L19,L30:L33,L44:L47,L58:L61)</f>
        <v>747.86596500000007</v>
      </c>
      <c r="T2" s="4">
        <f>STDEV(L2:L5,L16:L19,L30:L33,L44:L47,L58:L61)</f>
        <v>3.6488409460763211</v>
      </c>
      <c r="U2" s="4">
        <v>364</v>
      </c>
      <c r="AD2" s="7">
        <v>43502</v>
      </c>
      <c r="AE2" s="6">
        <f>(N2/M2)^2</f>
        <v>6.6587029417848438E-5</v>
      </c>
      <c r="AF2" s="6">
        <f>(T2/S2)^2</f>
        <v>2.3804678875686553E-5</v>
      </c>
      <c r="AG2" s="6">
        <f>(T2/S2)^2</f>
        <v>2.3804678875686553E-5</v>
      </c>
    </row>
    <row r="3" spans="1:33" x14ac:dyDescent="0.35">
      <c r="A3" s="32" t="s">
        <v>41</v>
      </c>
      <c r="B3" s="33">
        <v>43739</v>
      </c>
      <c r="C3" s="34">
        <v>0.54921296296296296</v>
      </c>
      <c r="D3" s="32" t="s">
        <v>42</v>
      </c>
      <c r="E3" s="35">
        <v>2.0059999999999998</v>
      </c>
      <c r="F3" s="35">
        <v>33.516399999999997</v>
      </c>
      <c r="G3" s="35" t="s">
        <v>43</v>
      </c>
      <c r="H3" s="35">
        <v>2.956</v>
      </c>
      <c r="I3" s="35">
        <v>3275.2033999999999</v>
      </c>
      <c r="J3" s="35" t="s">
        <v>44</v>
      </c>
      <c r="K3" s="35">
        <v>3.2330000000000001</v>
      </c>
      <c r="L3" s="35">
        <v>749.15020000000004</v>
      </c>
      <c r="M3" s="5"/>
      <c r="N3" s="4"/>
      <c r="O3" s="5"/>
      <c r="P3" s="5"/>
      <c r="Q3" s="4"/>
      <c r="R3" s="4"/>
      <c r="S3" s="5"/>
      <c r="T3" s="4"/>
      <c r="U3" s="4"/>
      <c r="AD3" s="31">
        <v>43502</v>
      </c>
    </row>
    <row r="4" spans="1:33" x14ac:dyDescent="0.35">
      <c r="A4" s="32" t="s">
        <v>41</v>
      </c>
      <c r="B4" s="33">
        <v>43739</v>
      </c>
      <c r="C4" s="34">
        <v>0.55266203703703709</v>
      </c>
      <c r="D4" s="32" t="s">
        <v>42</v>
      </c>
      <c r="E4" s="35">
        <v>2.0059999999999998</v>
      </c>
      <c r="F4" s="35">
        <v>33.669600000000003</v>
      </c>
      <c r="G4" s="35" t="s">
        <v>43</v>
      </c>
      <c r="H4" s="35">
        <v>2.96</v>
      </c>
      <c r="I4" s="35">
        <v>3247.4985999999999</v>
      </c>
      <c r="J4" s="35" t="s">
        <v>44</v>
      </c>
      <c r="K4" s="35">
        <v>3.2360000000000002</v>
      </c>
      <c r="L4" s="35">
        <v>750.90719999999999</v>
      </c>
      <c r="M4" s="5"/>
      <c r="N4" s="4"/>
      <c r="O4" s="5"/>
      <c r="P4" s="5"/>
      <c r="Q4" s="4"/>
      <c r="R4" s="4"/>
      <c r="S4" s="5"/>
      <c r="T4" s="4"/>
      <c r="U4" s="4"/>
      <c r="AD4" s="31">
        <v>43502</v>
      </c>
    </row>
    <row r="5" spans="1:33" x14ac:dyDescent="0.35">
      <c r="A5" s="32" t="s">
        <v>41</v>
      </c>
      <c r="B5" s="33">
        <v>43739</v>
      </c>
      <c r="C5" s="34">
        <v>0.55609953703703707</v>
      </c>
      <c r="D5" s="32" t="s">
        <v>42</v>
      </c>
      <c r="E5" s="35">
        <v>2.0030000000000001</v>
      </c>
      <c r="F5" s="35">
        <v>33.589799999999997</v>
      </c>
      <c r="G5" s="35" t="s">
        <v>43</v>
      </c>
      <c r="H5" s="35">
        <v>2.9529999999999998</v>
      </c>
      <c r="I5" s="35">
        <v>3239.0590999999999</v>
      </c>
      <c r="J5" s="35" t="s">
        <v>44</v>
      </c>
      <c r="K5" s="35">
        <v>3.226</v>
      </c>
      <c r="L5" s="35">
        <v>751.18439999999998</v>
      </c>
      <c r="M5" s="5"/>
      <c r="N5" s="4"/>
      <c r="O5" s="5"/>
      <c r="P5" s="5"/>
      <c r="Q5" s="4"/>
      <c r="R5" s="4"/>
      <c r="S5" s="5"/>
      <c r="T5" s="4"/>
      <c r="U5" s="4"/>
      <c r="AD5" s="31">
        <v>43502</v>
      </c>
    </row>
    <row r="6" spans="1:33" x14ac:dyDescent="0.35">
      <c r="A6" s="36" t="s">
        <v>45</v>
      </c>
      <c r="B6" s="37">
        <v>43739</v>
      </c>
      <c r="C6" s="38">
        <v>0.57674768518518515</v>
      </c>
      <c r="D6" s="36" t="s">
        <v>42</v>
      </c>
      <c r="E6" s="39">
        <v>2</v>
      </c>
      <c r="F6" s="39">
        <v>16.7532</v>
      </c>
      <c r="G6" s="39" t="s">
        <v>43</v>
      </c>
      <c r="H6" s="39">
        <v>2.95</v>
      </c>
      <c r="I6" s="39">
        <v>3158.4326000000001</v>
      </c>
      <c r="J6" s="39" t="s">
        <v>44</v>
      </c>
      <c r="K6" s="39">
        <v>3.2229999999999999</v>
      </c>
      <c r="L6" s="39">
        <v>501.21910000000003</v>
      </c>
      <c r="O6" s="10">
        <f>($O$2/$M$2)*F6</f>
        <v>1.9668847129860598</v>
      </c>
      <c r="R6" s="10">
        <f t="shared" ref="R6:R15" si="0">($R$2/$P$2)*I6</f>
        <v>394.97336610521984</v>
      </c>
      <c r="U6" s="10">
        <f t="shared" ref="U6:U15" si="1">($S$2/$U$2)*L6</f>
        <v>1029.7931480712405</v>
      </c>
      <c r="V6" s="3">
        <v>0</v>
      </c>
      <c r="W6" s="11" t="s">
        <v>33</v>
      </c>
      <c r="X6" s="2">
        <f>SLOPE(O6:O10,$V$6:$V$10)</f>
        <v>-2.519479618262799E-4</v>
      </c>
      <c r="Y6" s="2">
        <f>RSQ(O6:O10,$V$6:$V$10)</f>
        <v>0.17988919742033108</v>
      </c>
      <c r="Z6" s="2">
        <f>SLOPE($R6:$R10,$V$6:$V$10)</f>
        <v>3.9062612781812907</v>
      </c>
      <c r="AA6" s="2">
        <f>RSQ(R6:R10,$V$6:$V$10)</f>
        <v>0.97768477604459647</v>
      </c>
      <c r="AB6" s="2">
        <f>SLOPE(U6:U10,$V$6:$V$10)</f>
        <v>-0.29604397499134733</v>
      </c>
      <c r="AC6" s="2">
        <f>RSQ(U6:U10,$V$6:$V$10)</f>
        <v>0.19809804087571312</v>
      </c>
      <c r="AD6" s="31">
        <v>43502</v>
      </c>
      <c r="AE6" s="2"/>
    </row>
    <row r="7" spans="1:33" x14ac:dyDescent="0.35">
      <c r="A7" s="36" t="s">
        <v>46</v>
      </c>
      <c r="B7" s="37">
        <v>43739</v>
      </c>
      <c r="C7" s="38">
        <v>0.58018518518518525</v>
      </c>
      <c r="D7" s="36" t="s">
        <v>42</v>
      </c>
      <c r="E7" s="39">
        <v>2</v>
      </c>
      <c r="F7" s="39">
        <v>16.548999999999999</v>
      </c>
      <c r="G7" s="39" t="s">
        <v>43</v>
      </c>
      <c r="H7" s="39">
        <v>2.9529999999999998</v>
      </c>
      <c r="I7" s="39">
        <v>3540.5254</v>
      </c>
      <c r="J7" s="39" t="s">
        <v>44</v>
      </c>
      <c r="K7" s="39">
        <v>3.226</v>
      </c>
      <c r="L7" s="39">
        <v>492.71159999999998</v>
      </c>
      <c r="O7" s="10">
        <f>($O$2/$M$2)*F7</f>
        <v>1.9429109134497471</v>
      </c>
      <c r="R7" s="10">
        <f t="shared" si="0"/>
        <v>442.75544617258254</v>
      </c>
      <c r="U7" s="10">
        <f t="shared" si="1"/>
        <v>1012.3138357161923</v>
      </c>
      <c r="V7" s="3">
        <v>10</v>
      </c>
      <c r="W7" s="13" t="s">
        <v>34</v>
      </c>
      <c r="X7" s="2">
        <f>SLOPE($O11:$O15,$V$6:$V$10)</f>
        <v>-9.1199057197882238E-4</v>
      </c>
      <c r="Y7" s="2">
        <f>RSQ(O11:O15,$V$6:$V$10)</f>
        <v>0.8987280567447572</v>
      </c>
      <c r="Z7" s="2">
        <f>SLOPE($R11:$R15,$V$6:$V$10)</f>
        <v>4.0090917277492242</v>
      </c>
      <c r="AA7" s="2">
        <f>RSQ(R11:R15,$V$6:$V$10)</f>
        <v>0.99535406261299952</v>
      </c>
      <c r="AB7" s="2">
        <f>SLOPE(U11:U15,$V$6:$V$10)</f>
        <v>-0.10036813257201971</v>
      </c>
      <c r="AC7" s="2">
        <f>RSQ(U11:U15,$V$6:$V$10)</f>
        <v>4.6780959491329937E-3</v>
      </c>
      <c r="AD7" s="31">
        <v>43502</v>
      </c>
      <c r="AE7" s="2"/>
    </row>
    <row r="8" spans="1:33" x14ac:dyDescent="0.35">
      <c r="A8" s="36" t="s">
        <v>47</v>
      </c>
      <c r="B8" s="37">
        <v>43739</v>
      </c>
      <c r="C8" s="38">
        <v>0.58362268518518523</v>
      </c>
      <c r="D8" s="36" t="s">
        <v>42</v>
      </c>
      <c r="E8" s="39">
        <v>2</v>
      </c>
      <c r="F8" s="39">
        <v>16.610199999999999</v>
      </c>
      <c r="G8" s="39" t="s">
        <v>43</v>
      </c>
      <c r="H8" s="39">
        <v>2.9529999999999998</v>
      </c>
      <c r="I8" s="39">
        <v>3891.2746000000002</v>
      </c>
      <c r="J8" s="39" t="s">
        <v>44</v>
      </c>
      <c r="K8" s="39">
        <v>3.226</v>
      </c>
      <c r="L8" s="39">
        <v>488.82740000000001</v>
      </c>
      <c r="O8" s="10">
        <f>($O$2/$M$2)*F8</f>
        <v>1.9500960090992199</v>
      </c>
      <c r="R8" s="10">
        <f t="shared" si="0"/>
        <v>486.61789623173939</v>
      </c>
      <c r="U8" s="10">
        <f t="shared" si="1"/>
        <v>1004.3334484050578</v>
      </c>
      <c r="V8" s="3">
        <v>20</v>
      </c>
      <c r="W8" s="15" t="s">
        <v>35</v>
      </c>
      <c r="X8" s="2">
        <f>SLOPE($O20:$O24,$V$6:$V$10)</f>
        <v>1.0178885503419499E-4</v>
      </c>
      <c r="Y8" s="2">
        <f>RSQ(O20:O24,$V$6:$V$10)</f>
        <v>4.7965755127439343E-2</v>
      </c>
      <c r="Z8" s="2">
        <f>SLOPE($R20:$R24,$V$6:$V$10)</f>
        <v>3.4569049277688908</v>
      </c>
      <c r="AA8" s="2">
        <f>RSQ(R20:R24,$V$6:$V$10)</f>
        <v>0.97125653732459061</v>
      </c>
      <c r="AB8" s="2">
        <f>SLOPE($U20:$U24,$V$6:$V$10)</f>
        <v>0.48463974566509704</v>
      </c>
      <c r="AC8" s="2">
        <f>RSQ(U20:U24,$V$6:$V$10)</f>
        <v>8.5175690891595157E-2</v>
      </c>
      <c r="AD8" s="31">
        <v>43502</v>
      </c>
      <c r="AE8" s="2"/>
    </row>
    <row r="9" spans="1:33" x14ac:dyDescent="0.35">
      <c r="A9" s="36" t="s">
        <v>48</v>
      </c>
      <c r="B9" s="37">
        <v>43739</v>
      </c>
      <c r="C9" s="38">
        <v>0.58707175925925925</v>
      </c>
      <c r="D9" s="36" t="s">
        <v>42</v>
      </c>
      <c r="E9" s="39">
        <v>1.996</v>
      </c>
      <c r="F9" s="39">
        <v>16.569600000000001</v>
      </c>
      <c r="G9" s="39" t="s">
        <v>43</v>
      </c>
      <c r="H9" s="39">
        <v>2.95</v>
      </c>
      <c r="I9" s="39">
        <v>4238.8486000000003</v>
      </c>
      <c r="J9" s="39" t="s">
        <v>44</v>
      </c>
      <c r="K9" s="39">
        <v>3.2229999999999999</v>
      </c>
      <c r="L9" s="39">
        <v>498.21660000000003</v>
      </c>
      <c r="O9" s="10">
        <f t="shared" ref="O9:O15" si="2">($O$2/$M$2)*F9</f>
        <v>1.9453294260376417</v>
      </c>
      <c r="R9" s="10">
        <f>($R$2/$P$2)*I9</f>
        <v>530.08327610106312</v>
      </c>
      <c r="U9" s="10">
        <f t="shared" si="1"/>
        <v>1023.624281148404</v>
      </c>
      <c r="V9" s="3">
        <v>30</v>
      </c>
      <c r="W9" s="18" t="s">
        <v>36</v>
      </c>
      <c r="X9" s="2">
        <f>SLOPE($O25:$O29,$V$6:$V$10)</f>
        <v>-2.7355021018417424E-3</v>
      </c>
      <c r="Y9" s="2">
        <f>RSQ(O25:O29,$V$6:$V$10)</f>
        <v>0.93154596849300675</v>
      </c>
      <c r="Z9" s="2">
        <f>SLOPE($R25:$R29,$V$6:$V$10)</f>
        <v>23.769809572611301</v>
      </c>
      <c r="AA9" s="2">
        <f>RSQ(R25:R29,$V$6:$V$10)</f>
        <v>0.96235863198709848</v>
      </c>
      <c r="AB9" s="2">
        <f>SLOPE(U25:U29,$V$6:$V$10)</f>
        <v>1.8939294648259579</v>
      </c>
      <c r="AC9" s="2">
        <f>RSQ(U25:U29,$V$6:$V$10)</f>
        <v>0.87438490005499625</v>
      </c>
      <c r="AD9" s="31">
        <v>43502</v>
      </c>
      <c r="AE9" s="2"/>
    </row>
    <row r="10" spans="1:33" x14ac:dyDescent="0.35">
      <c r="A10" s="36" t="s">
        <v>49</v>
      </c>
      <c r="B10" s="37">
        <v>43739</v>
      </c>
      <c r="C10" s="38">
        <v>0.59050925925925923</v>
      </c>
      <c r="D10" s="36" t="s">
        <v>42</v>
      </c>
      <c r="E10" s="39">
        <v>2.0030000000000001</v>
      </c>
      <c r="F10" s="39">
        <v>16.6356</v>
      </c>
      <c r="G10" s="39" t="s">
        <v>43</v>
      </c>
      <c r="H10" s="39">
        <v>2.956</v>
      </c>
      <c r="I10" s="39">
        <v>4371.1058000000003</v>
      </c>
      <c r="J10" s="39" t="s">
        <v>44</v>
      </c>
      <c r="K10" s="39">
        <v>3.226</v>
      </c>
      <c r="L10" s="39">
        <v>491.26209999999998</v>
      </c>
      <c r="O10" s="10">
        <f t="shared" si="2"/>
        <v>1.9530780586007985</v>
      </c>
      <c r="R10" s="10">
        <f>($R$2/$P$2)*I10</f>
        <v>546.62251505004406</v>
      </c>
      <c r="U10" s="10">
        <f>($S$2/$U$2)*L10</f>
        <v>1009.3357266055673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1">
        <v>43502</v>
      </c>
      <c r="AE10" s="2"/>
    </row>
    <row r="11" spans="1:33" x14ac:dyDescent="0.35">
      <c r="A11" s="40" t="s">
        <v>50</v>
      </c>
      <c r="B11" s="41">
        <v>43739</v>
      </c>
      <c r="C11" s="42">
        <v>0.60770833333333341</v>
      </c>
      <c r="D11" s="40" t="s">
        <v>42</v>
      </c>
      <c r="E11" s="43">
        <v>2</v>
      </c>
      <c r="F11" s="43">
        <v>16.778199999999998</v>
      </c>
      <c r="G11" s="43" t="s">
        <v>43</v>
      </c>
      <c r="H11" s="43">
        <v>2.9529999999999998</v>
      </c>
      <c r="I11" s="43">
        <v>3099.2040000000002</v>
      </c>
      <c r="J11" s="43" t="s">
        <v>44</v>
      </c>
      <c r="K11" s="43">
        <v>3.226</v>
      </c>
      <c r="L11" s="43">
        <v>509.6336</v>
      </c>
      <c r="O11" s="12">
        <f t="shared" si="2"/>
        <v>1.9698198010781645</v>
      </c>
      <c r="R11" s="12">
        <f>($R$2/$P$2)*I11</f>
        <v>387.56661646880218</v>
      </c>
      <c r="U11" s="12">
        <f t="shared" si="1"/>
        <v>1047.0813847813847</v>
      </c>
      <c r="V11" s="3"/>
      <c r="W11" s="21" t="s">
        <v>38</v>
      </c>
      <c r="X11" s="2">
        <f>SLOPE($O39:$O43,$V$6:$V$10)</f>
        <v>-5.3937526850993001E-3</v>
      </c>
      <c r="Y11" s="2">
        <f>RSQ(O39:O43,$V$6:$V$10)</f>
        <v>0.95204198662547734</v>
      </c>
      <c r="Z11" s="2">
        <f>SLOPE($R39:$R43,$V$6:$V$10)</f>
        <v>4.7689501636953464</v>
      </c>
      <c r="AA11" s="2">
        <f>RSQ(R39:R43,$V$6:$V$10)</f>
        <v>0.91400457891986198</v>
      </c>
      <c r="AB11" s="2">
        <f>SLOPE($U39:$U43,$V$6:$V$10)</f>
        <v>-0.42089239045615612</v>
      </c>
      <c r="AC11" s="2">
        <f>RSQ(U39:U43,$V$6:$V$10)</f>
        <v>7.2340858235020386E-2</v>
      </c>
      <c r="AD11" s="31">
        <v>43502</v>
      </c>
      <c r="AE11" s="2"/>
    </row>
    <row r="12" spans="1:33" x14ac:dyDescent="0.35">
      <c r="A12" s="40" t="s">
        <v>51</v>
      </c>
      <c r="B12" s="41">
        <v>43739</v>
      </c>
      <c r="C12" s="42">
        <v>0.61114583333333339</v>
      </c>
      <c r="D12" s="40" t="s">
        <v>42</v>
      </c>
      <c r="E12" s="43">
        <v>2.0059999999999998</v>
      </c>
      <c r="F12" s="43">
        <v>16.613199999999999</v>
      </c>
      <c r="G12" s="43" t="s">
        <v>43</v>
      </c>
      <c r="H12" s="43">
        <v>2.956</v>
      </c>
      <c r="I12" s="43">
        <v>3361.0830999999998</v>
      </c>
      <c r="J12" s="43" t="s">
        <v>44</v>
      </c>
      <c r="K12" s="43">
        <v>3.2229999999999999</v>
      </c>
      <c r="L12" s="43">
        <v>488.5795</v>
      </c>
      <c r="O12" s="12">
        <f t="shared" si="2"/>
        <v>1.9504482196702724</v>
      </c>
      <c r="R12" s="12">
        <f t="shared" si="0"/>
        <v>420.31554061542016</v>
      </c>
      <c r="U12" s="12">
        <f t="shared" si="1"/>
        <v>1003.8241188096636</v>
      </c>
      <c r="V12" s="3"/>
      <c r="W12" s="23" t="s">
        <v>39</v>
      </c>
      <c r="X12" s="2">
        <f>SLOPE($O48:$O52,$V$6:$V$10)</f>
        <v>-4.28980735189681E-3</v>
      </c>
      <c r="Y12" s="2">
        <f>RSQ(O48:O52,$V$6:$V$10)</f>
        <v>0.89419904541041795</v>
      </c>
      <c r="Z12" s="2">
        <f>SLOPE($R48:$R52,$V$6:$V$10)</f>
        <v>1.9894910986918375</v>
      </c>
      <c r="AA12" s="2">
        <f>RSQ(R48:R52,$V$6:$V$10)</f>
        <v>0.96428297412901631</v>
      </c>
      <c r="AB12" s="2">
        <f>SLOPE(U48:U52,$V$6:$V$10)</f>
        <v>0.14249312125442201</v>
      </c>
      <c r="AC12" s="2">
        <f>RSQ(U48:U52,$V$6:$V$10)</f>
        <v>2.7968184480543942E-2</v>
      </c>
      <c r="AD12" s="31">
        <v>43502</v>
      </c>
      <c r="AE12" s="2"/>
    </row>
    <row r="13" spans="1:33" x14ac:dyDescent="0.35">
      <c r="A13" s="40" t="s">
        <v>52</v>
      </c>
      <c r="B13" s="41">
        <v>43739</v>
      </c>
      <c r="C13" s="42">
        <v>0.61458333333333337</v>
      </c>
      <c r="D13" s="40" t="s">
        <v>42</v>
      </c>
      <c r="E13" s="43">
        <v>2</v>
      </c>
      <c r="F13" s="43">
        <v>16.5518</v>
      </c>
      <c r="G13" s="43" t="s">
        <v>43</v>
      </c>
      <c r="H13" s="43">
        <v>2.95</v>
      </c>
      <c r="I13" s="43">
        <v>3703.8308000000002</v>
      </c>
      <c r="J13" s="43" t="s">
        <v>44</v>
      </c>
      <c r="K13" s="43">
        <v>3.2229999999999999</v>
      </c>
      <c r="L13" s="43">
        <v>496.64400000000001</v>
      </c>
      <c r="O13" s="12">
        <f t="shared" si="2"/>
        <v>1.943239643316063</v>
      </c>
      <c r="R13" s="12">
        <f t="shared" si="0"/>
        <v>463.17737429641187</v>
      </c>
      <c r="U13" s="12">
        <f t="shared" si="1"/>
        <v>1020.3932536303847</v>
      </c>
      <c r="V13" s="3"/>
      <c r="W13" s="25" t="s">
        <v>40</v>
      </c>
      <c r="X13" s="2">
        <f>SLOPE($O53:$O57,$V$6:$V$10)</f>
        <v>-7.9235638134463326E-3</v>
      </c>
      <c r="Y13" s="2">
        <f>RSQ(O53:O57,$V$6:$V$10)</f>
        <v>0.92482302630894764</v>
      </c>
      <c r="Z13" s="2">
        <f>SLOPE($R53:$R57,$V$6:$V$10)</f>
        <v>1.8145572445969382</v>
      </c>
      <c r="AA13" s="2">
        <f>RSQ(R53:R57,$V$6:$V$10)</f>
        <v>0.7841280174201144</v>
      </c>
      <c r="AB13" s="2">
        <f>SLOPE(U53:U57,$V$6:$V$10)</f>
        <v>-0.25549895588884736</v>
      </c>
      <c r="AC13" s="2">
        <f>RSQ(U53:U57,$V$6:$V$10)</f>
        <v>1.5576985053015562E-2</v>
      </c>
      <c r="AD13" s="31">
        <v>43502</v>
      </c>
      <c r="AE13" s="2"/>
    </row>
    <row r="14" spans="1:33" x14ac:dyDescent="0.35">
      <c r="A14" s="40" t="s">
        <v>53</v>
      </c>
      <c r="B14" s="41">
        <v>43739</v>
      </c>
      <c r="C14" s="42">
        <v>0.61803240740740739</v>
      </c>
      <c r="D14" s="40" t="s">
        <v>42</v>
      </c>
      <c r="E14" s="43">
        <v>2</v>
      </c>
      <c r="F14" s="43">
        <v>16.470800000000001</v>
      </c>
      <c r="G14" s="43" t="s">
        <v>43</v>
      </c>
      <c r="H14" s="43">
        <v>2.9529999999999998</v>
      </c>
      <c r="I14" s="43">
        <v>3989.4333999999999</v>
      </c>
      <c r="J14" s="43" t="s">
        <v>44</v>
      </c>
      <c r="K14" s="43">
        <v>3.226</v>
      </c>
      <c r="L14" s="43">
        <v>485.13959999999997</v>
      </c>
      <c r="O14" s="12">
        <f t="shared" si="2"/>
        <v>1.9337299578976432</v>
      </c>
      <c r="R14" s="12">
        <f t="shared" si="0"/>
        <v>498.89300751600393</v>
      </c>
      <c r="U14" s="12">
        <f t="shared" si="1"/>
        <v>996.75657998273084</v>
      </c>
      <c r="AD14" s="31">
        <v>43502</v>
      </c>
    </row>
    <row r="15" spans="1:33" x14ac:dyDescent="0.35">
      <c r="A15" s="40" t="s">
        <v>54</v>
      </c>
      <c r="B15" s="41">
        <v>43739</v>
      </c>
      <c r="C15" s="42">
        <v>0.62146990740740737</v>
      </c>
      <c r="D15" s="40" t="s">
        <v>42</v>
      </c>
      <c r="E15" s="43">
        <v>2.0030000000000001</v>
      </c>
      <c r="F15" s="43">
        <v>16.460999999999999</v>
      </c>
      <c r="G15" s="43" t="s">
        <v>43</v>
      </c>
      <c r="H15" s="43">
        <v>2.956</v>
      </c>
      <c r="I15" s="43">
        <v>4387.9781999999996</v>
      </c>
      <c r="J15" s="43" t="s">
        <v>44</v>
      </c>
      <c r="K15" s="43">
        <v>3.2330000000000001</v>
      </c>
      <c r="L15" s="43">
        <v>508.911</v>
      </c>
      <c r="O15" s="12">
        <f t="shared" si="2"/>
        <v>1.9325794033655379</v>
      </c>
      <c r="R15" s="12">
        <f t="shared" si="0"/>
        <v>548.73246940597153</v>
      </c>
      <c r="U15" s="12">
        <f t="shared" si="1"/>
        <v>1045.5967475662501</v>
      </c>
      <c r="AD15" s="31">
        <v>43502</v>
      </c>
    </row>
    <row r="16" spans="1:33" x14ac:dyDescent="0.35">
      <c r="A16" s="44" t="s">
        <v>41</v>
      </c>
      <c r="B16" s="45">
        <v>43739</v>
      </c>
      <c r="C16" s="46">
        <v>0.59394675925925922</v>
      </c>
      <c r="D16" s="44" t="s">
        <v>42</v>
      </c>
      <c r="E16" s="47">
        <v>1.996</v>
      </c>
      <c r="F16" s="47">
        <v>33.497599999999998</v>
      </c>
      <c r="G16" s="47" t="s">
        <v>43</v>
      </c>
      <c r="H16" s="47">
        <v>2.95</v>
      </c>
      <c r="I16" s="47">
        <v>3286.8294000000001</v>
      </c>
      <c r="J16" s="47" t="s">
        <v>44</v>
      </c>
      <c r="K16" s="47">
        <v>3.2229999999999999</v>
      </c>
      <c r="L16" s="47">
        <v>749.9298</v>
      </c>
      <c r="M16" s="5"/>
      <c r="N16" s="4"/>
      <c r="O16" s="5"/>
      <c r="P16" s="5"/>
      <c r="Q16" s="4"/>
      <c r="R16" s="4"/>
      <c r="S16" s="5"/>
      <c r="T16" s="4"/>
      <c r="U16" s="4"/>
      <c r="AD16" s="31">
        <v>43502</v>
      </c>
    </row>
    <row r="17" spans="1:30" x14ac:dyDescent="0.35">
      <c r="A17" s="44" t="s">
        <v>41</v>
      </c>
      <c r="B17" s="45">
        <v>43739</v>
      </c>
      <c r="C17" s="46">
        <v>0.5973842592592592</v>
      </c>
      <c r="D17" s="44" t="s">
        <v>42</v>
      </c>
      <c r="E17" s="47">
        <v>2</v>
      </c>
      <c r="F17" s="47">
        <v>33.394599999999997</v>
      </c>
      <c r="G17" s="47" t="s">
        <v>43</v>
      </c>
      <c r="H17" s="47">
        <v>2.9529999999999998</v>
      </c>
      <c r="I17" s="47">
        <v>3285.3110000000001</v>
      </c>
      <c r="J17" s="47" t="s">
        <v>44</v>
      </c>
      <c r="K17" s="47">
        <v>3.226</v>
      </c>
      <c r="L17" s="47">
        <v>753.73329999999999</v>
      </c>
      <c r="M17" s="5"/>
      <c r="N17" s="4"/>
      <c r="O17" s="5"/>
      <c r="P17" s="5"/>
      <c r="Q17" s="4"/>
      <c r="R17" s="4"/>
      <c r="S17" s="5"/>
      <c r="T17" s="4"/>
      <c r="U17" s="4"/>
      <c r="AD17" s="31">
        <v>43502</v>
      </c>
    </row>
    <row r="18" spans="1:30" x14ac:dyDescent="0.35">
      <c r="A18" s="44" t="s">
        <v>41</v>
      </c>
      <c r="B18" s="45">
        <v>43739</v>
      </c>
      <c r="C18" s="46">
        <v>0.60082175925925929</v>
      </c>
      <c r="D18" s="44" t="s">
        <v>42</v>
      </c>
      <c r="E18" s="47">
        <v>2.0030000000000001</v>
      </c>
      <c r="F18" s="47">
        <v>33.211799999999997</v>
      </c>
      <c r="G18" s="47" t="s">
        <v>43</v>
      </c>
      <c r="H18" s="47">
        <v>2.956</v>
      </c>
      <c r="I18" s="47">
        <v>3282.7926000000002</v>
      </c>
      <c r="J18" s="47" t="s">
        <v>44</v>
      </c>
      <c r="K18" s="47">
        <v>3.226</v>
      </c>
      <c r="L18" s="47">
        <v>747.8057</v>
      </c>
      <c r="M18" s="5"/>
      <c r="N18" s="4"/>
      <c r="O18" s="5"/>
      <c r="P18" s="5"/>
      <c r="Q18" s="4"/>
      <c r="R18" s="4"/>
      <c r="S18" s="5"/>
      <c r="T18" s="4"/>
      <c r="U18" s="4"/>
      <c r="AD18" s="31">
        <v>43502</v>
      </c>
    </row>
    <row r="19" spans="1:30" x14ac:dyDescent="0.35">
      <c r="A19" s="44" t="s">
        <v>41</v>
      </c>
      <c r="B19" s="45">
        <v>43739</v>
      </c>
      <c r="C19" s="46">
        <v>0.60427083333333331</v>
      </c>
      <c r="D19" s="44" t="s">
        <v>42</v>
      </c>
      <c r="E19" s="47">
        <v>2</v>
      </c>
      <c r="F19" s="47">
        <v>33.4908</v>
      </c>
      <c r="G19" s="47" t="s">
        <v>43</v>
      </c>
      <c r="H19" s="47">
        <v>2.9529999999999998</v>
      </c>
      <c r="I19" s="47">
        <v>3276.4014000000002</v>
      </c>
      <c r="J19" s="47" t="s">
        <v>44</v>
      </c>
      <c r="K19" s="47">
        <v>3.226</v>
      </c>
      <c r="L19" s="47">
        <v>748.02440000000001</v>
      </c>
      <c r="M19" s="5"/>
      <c r="N19" s="4"/>
      <c r="O19" s="5"/>
      <c r="P19" s="5"/>
      <c r="Q19" s="4"/>
      <c r="R19" s="4"/>
      <c r="S19" s="5"/>
      <c r="T19" s="4"/>
      <c r="U19" s="4"/>
      <c r="AD19" s="31">
        <v>43502</v>
      </c>
    </row>
    <row r="20" spans="1:30" x14ac:dyDescent="0.35">
      <c r="A20" s="48" t="s">
        <v>55</v>
      </c>
      <c r="B20" s="49">
        <v>43739</v>
      </c>
      <c r="C20" s="50">
        <v>0.62490740740740736</v>
      </c>
      <c r="D20" s="48" t="s">
        <v>42</v>
      </c>
      <c r="E20" s="51">
        <v>2.0030000000000001</v>
      </c>
      <c r="F20" s="51">
        <v>16.544799999999999</v>
      </c>
      <c r="G20" s="51" t="s">
        <v>43</v>
      </c>
      <c r="H20" s="51">
        <v>2.956</v>
      </c>
      <c r="I20" s="51">
        <v>3107.5117</v>
      </c>
      <c r="J20" s="51" t="s">
        <v>44</v>
      </c>
      <c r="K20" s="51">
        <v>3.226</v>
      </c>
      <c r="L20" s="51">
        <v>491.42200000000003</v>
      </c>
      <c r="O20" s="14">
        <f t="shared" ref="O20:O29" si="3">($O$2/$M$2)*F20</f>
        <v>1.9424178186502734</v>
      </c>
      <c r="P20" s="3"/>
      <c r="R20" s="14">
        <f t="shared" ref="R20:R29" si="4">($R$2/$P$2)*I20</f>
        <v>388.60552425920184</v>
      </c>
      <c r="S20" s="3"/>
      <c r="U20" s="14">
        <f>($S$2/$U$2)*L20</f>
        <v>1009.6642534401924</v>
      </c>
      <c r="AD20" s="31">
        <v>43502</v>
      </c>
    </row>
    <row r="21" spans="1:30" x14ac:dyDescent="0.35">
      <c r="A21" s="48" t="s">
        <v>56</v>
      </c>
      <c r="B21" s="49">
        <v>43739</v>
      </c>
      <c r="C21" s="50">
        <v>0.62835648148148149</v>
      </c>
      <c r="D21" s="48" t="s">
        <v>42</v>
      </c>
      <c r="E21" s="51">
        <v>2.0030000000000001</v>
      </c>
      <c r="F21" s="51">
        <v>16.428000000000001</v>
      </c>
      <c r="G21" s="51" t="s">
        <v>43</v>
      </c>
      <c r="H21" s="51">
        <v>2.956</v>
      </c>
      <c r="I21" s="51">
        <v>3582.1024000000002</v>
      </c>
      <c r="J21" s="51" t="s">
        <v>44</v>
      </c>
      <c r="K21" s="51">
        <v>3.2330000000000001</v>
      </c>
      <c r="L21" s="51">
        <v>492.53339999999997</v>
      </c>
      <c r="O21" s="14">
        <f t="shared" si="3"/>
        <v>1.9287050870839597</v>
      </c>
      <c r="P21" s="3"/>
      <c r="R21" s="14">
        <f t="shared" si="4"/>
        <v>447.95479968817023</v>
      </c>
      <c r="S21" s="3"/>
      <c r="U21" s="14">
        <f t="shared" ref="U21:U26" si="5">($S$2/$U$2)*L21</f>
        <v>1011.9477101256347</v>
      </c>
      <c r="AD21" s="31">
        <v>43502</v>
      </c>
    </row>
    <row r="22" spans="1:30" x14ac:dyDescent="0.35">
      <c r="A22" s="48" t="s">
        <v>57</v>
      </c>
      <c r="B22" s="49">
        <v>43739</v>
      </c>
      <c r="C22" s="50">
        <v>0.63179398148148147</v>
      </c>
      <c r="D22" s="48" t="s">
        <v>42</v>
      </c>
      <c r="E22" s="51">
        <v>2.0129999999999999</v>
      </c>
      <c r="F22" s="51">
        <v>16.456399999999999</v>
      </c>
      <c r="G22" s="51" t="s">
        <v>43</v>
      </c>
      <c r="H22" s="51">
        <v>2.97</v>
      </c>
      <c r="I22" s="51">
        <v>4017.8856000000001</v>
      </c>
      <c r="J22" s="51" t="s">
        <v>44</v>
      </c>
      <c r="K22" s="51">
        <v>3.2429999999999999</v>
      </c>
      <c r="L22" s="51">
        <v>517.93520000000001</v>
      </c>
      <c r="O22" s="14">
        <f t="shared" si="3"/>
        <v>1.9320393471565906</v>
      </c>
      <c r="P22" s="3"/>
      <c r="Q22" s="14">
        <f>($R$2/$P$2)*I22</f>
        <v>502.45105754597733</v>
      </c>
      <c r="S22" s="3"/>
      <c r="U22" s="14">
        <f t="shared" si="5"/>
        <v>1064.1376597677693</v>
      </c>
      <c r="AD22" s="31">
        <v>43502</v>
      </c>
    </row>
    <row r="23" spans="1:30" x14ac:dyDescent="0.35">
      <c r="A23" s="48" t="s">
        <v>58</v>
      </c>
      <c r="B23" s="49">
        <v>43739</v>
      </c>
      <c r="C23" s="50">
        <v>0.6352430555555556</v>
      </c>
      <c r="D23" s="48" t="s">
        <v>42</v>
      </c>
      <c r="E23" s="51">
        <v>2.0059999999999998</v>
      </c>
      <c r="F23" s="51">
        <v>16.459499999999998</v>
      </c>
      <c r="G23" s="51" t="s">
        <v>43</v>
      </c>
      <c r="H23" s="51">
        <v>2.96</v>
      </c>
      <c r="I23" s="51">
        <v>3969.3148000000001</v>
      </c>
      <c r="J23" s="51" t="s">
        <v>44</v>
      </c>
      <c r="K23" s="51">
        <v>3.2330000000000001</v>
      </c>
      <c r="L23" s="51">
        <v>486.91289999999998</v>
      </c>
      <c r="O23" s="14">
        <f t="shared" si="3"/>
        <v>1.9324032980800117</v>
      </c>
      <c r="P23" s="3"/>
      <c r="R23" s="14">
        <f t="shared" si="4"/>
        <v>496.37710416466302</v>
      </c>
      <c r="S23" s="3"/>
      <c r="U23" s="14">
        <f t="shared" si="5"/>
        <v>1000.3999610699135</v>
      </c>
      <c r="AD23" s="31">
        <v>43502</v>
      </c>
    </row>
    <row r="24" spans="1:30" x14ac:dyDescent="0.35">
      <c r="A24" s="48" t="s">
        <v>59</v>
      </c>
      <c r="B24" s="49">
        <v>43739</v>
      </c>
      <c r="C24" s="50">
        <v>0.63868055555555558</v>
      </c>
      <c r="D24" s="48" t="s">
        <v>42</v>
      </c>
      <c r="E24" s="51">
        <v>2.0059999999999998</v>
      </c>
      <c r="F24" s="51">
        <v>16.572399999999998</v>
      </c>
      <c r="G24" s="51" t="s">
        <v>43</v>
      </c>
      <c r="H24" s="51">
        <v>2.96</v>
      </c>
      <c r="I24" s="51">
        <v>4296.0748000000003</v>
      </c>
      <c r="J24" s="51" t="s">
        <v>44</v>
      </c>
      <c r="K24" s="51">
        <v>3.23</v>
      </c>
      <c r="L24" s="51">
        <v>506.02640000000002</v>
      </c>
      <c r="O24" s="14">
        <f t="shared" si="3"/>
        <v>1.9456581559039572</v>
      </c>
      <c r="P24" s="3"/>
      <c r="R24" s="14">
        <f t="shared" si="4"/>
        <v>537.23961840940001</v>
      </c>
      <c r="S24" s="3"/>
      <c r="U24" s="14">
        <f t="shared" si="5"/>
        <v>1039.6701152513078</v>
      </c>
      <c r="AD24" s="31">
        <v>43502</v>
      </c>
    </row>
    <row r="25" spans="1:30" x14ac:dyDescent="0.35">
      <c r="A25" s="52" t="s">
        <v>60</v>
      </c>
      <c r="B25" s="53">
        <v>43739</v>
      </c>
      <c r="C25" s="54">
        <v>0.65589120370370368</v>
      </c>
      <c r="D25" s="52" t="s">
        <v>42</v>
      </c>
      <c r="E25" s="55">
        <v>2</v>
      </c>
      <c r="F25" s="55">
        <v>16.259799999999998</v>
      </c>
      <c r="G25" s="55" t="s">
        <v>43</v>
      </c>
      <c r="H25" s="55">
        <v>2.9529999999999998</v>
      </c>
      <c r="I25" s="55">
        <v>4020.8656000000001</v>
      </c>
      <c r="J25" s="55" t="s">
        <v>44</v>
      </c>
      <c r="K25" s="55">
        <v>3.226</v>
      </c>
      <c r="L25" s="55">
        <v>491.95339999999999</v>
      </c>
      <c r="O25" s="17">
        <f t="shared" si="3"/>
        <v>1.9089578144002777</v>
      </c>
      <c r="P25" s="3"/>
      <c r="R25" s="17">
        <f t="shared" si="4"/>
        <v>502.82371727314501</v>
      </c>
      <c r="S25" s="3"/>
      <c r="U25" s="17">
        <f t="shared" si="5"/>
        <v>1010.7560555660193</v>
      </c>
      <c r="AD25" s="31">
        <v>43502</v>
      </c>
    </row>
    <row r="26" spans="1:30" x14ac:dyDescent="0.35">
      <c r="A26" s="52" t="s">
        <v>61</v>
      </c>
      <c r="B26" s="53">
        <v>43739</v>
      </c>
      <c r="C26" s="54">
        <v>0.65932870370370367</v>
      </c>
      <c r="D26" s="52" t="s">
        <v>42</v>
      </c>
      <c r="E26" s="55">
        <v>2.0030000000000001</v>
      </c>
      <c r="F26" s="55">
        <v>16.068000000000001</v>
      </c>
      <c r="G26" s="55" t="s">
        <v>43</v>
      </c>
      <c r="H26" s="55">
        <v>2.956</v>
      </c>
      <c r="I26" s="55">
        <v>7185.4777999999997</v>
      </c>
      <c r="J26" s="55" t="s">
        <v>44</v>
      </c>
      <c r="K26" s="55">
        <v>3.2330000000000001</v>
      </c>
      <c r="L26" s="55">
        <v>503.0428</v>
      </c>
      <c r="O26" s="17">
        <f t="shared" si="3"/>
        <v>1.8864398185576494</v>
      </c>
      <c r="P26" s="3"/>
      <c r="R26" s="17">
        <f t="shared" si="4"/>
        <v>898.56986460319888</v>
      </c>
      <c r="S26" s="3"/>
      <c r="U26" s="17">
        <f t="shared" si="5"/>
        <v>1033.5400798305002</v>
      </c>
      <c r="AD26" s="31">
        <v>43502</v>
      </c>
    </row>
    <row r="27" spans="1:30" x14ac:dyDescent="0.35">
      <c r="A27" s="52" t="s">
        <v>62</v>
      </c>
      <c r="B27" s="53">
        <v>43739</v>
      </c>
      <c r="C27" s="54">
        <v>0.66276620370370376</v>
      </c>
      <c r="D27" s="52" t="s">
        <v>42</v>
      </c>
      <c r="E27" s="55">
        <v>2.0030000000000001</v>
      </c>
      <c r="F27" s="55">
        <v>15.7127</v>
      </c>
      <c r="G27" s="55" t="s">
        <v>43</v>
      </c>
      <c r="H27" s="55">
        <v>2.9529999999999998</v>
      </c>
      <c r="I27" s="55">
        <v>9157.5598000000009</v>
      </c>
      <c r="J27" s="55" t="s">
        <v>44</v>
      </c>
      <c r="K27" s="55">
        <v>3.226</v>
      </c>
      <c r="L27" s="55">
        <v>510.6472</v>
      </c>
      <c r="O27" s="17">
        <f t="shared" si="3"/>
        <v>1.8447263465926547</v>
      </c>
      <c r="P27" s="3"/>
      <c r="R27" s="17">
        <f t="shared" si="4"/>
        <v>1145.1858176476028</v>
      </c>
      <c r="S27" s="3"/>
      <c r="U27" s="17">
        <f>($S$2/$U$2)*L27</f>
        <v>1049.1639038531539</v>
      </c>
      <c r="AD27" s="31">
        <v>43502</v>
      </c>
    </row>
    <row r="28" spans="1:30" x14ac:dyDescent="0.35">
      <c r="A28" s="52" t="s">
        <v>63</v>
      </c>
      <c r="B28" s="53">
        <v>43739</v>
      </c>
      <c r="C28" s="54">
        <v>0.66621527777777778</v>
      </c>
      <c r="D28" s="52" t="s">
        <v>42</v>
      </c>
      <c r="E28" s="55">
        <v>2.0030000000000001</v>
      </c>
      <c r="F28" s="55">
        <v>15.4062</v>
      </c>
      <c r="G28" s="55" t="s">
        <v>43</v>
      </c>
      <c r="H28" s="55">
        <v>2.9529999999999998</v>
      </c>
      <c r="I28" s="55">
        <v>10028.457399999999</v>
      </c>
      <c r="J28" s="55" t="s">
        <v>44</v>
      </c>
      <c r="K28" s="55">
        <v>3.226</v>
      </c>
      <c r="L28" s="55">
        <v>510.25259999999997</v>
      </c>
      <c r="O28" s="17">
        <f t="shared" si="3"/>
        <v>1.8087421665834489</v>
      </c>
      <c r="P28" s="3"/>
      <c r="R28" s="17">
        <f t="shared" si="4"/>
        <v>1254.0946975157237</v>
      </c>
      <c r="S28" s="3"/>
      <c r="U28" s="17">
        <f>($S$2/$U$2)*L28</f>
        <v>1048.3531678372501</v>
      </c>
      <c r="AD28" s="31">
        <v>43502</v>
      </c>
    </row>
    <row r="29" spans="1:30" x14ac:dyDescent="0.35">
      <c r="A29" s="52" t="s">
        <v>64</v>
      </c>
      <c r="B29" s="53">
        <v>43739</v>
      </c>
      <c r="C29" s="54">
        <v>0.6696643518518518</v>
      </c>
      <c r="D29" s="52" t="s">
        <v>42</v>
      </c>
      <c r="E29" s="55">
        <v>2.0059999999999998</v>
      </c>
      <c r="F29" s="55">
        <v>15.425700000000001</v>
      </c>
      <c r="G29" s="55" t="s">
        <v>43</v>
      </c>
      <c r="H29" s="55">
        <v>2.96</v>
      </c>
      <c r="I29" s="55">
        <v>12103.224399999999</v>
      </c>
      <c r="J29" s="55" t="s">
        <v>44</v>
      </c>
      <c r="K29" s="55">
        <v>3.2330000000000001</v>
      </c>
      <c r="L29" s="55">
        <v>534.43899999999996</v>
      </c>
      <c r="O29" s="17">
        <f t="shared" si="3"/>
        <v>1.8110315352952908</v>
      </c>
      <c r="P29" s="3"/>
      <c r="R29" s="17">
        <f t="shared" si="4"/>
        <v>1513.5517794474479</v>
      </c>
      <c r="S29" s="3"/>
      <c r="U29" s="17">
        <f>($S$2/$U$2)*L29</f>
        <v>1098.0459848039422</v>
      </c>
      <c r="AD29" s="31">
        <v>43502</v>
      </c>
    </row>
    <row r="30" spans="1:30" x14ac:dyDescent="0.35">
      <c r="A30" s="56" t="s">
        <v>41</v>
      </c>
      <c r="B30" s="57">
        <v>43739</v>
      </c>
      <c r="C30" s="58">
        <v>0.64212962962962961</v>
      </c>
      <c r="D30" s="56" t="s">
        <v>42</v>
      </c>
      <c r="E30" s="59">
        <v>2</v>
      </c>
      <c r="F30" s="59">
        <v>33.500599999999999</v>
      </c>
      <c r="G30" s="59" t="s">
        <v>43</v>
      </c>
      <c r="H30" s="59">
        <v>2.9529999999999998</v>
      </c>
      <c r="I30" s="59">
        <v>3254.6759000000002</v>
      </c>
      <c r="J30" s="59" t="s">
        <v>44</v>
      </c>
      <c r="K30" s="59">
        <v>3.226</v>
      </c>
      <c r="L30" s="59">
        <v>745.89380000000006</v>
      </c>
      <c r="M30" s="5"/>
      <c r="N30" s="4"/>
      <c r="O30" s="5"/>
      <c r="P30" s="5"/>
      <c r="Q30" s="4"/>
      <c r="R30" s="4"/>
      <c r="S30" s="5"/>
      <c r="T30" s="4"/>
      <c r="U30" s="4"/>
      <c r="AD30" s="31">
        <v>43502</v>
      </c>
    </row>
    <row r="31" spans="1:30" x14ac:dyDescent="0.35">
      <c r="A31" s="56" t="s">
        <v>41</v>
      </c>
      <c r="B31" s="57">
        <v>43739</v>
      </c>
      <c r="C31" s="58">
        <v>0.64556712962962959</v>
      </c>
      <c r="D31" s="56" t="s">
        <v>42</v>
      </c>
      <c r="E31" s="59">
        <v>2.0059999999999998</v>
      </c>
      <c r="F31" s="59">
        <v>33.7532</v>
      </c>
      <c r="G31" s="59" t="s">
        <v>43</v>
      </c>
      <c r="H31" s="59">
        <v>2.96</v>
      </c>
      <c r="I31" s="59">
        <v>3251.9176000000002</v>
      </c>
      <c r="J31" s="59" t="s">
        <v>44</v>
      </c>
      <c r="K31" s="59">
        <v>3.2330000000000001</v>
      </c>
      <c r="L31" s="59">
        <v>746.58659999999998</v>
      </c>
      <c r="M31" s="5"/>
      <c r="N31" s="4"/>
      <c r="O31" s="5"/>
      <c r="P31" s="5"/>
      <c r="Q31" s="4"/>
      <c r="R31" s="4"/>
      <c r="S31" s="5"/>
      <c r="T31" s="4"/>
      <c r="U31" s="4"/>
      <c r="AD31" s="31">
        <v>43502</v>
      </c>
    </row>
    <row r="32" spans="1:30" x14ac:dyDescent="0.35">
      <c r="A32" s="56" t="s">
        <v>41</v>
      </c>
      <c r="B32" s="57">
        <v>43739</v>
      </c>
      <c r="C32" s="58">
        <v>0.64901620370370372</v>
      </c>
      <c r="D32" s="56" t="s">
        <v>42</v>
      </c>
      <c r="E32" s="59">
        <v>2.0059999999999998</v>
      </c>
      <c r="F32" s="59">
        <v>33.559199999999997</v>
      </c>
      <c r="G32" s="59" t="s">
        <v>43</v>
      </c>
      <c r="H32" s="59">
        <v>2.956</v>
      </c>
      <c r="I32" s="59">
        <v>3243.4256</v>
      </c>
      <c r="J32" s="59" t="s">
        <v>44</v>
      </c>
      <c r="K32" s="59">
        <v>3.23</v>
      </c>
      <c r="L32" s="59">
        <v>744.62959999999998</v>
      </c>
      <c r="M32" s="5"/>
      <c r="N32" s="4"/>
      <c r="O32" s="5"/>
      <c r="P32" s="5"/>
      <c r="Q32" s="4"/>
      <c r="R32" s="4"/>
      <c r="S32" s="5"/>
      <c r="T32" s="4"/>
      <c r="U32" s="4"/>
      <c r="AD32" s="31">
        <v>43502</v>
      </c>
    </row>
    <row r="33" spans="1:30" x14ac:dyDescent="0.35">
      <c r="A33" s="56" t="s">
        <v>41</v>
      </c>
      <c r="B33" s="57">
        <v>43739</v>
      </c>
      <c r="C33" s="58">
        <v>0.6524537037037037</v>
      </c>
      <c r="D33" s="56" t="s">
        <v>42</v>
      </c>
      <c r="E33" s="59">
        <v>2.0030000000000001</v>
      </c>
      <c r="F33" s="59">
        <v>33.734000000000002</v>
      </c>
      <c r="G33" s="59" t="s">
        <v>43</v>
      </c>
      <c r="H33" s="59">
        <v>2.956</v>
      </c>
      <c r="I33" s="59">
        <v>3242.6781999999998</v>
      </c>
      <c r="J33" s="59" t="s">
        <v>44</v>
      </c>
      <c r="K33" s="59">
        <v>3.226</v>
      </c>
      <c r="L33" s="59">
        <v>747.30319999999995</v>
      </c>
      <c r="M33" s="5"/>
      <c r="N33" s="4"/>
      <c r="O33" s="5"/>
      <c r="P33" s="5"/>
      <c r="Q33" s="4"/>
      <c r="R33" s="4"/>
      <c r="S33" s="5"/>
      <c r="T33" s="4"/>
      <c r="U33" s="4"/>
      <c r="AD33" s="31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1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1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1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1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1">
        <v>43502</v>
      </c>
    </row>
    <row r="39" spans="1:30" x14ac:dyDescent="0.35">
      <c r="A39" s="64" t="s">
        <v>70</v>
      </c>
      <c r="B39" s="65">
        <v>43739</v>
      </c>
      <c r="C39" s="66">
        <v>0.67310185185185178</v>
      </c>
      <c r="D39" s="64" t="s">
        <v>42</v>
      </c>
      <c r="E39" s="67">
        <v>2</v>
      </c>
      <c r="F39" s="67">
        <v>16.5364</v>
      </c>
      <c r="G39" s="67" t="s">
        <v>43</v>
      </c>
      <c r="H39" s="67">
        <v>2.9529999999999998</v>
      </c>
      <c r="I39" s="67">
        <v>3367.3694</v>
      </c>
      <c r="J39" s="67" t="s">
        <v>44</v>
      </c>
      <c r="K39" s="67">
        <v>3.226</v>
      </c>
      <c r="L39" s="67">
        <v>501.25170000000003</v>
      </c>
      <c r="O39" s="26">
        <f t="shared" si="6"/>
        <v>1.9414316290513265</v>
      </c>
      <c r="R39" s="16">
        <f t="shared" si="7"/>
        <v>421.10166505934444</v>
      </c>
      <c r="U39" s="16">
        <f t="shared" si="8"/>
        <v>1029.8601272757983</v>
      </c>
      <c r="AD39" s="31">
        <v>43502</v>
      </c>
    </row>
    <row r="40" spans="1:30" x14ac:dyDescent="0.35">
      <c r="A40" s="64" t="s">
        <v>71</v>
      </c>
      <c r="B40" s="65">
        <v>43739</v>
      </c>
      <c r="C40" s="66">
        <v>0.67655092592592592</v>
      </c>
      <c r="D40" s="64" t="s">
        <v>42</v>
      </c>
      <c r="E40" s="67">
        <v>2.0030000000000001</v>
      </c>
      <c r="F40" s="67">
        <v>15.6342</v>
      </c>
      <c r="G40" s="67" t="s">
        <v>43</v>
      </c>
      <c r="H40" s="67">
        <v>2.956</v>
      </c>
      <c r="I40" s="67">
        <v>4220.8212000000003</v>
      </c>
      <c r="J40" s="67" t="s">
        <v>44</v>
      </c>
      <c r="K40" s="67">
        <v>3.23</v>
      </c>
      <c r="L40" s="67">
        <v>528.42439999999999</v>
      </c>
      <c r="O40" s="16">
        <f t="shared" si="6"/>
        <v>1.8355101699834453</v>
      </c>
      <c r="R40" s="16">
        <f t="shared" si="7"/>
        <v>527.82888483745808</v>
      </c>
      <c r="U40" s="16">
        <f>($S$2/$U$2)*L40</f>
        <v>1085.6885270207308</v>
      </c>
      <c r="AD40" s="31">
        <v>43502</v>
      </c>
    </row>
    <row r="41" spans="1:30" x14ac:dyDescent="0.35">
      <c r="A41" s="64" t="s">
        <v>72</v>
      </c>
      <c r="B41" s="65">
        <v>43739</v>
      </c>
      <c r="C41" s="66">
        <v>0.6799884259259259</v>
      </c>
      <c r="D41" s="64" t="s">
        <v>42</v>
      </c>
      <c r="E41" s="67">
        <v>1.996</v>
      </c>
      <c r="F41" s="67">
        <v>14.9802</v>
      </c>
      <c r="G41" s="67" t="s">
        <v>43</v>
      </c>
      <c r="H41" s="67">
        <v>2.95</v>
      </c>
      <c r="I41" s="67">
        <v>4483.9124000000002</v>
      </c>
      <c r="J41" s="67" t="s">
        <v>44</v>
      </c>
      <c r="K41" s="67">
        <v>3.2229999999999999</v>
      </c>
      <c r="L41" s="67">
        <v>499.6524</v>
      </c>
      <c r="N41" s="16">
        <f>($O$2/$M$2)*F41</f>
        <v>1.7587282654939818</v>
      </c>
      <c r="R41" s="16">
        <f t="shared" si="7"/>
        <v>560.72938645229749</v>
      </c>
      <c r="U41" s="16">
        <f t="shared" si="8"/>
        <v>1026.5742425565002</v>
      </c>
      <c r="AD41" s="31">
        <v>43502</v>
      </c>
    </row>
    <row r="42" spans="1:30" x14ac:dyDescent="0.35">
      <c r="A42" s="64" t="s">
        <v>73</v>
      </c>
      <c r="B42" s="65">
        <v>43739</v>
      </c>
      <c r="C42" s="66">
        <v>0.68342592592592588</v>
      </c>
      <c r="D42" s="64" t="s">
        <v>42</v>
      </c>
      <c r="E42" s="67">
        <v>2.0030000000000001</v>
      </c>
      <c r="F42" s="67">
        <v>15.0464</v>
      </c>
      <c r="G42" s="67" t="s">
        <v>43</v>
      </c>
      <c r="H42" s="67">
        <v>2.956</v>
      </c>
      <c r="I42" s="67">
        <v>4718.5113000000001</v>
      </c>
      <c r="J42" s="67" t="s">
        <v>44</v>
      </c>
      <c r="K42" s="67">
        <v>3.2330000000000001</v>
      </c>
      <c r="L42" s="67">
        <v>501.81240000000003</v>
      </c>
      <c r="O42" s="16">
        <f t="shared" si="6"/>
        <v>1.7665003787618754</v>
      </c>
      <c r="R42" s="16">
        <f t="shared" si="7"/>
        <v>590.06682338781479</v>
      </c>
      <c r="U42" s="16">
        <f t="shared" si="8"/>
        <v>1031.0121285026539</v>
      </c>
      <c r="AD42" s="31">
        <v>43502</v>
      </c>
    </row>
    <row r="43" spans="1:30" x14ac:dyDescent="0.35">
      <c r="A43" s="64" t="s">
        <v>74</v>
      </c>
      <c r="B43" s="65">
        <v>43739</v>
      </c>
      <c r="C43" s="66">
        <v>0.68686342592592586</v>
      </c>
      <c r="D43" s="64" t="s">
        <v>42</v>
      </c>
      <c r="E43" s="67">
        <v>2.0030000000000001</v>
      </c>
      <c r="F43" s="67">
        <v>14.533200000000001</v>
      </c>
      <c r="G43" s="67" t="s">
        <v>43</v>
      </c>
      <c r="H43" s="67">
        <v>2.9529999999999998</v>
      </c>
      <c r="I43" s="67">
        <v>5025.2867999999999</v>
      </c>
      <c r="J43" s="67" t="s">
        <v>44</v>
      </c>
      <c r="K43" s="67">
        <v>3.226</v>
      </c>
      <c r="L43" s="67">
        <v>504.31490000000002</v>
      </c>
      <c r="O43" s="16">
        <f t="shared" ref="O43" si="9">($O$2/$M$2)*F43</f>
        <v>1.7062488904071464</v>
      </c>
      <c r="R43" s="16">
        <f t="shared" si="7"/>
        <v>628.43020396893337</v>
      </c>
      <c r="U43" s="16">
        <f t="shared" si="8"/>
        <v>1036.1537070120289</v>
      </c>
      <c r="AD43" s="31">
        <v>43502</v>
      </c>
    </row>
    <row r="44" spans="1:30" x14ac:dyDescent="0.35">
      <c r="A44" s="60" t="s">
        <v>41</v>
      </c>
      <c r="B44" s="61">
        <v>43739</v>
      </c>
      <c r="C44" s="62">
        <v>0.69030092592592596</v>
      </c>
      <c r="D44" s="60" t="s">
        <v>42</v>
      </c>
      <c r="E44" s="63">
        <v>2.0030000000000001</v>
      </c>
      <c r="F44" s="63">
        <v>33.667999999999999</v>
      </c>
      <c r="G44" s="63" t="s">
        <v>43</v>
      </c>
      <c r="H44" s="63">
        <v>2.956</v>
      </c>
      <c r="I44" s="63">
        <v>3244.8526000000002</v>
      </c>
      <c r="J44" s="63" t="s">
        <v>44</v>
      </c>
      <c r="K44" s="63">
        <v>3.23</v>
      </c>
      <c r="L44" s="63">
        <v>748.86929999999995</v>
      </c>
      <c r="M44" s="5"/>
      <c r="N44" s="4"/>
      <c r="O44" s="4"/>
      <c r="P44" s="5"/>
      <c r="Q44" s="4"/>
      <c r="R44" s="4"/>
      <c r="S44" s="5"/>
      <c r="T44" s="4"/>
      <c r="U44" s="4"/>
      <c r="AD44" s="31">
        <v>43502</v>
      </c>
    </row>
    <row r="45" spans="1:30" x14ac:dyDescent="0.35">
      <c r="A45" s="60" t="s">
        <v>41</v>
      </c>
      <c r="B45" s="61">
        <v>43739</v>
      </c>
      <c r="C45" s="62">
        <v>0.69373842592592594</v>
      </c>
      <c r="D45" s="60" t="s">
        <v>42</v>
      </c>
      <c r="E45" s="63">
        <v>2.0030000000000001</v>
      </c>
      <c r="F45" s="63">
        <v>33.558599999999998</v>
      </c>
      <c r="G45" s="63" t="s">
        <v>43</v>
      </c>
      <c r="H45" s="63">
        <v>2.96</v>
      </c>
      <c r="I45" s="63">
        <v>3244.1338000000001</v>
      </c>
      <c r="J45" s="63" t="s">
        <v>44</v>
      </c>
      <c r="K45" s="63">
        <v>3.2330000000000001</v>
      </c>
      <c r="L45" s="63">
        <v>740.80470000000003</v>
      </c>
      <c r="M45" s="5"/>
      <c r="N45" s="4"/>
      <c r="O45" s="4"/>
      <c r="P45" s="5"/>
      <c r="Q45" s="4"/>
      <c r="R45" s="4"/>
      <c r="S45" s="5"/>
      <c r="T45" s="4"/>
      <c r="U45" s="4"/>
      <c r="AD45" s="31">
        <v>43502</v>
      </c>
    </row>
    <row r="46" spans="1:30" x14ac:dyDescent="0.35">
      <c r="A46" s="60" t="s">
        <v>41</v>
      </c>
      <c r="B46" s="61">
        <v>43739</v>
      </c>
      <c r="C46" s="62">
        <v>0.69718750000000007</v>
      </c>
      <c r="D46" s="60" t="s">
        <v>42</v>
      </c>
      <c r="E46" s="63">
        <v>2.0030000000000001</v>
      </c>
      <c r="F46" s="63">
        <v>33.610199999999999</v>
      </c>
      <c r="G46" s="63" t="s">
        <v>43</v>
      </c>
      <c r="H46" s="63">
        <v>2.956</v>
      </c>
      <c r="I46" s="63">
        <v>3268.0758000000001</v>
      </c>
      <c r="J46" s="63" t="s">
        <v>44</v>
      </c>
      <c r="K46" s="63">
        <v>3.226</v>
      </c>
      <c r="L46" s="63">
        <v>741.54179999999997</v>
      </c>
      <c r="M46" s="5"/>
      <c r="N46" s="4"/>
      <c r="O46" s="4"/>
      <c r="P46" s="5"/>
      <c r="Q46" s="4"/>
      <c r="R46" s="4"/>
      <c r="S46" s="5"/>
      <c r="T46" s="4"/>
      <c r="U46" s="4"/>
      <c r="AD46" s="31">
        <v>43502</v>
      </c>
    </row>
    <row r="47" spans="1:30" x14ac:dyDescent="0.35">
      <c r="A47" s="60" t="s">
        <v>41</v>
      </c>
      <c r="B47" s="61">
        <v>43739</v>
      </c>
      <c r="C47" s="62">
        <v>0.70062500000000005</v>
      </c>
      <c r="D47" s="60" t="s">
        <v>42</v>
      </c>
      <c r="E47" s="63">
        <v>2.0059999999999998</v>
      </c>
      <c r="F47" s="63">
        <v>34.456699999999998</v>
      </c>
      <c r="G47" s="63" t="s">
        <v>43</v>
      </c>
      <c r="H47" s="63">
        <v>2.96</v>
      </c>
      <c r="I47" s="63">
        <v>3202.1568000000002</v>
      </c>
      <c r="J47" s="63" t="s">
        <v>44</v>
      </c>
      <c r="K47" s="63">
        <v>3.2330000000000001</v>
      </c>
      <c r="L47" s="63">
        <v>748.09100000000001</v>
      </c>
      <c r="M47" s="5"/>
      <c r="N47" s="4"/>
      <c r="O47" s="4"/>
      <c r="P47" s="5"/>
      <c r="Q47" s="4"/>
      <c r="R47" s="4"/>
      <c r="S47" s="5"/>
      <c r="T47" s="4"/>
      <c r="U47" s="4"/>
      <c r="AD47" s="31">
        <v>43502</v>
      </c>
    </row>
    <row r="48" spans="1:30" x14ac:dyDescent="0.35">
      <c r="A48" s="64" t="s">
        <v>75</v>
      </c>
      <c r="B48" s="65">
        <v>43739</v>
      </c>
      <c r="C48" s="66">
        <v>0.70406250000000004</v>
      </c>
      <c r="D48" s="64" t="s">
        <v>42</v>
      </c>
      <c r="E48" s="67">
        <v>2.0030000000000001</v>
      </c>
      <c r="F48" s="67">
        <v>16.373200000000001</v>
      </c>
      <c r="G48" s="67" t="s">
        <v>43</v>
      </c>
      <c r="H48" s="67">
        <v>2.956</v>
      </c>
      <c r="I48" s="67">
        <v>3340.5850999999998</v>
      </c>
      <c r="J48" s="67" t="s">
        <v>44</v>
      </c>
      <c r="K48" s="67">
        <v>3.23</v>
      </c>
      <c r="L48" s="67">
        <v>512.702</v>
      </c>
      <c r="O48" s="22">
        <f t="shared" ref="O48:O57" si="10">($O$2/$M$2)*F48</f>
        <v>1.9222713739860657</v>
      </c>
      <c r="R48" s="22">
        <f t="shared" ref="R48:R57" si="11">($R$2/$P$2)*I48</f>
        <v>417.75219192834516</v>
      </c>
      <c r="U48" s="22">
        <f>($S$2/$U$2)*L48</f>
        <v>1053.3856483171155</v>
      </c>
      <c r="AD48" s="31">
        <v>43502</v>
      </c>
    </row>
    <row r="49" spans="1:30" x14ac:dyDescent="0.35">
      <c r="A49" s="64" t="s">
        <v>76</v>
      </c>
      <c r="B49" s="65">
        <v>43739</v>
      </c>
      <c r="C49" s="66">
        <v>0.70751157407407417</v>
      </c>
      <c r="D49" s="64" t="s">
        <v>42</v>
      </c>
      <c r="E49" s="67">
        <v>2</v>
      </c>
      <c r="F49" s="67">
        <v>15.5219</v>
      </c>
      <c r="G49" s="67" t="s">
        <v>43</v>
      </c>
      <c r="H49" s="67">
        <v>2.9529999999999998</v>
      </c>
      <c r="I49" s="67">
        <v>3500.9539</v>
      </c>
      <c r="J49" s="67" t="s">
        <v>44</v>
      </c>
      <c r="K49" s="67">
        <v>3.226</v>
      </c>
      <c r="L49" s="67">
        <v>500.7765</v>
      </c>
      <c r="O49" s="22">
        <f t="shared" si="10"/>
        <v>1.8223257542737104</v>
      </c>
      <c r="R49" s="22">
        <f t="shared" si="11"/>
        <v>437.80688765123472</v>
      </c>
      <c r="U49" s="22">
        <f>($S$2/$U$2)*L49</f>
        <v>1028.8837923676442</v>
      </c>
      <c r="AD49" s="31">
        <v>43502</v>
      </c>
    </row>
    <row r="50" spans="1:30" x14ac:dyDescent="0.35">
      <c r="A50" s="64" t="s">
        <v>77</v>
      </c>
      <c r="B50" s="65">
        <v>43739</v>
      </c>
      <c r="C50" s="66">
        <v>0.71094907407407415</v>
      </c>
      <c r="D50" s="64" t="s">
        <v>42</v>
      </c>
      <c r="E50" s="67">
        <v>2</v>
      </c>
      <c r="F50" s="67">
        <v>15.421799999999999</v>
      </c>
      <c r="G50" s="67" t="s">
        <v>43</v>
      </c>
      <c r="H50" s="67">
        <v>2.9529999999999998</v>
      </c>
      <c r="I50" s="67">
        <v>3682.2952</v>
      </c>
      <c r="J50" s="67" t="s">
        <v>44</v>
      </c>
      <c r="K50" s="67">
        <v>3.23</v>
      </c>
      <c r="L50" s="67">
        <v>514.79340000000002</v>
      </c>
      <c r="O50" s="22">
        <f t="shared" si="10"/>
        <v>1.8105736615529222</v>
      </c>
      <c r="R50" s="22">
        <f t="shared" si="11"/>
        <v>460.48426999426664</v>
      </c>
      <c r="U50" s="22">
        <f>($S$2/$U$2)*L50</f>
        <v>1057.6825902929425</v>
      </c>
      <c r="AD50" s="31">
        <v>43502</v>
      </c>
    </row>
    <row r="51" spans="1:30" x14ac:dyDescent="0.35">
      <c r="A51" s="64" t="s">
        <v>78</v>
      </c>
      <c r="B51" s="65">
        <v>43739</v>
      </c>
      <c r="C51" s="66">
        <v>0.71438657407407413</v>
      </c>
      <c r="D51" s="64" t="s">
        <v>42</v>
      </c>
      <c r="E51" s="67">
        <v>2</v>
      </c>
      <c r="F51" s="67">
        <v>14.929600000000001</v>
      </c>
      <c r="G51" s="67" t="s">
        <v>43</v>
      </c>
      <c r="H51" s="67">
        <v>2.9529999999999998</v>
      </c>
      <c r="I51" s="67">
        <v>3733.8566000000001</v>
      </c>
      <c r="J51" s="67" t="s">
        <v>44</v>
      </c>
      <c r="K51" s="67">
        <v>3.226</v>
      </c>
      <c r="L51" s="67">
        <v>503.88389999999998</v>
      </c>
      <c r="O51" s="22">
        <f t="shared" si="10"/>
        <v>1.7527876471955615</v>
      </c>
      <c r="R51" s="22">
        <f t="shared" si="11"/>
        <v>466.93220867090571</v>
      </c>
      <c r="U51" s="22">
        <f>($S$2/$U$2)*L51</f>
        <v>1035.2681843996249</v>
      </c>
      <c r="AD51" s="31">
        <v>43502</v>
      </c>
    </row>
    <row r="52" spans="1:30" x14ac:dyDescent="0.35">
      <c r="A52" s="64" t="s">
        <v>79</v>
      </c>
      <c r="B52" s="65">
        <v>43739</v>
      </c>
      <c r="C52" s="66">
        <v>0.71782407407407411</v>
      </c>
      <c r="D52" s="64" t="s">
        <v>42</v>
      </c>
      <c r="E52" s="67">
        <v>2.0030000000000001</v>
      </c>
      <c r="F52" s="67">
        <v>14.8424</v>
      </c>
      <c r="G52" s="67" t="s">
        <v>43</v>
      </c>
      <c r="H52" s="67">
        <v>2.956</v>
      </c>
      <c r="I52" s="67">
        <v>4019.5891000000001</v>
      </c>
      <c r="J52" s="67" t="s">
        <v>44</v>
      </c>
      <c r="K52" s="67">
        <v>3.23</v>
      </c>
      <c r="L52" s="67">
        <v>514.61599999999999</v>
      </c>
      <c r="O52" s="22">
        <f t="shared" si="10"/>
        <v>1.7425500599302997</v>
      </c>
      <c r="R52" s="22">
        <f t="shared" si="11"/>
        <v>502.66408635310154</v>
      </c>
      <c r="U52" s="22">
        <f t="shared" ref="U52:U57" si="12">($S$2/$U$2)*L52</f>
        <v>1057.3181083638462</v>
      </c>
      <c r="AD52" s="31">
        <v>43502</v>
      </c>
    </row>
    <row r="53" spans="1:30" x14ac:dyDescent="0.35">
      <c r="A53" s="64" t="s">
        <v>80</v>
      </c>
      <c r="B53" s="65">
        <v>43739</v>
      </c>
      <c r="C53" s="66">
        <v>0.72127314814814814</v>
      </c>
      <c r="D53" s="64" t="s">
        <v>42</v>
      </c>
      <c r="E53" s="67">
        <v>2.0059999999999998</v>
      </c>
      <c r="F53" s="67">
        <v>16.178999999999998</v>
      </c>
      <c r="G53" s="67" t="s">
        <v>43</v>
      </c>
      <c r="H53" s="67">
        <v>2.96</v>
      </c>
      <c r="I53" s="67">
        <v>3326.4863999999998</v>
      </c>
      <c r="J53" s="67" t="s">
        <v>44</v>
      </c>
      <c r="K53" s="67">
        <v>3.2330000000000001</v>
      </c>
      <c r="L53" s="67">
        <v>508.01979999999998</v>
      </c>
      <c r="O53" s="24">
        <f t="shared" si="10"/>
        <v>1.8994716096865949</v>
      </c>
      <c r="R53" s="24">
        <f t="shared" si="11"/>
        <v>415.98909874196289</v>
      </c>
      <c r="U53" s="24">
        <f t="shared" si="12"/>
        <v>1043.7657086980962</v>
      </c>
      <c r="AD53" s="31">
        <v>43502</v>
      </c>
    </row>
    <row r="54" spans="1:30" x14ac:dyDescent="0.35">
      <c r="A54" s="64" t="s">
        <v>81</v>
      </c>
      <c r="B54" s="65">
        <v>43739</v>
      </c>
      <c r="C54" s="66">
        <v>0.72471064814814812</v>
      </c>
      <c r="D54" s="64" t="s">
        <v>42</v>
      </c>
      <c r="E54" s="67">
        <v>2.0030000000000001</v>
      </c>
      <c r="F54" s="67">
        <v>14.9772</v>
      </c>
      <c r="G54" s="67" t="s">
        <v>43</v>
      </c>
      <c r="H54" s="67">
        <v>2.956</v>
      </c>
      <c r="I54" s="67">
        <v>3769.2674000000002</v>
      </c>
      <c r="J54" s="67" t="s">
        <v>44</v>
      </c>
      <c r="K54" s="67">
        <v>3.23</v>
      </c>
      <c r="L54" s="67">
        <v>532.89279999999997</v>
      </c>
      <c r="O54" s="24">
        <f t="shared" si="10"/>
        <v>1.758376054922929</v>
      </c>
      <c r="R54" s="24">
        <f t="shared" si="11"/>
        <v>471.36045667989561</v>
      </c>
      <c r="U54" s="24">
        <f t="shared" si="12"/>
        <v>1094.869198114154</v>
      </c>
      <c r="AD54" s="31">
        <v>43502</v>
      </c>
    </row>
    <row r="55" spans="1:30" x14ac:dyDescent="0.35">
      <c r="A55" s="64" t="s">
        <v>82</v>
      </c>
      <c r="B55" s="65">
        <v>43739</v>
      </c>
      <c r="C55" s="66">
        <v>0.72815972222222225</v>
      </c>
      <c r="D55" s="64" t="s">
        <v>42</v>
      </c>
      <c r="E55" s="67">
        <v>2.0059999999999998</v>
      </c>
      <c r="F55" s="67">
        <v>14.4778</v>
      </c>
      <c r="G55" s="67" t="s">
        <v>43</v>
      </c>
      <c r="H55" s="67">
        <v>2.96</v>
      </c>
      <c r="I55" s="67">
        <v>3826.4384</v>
      </c>
      <c r="J55" s="67" t="s">
        <v>44</v>
      </c>
      <c r="K55" s="67">
        <v>3.2330000000000001</v>
      </c>
      <c r="L55" s="67">
        <v>498.64359999999999</v>
      </c>
      <c r="O55" s="24">
        <f t="shared" si="10"/>
        <v>1.6997447351950421</v>
      </c>
      <c r="R55" s="24">
        <f t="shared" si="11"/>
        <v>478.50989602952791</v>
      </c>
      <c r="U55" s="24">
        <f t="shared" si="12"/>
        <v>1024.5015854535</v>
      </c>
      <c r="AD55" s="31">
        <v>43502</v>
      </c>
    </row>
    <row r="56" spans="1:30" x14ac:dyDescent="0.35">
      <c r="A56" s="64" t="s">
        <v>83</v>
      </c>
      <c r="B56" s="65">
        <v>43739</v>
      </c>
      <c r="C56" s="66">
        <v>0.73159722222222223</v>
      </c>
      <c r="D56" s="64" t="s">
        <v>42</v>
      </c>
      <c r="E56" s="67">
        <v>2</v>
      </c>
      <c r="F56" s="67">
        <v>14.095800000000001</v>
      </c>
      <c r="G56" s="67" t="s">
        <v>43</v>
      </c>
      <c r="H56" s="67">
        <v>2.9529999999999998</v>
      </c>
      <c r="I56" s="67">
        <v>3947.3298</v>
      </c>
      <c r="J56" s="67" t="s">
        <v>44</v>
      </c>
      <c r="K56" s="67">
        <v>3.23</v>
      </c>
      <c r="L56" s="67">
        <v>494.97840000000002</v>
      </c>
      <c r="O56" s="24">
        <f t="shared" si="10"/>
        <v>1.6548965891476795</v>
      </c>
      <c r="R56" s="24">
        <f t="shared" si="11"/>
        <v>493.62780077480335</v>
      </c>
      <c r="U56" s="24">
        <f t="shared" si="12"/>
        <v>1016.9711504674617</v>
      </c>
      <c r="AD56" s="31">
        <v>43502</v>
      </c>
    </row>
    <row r="57" spans="1:30" x14ac:dyDescent="0.35">
      <c r="A57" s="64" t="s">
        <v>84</v>
      </c>
      <c r="B57" s="65">
        <v>43739</v>
      </c>
      <c r="C57" s="66">
        <v>0.73503472222222221</v>
      </c>
      <c r="D57" s="64" t="s">
        <v>42</v>
      </c>
      <c r="E57" s="67">
        <v>2.0059999999999998</v>
      </c>
      <c r="F57" s="67">
        <v>14.548999999999999</v>
      </c>
      <c r="G57" s="67" t="s">
        <v>43</v>
      </c>
      <c r="H57" s="67">
        <v>2.96</v>
      </c>
      <c r="I57" s="67">
        <v>3962.9670000000001</v>
      </c>
      <c r="J57" s="67" t="s">
        <v>44</v>
      </c>
      <c r="K57" s="67">
        <v>3.2330000000000001</v>
      </c>
      <c r="L57" s="67">
        <v>520.75919999999996</v>
      </c>
      <c r="M57" s="3"/>
      <c r="N57" s="24">
        <f>($O$2/$M$2)*F57</f>
        <v>1.7081038660813566</v>
      </c>
      <c r="P57" s="3"/>
      <c r="Q57" s="2"/>
      <c r="R57" s="24">
        <f t="shared" si="11"/>
        <v>495.58328892435594</v>
      </c>
      <c r="S57" s="3"/>
      <c r="U57" s="24">
        <f t="shared" si="12"/>
        <v>1069.939784727</v>
      </c>
      <c r="AD57" s="31">
        <v>43502</v>
      </c>
    </row>
    <row r="58" spans="1:30" x14ac:dyDescent="0.35">
      <c r="A58" s="60" t="s">
        <v>41</v>
      </c>
      <c r="B58" s="61">
        <v>43739</v>
      </c>
      <c r="C58" s="62">
        <v>0.7384722222222222</v>
      </c>
      <c r="D58" s="60" t="s">
        <v>42</v>
      </c>
      <c r="E58" s="63">
        <v>2</v>
      </c>
      <c r="F58" s="63">
        <v>33.446599999999997</v>
      </c>
      <c r="G58" s="63" t="s">
        <v>43</v>
      </c>
      <c r="H58" s="63">
        <v>2.9529999999999998</v>
      </c>
      <c r="I58" s="63">
        <v>3241.4137999999998</v>
      </c>
      <c r="J58" s="63" t="s">
        <v>44</v>
      </c>
      <c r="K58" s="63">
        <v>3.23</v>
      </c>
      <c r="L58" s="63">
        <v>755.35910000000001</v>
      </c>
      <c r="AD58" s="31">
        <v>43502</v>
      </c>
    </row>
    <row r="59" spans="1:30" x14ac:dyDescent="0.35">
      <c r="A59" s="60" t="s">
        <v>41</v>
      </c>
      <c r="B59" s="61">
        <v>43739</v>
      </c>
      <c r="C59" s="62">
        <v>0.74190972222222218</v>
      </c>
      <c r="D59" s="60" t="s">
        <v>42</v>
      </c>
      <c r="E59" s="63">
        <v>2.0059999999999998</v>
      </c>
      <c r="F59" s="63">
        <v>33.387599999999999</v>
      </c>
      <c r="G59" s="63" t="s">
        <v>43</v>
      </c>
      <c r="H59" s="63">
        <v>2.96</v>
      </c>
      <c r="I59" s="63">
        <v>3249.7235000000001</v>
      </c>
      <c r="J59" s="63" t="s">
        <v>44</v>
      </c>
      <c r="K59" s="63">
        <v>3.2330000000000001</v>
      </c>
      <c r="L59" s="63">
        <v>746.59</v>
      </c>
    </row>
    <row r="60" spans="1:30" x14ac:dyDescent="0.35">
      <c r="A60" s="60" t="s">
        <v>41</v>
      </c>
      <c r="B60" s="61">
        <v>43739</v>
      </c>
      <c r="C60" s="62">
        <v>0.74534722222222216</v>
      </c>
      <c r="D60" s="60" t="s">
        <v>42</v>
      </c>
      <c r="E60" s="63">
        <v>2.0059999999999998</v>
      </c>
      <c r="F60" s="63">
        <v>33.5702</v>
      </c>
      <c r="G60" s="63" t="s">
        <v>43</v>
      </c>
      <c r="H60" s="63">
        <v>2.96</v>
      </c>
      <c r="I60" s="63">
        <v>3244.4346</v>
      </c>
      <c r="J60" s="63" t="s">
        <v>44</v>
      </c>
      <c r="K60" s="63">
        <v>3.2330000000000001</v>
      </c>
      <c r="L60" s="63">
        <v>749.43759999999997</v>
      </c>
    </row>
    <row r="61" spans="1:30" x14ac:dyDescent="0.35">
      <c r="A61" s="60" t="s">
        <v>41</v>
      </c>
      <c r="B61" s="61">
        <v>43739</v>
      </c>
      <c r="C61" s="62">
        <v>0.74879629629629629</v>
      </c>
      <c r="D61" s="60" t="s">
        <v>42</v>
      </c>
      <c r="E61" s="63">
        <v>2.0059999999999998</v>
      </c>
      <c r="F61" s="63">
        <v>33.640599999999999</v>
      </c>
      <c r="G61" s="63" t="s">
        <v>43</v>
      </c>
      <c r="H61" s="63">
        <v>2.956</v>
      </c>
      <c r="I61" s="63">
        <v>3255.9391999999998</v>
      </c>
      <c r="J61" s="63" t="s">
        <v>44</v>
      </c>
      <c r="K61" s="63">
        <v>3.2330000000000001</v>
      </c>
      <c r="L61" s="63">
        <v>742.92660000000001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2020-04-22T10:00:45Z</dcterms:modified>
</cp:coreProperties>
</file>