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E6A1C619-28C6-4C0A-A151-BFF6722DCC83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T51" i="1"/>
  <c r="U35" i="1"/>
  <c r="U42" i="1"/>
  <c r="U41" i="1"/>
  <c r="U24" i="1"/>
  <c r="U8" i="1"/>
  <c r="R13" i="1"/>
  <c r="R24" i="1"/>
  <c r="U54" i="1"/>
  <c r="U7" i="1"/>
  <c r="U6" i="1"/>
  <c r="N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N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Q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T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<sst xmlns="http://schemas.openxmlformats.org/spreadsheetml/2006/main" count="266" uniqueCount="85">
  <si>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</si>
  <si>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</si>
  <si>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</si>
  <si>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</si>
  <si>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</si>
  <si>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</si>
  <si>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</si>
  <si>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</si>
  <si>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</si>
  <si>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</si>
  <si>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</si>
  <si>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</si>
  <si>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</si>
  <si>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</si>
  <si>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</si>
  <si>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</si>
  <si>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</si>
  <si>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</si>
  <si>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</si>
  <si>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</si>
  <si>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</si>
  <si>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</si>
  <si>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</si>
  <si>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</si>
  <si>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</si>
  <si>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</si>
  <si>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</si>
  <si>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</si>
  <si>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</si>
  <si>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</si>
  <si>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</si>
  <si>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</si>
  <si>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</si>
  <si>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</si>
  <si>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</si>
  <si>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</si>
  <si>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</si>
  <si>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</si>
  <si>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</si>
  <si>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</si>
  <si>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</si>
  <si>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</si>
  <si>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</si>
  <si>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</si>
  <si>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</si>
  <si>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</si>
  <si>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</si>
  <si>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</si>
  <si>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</si>
  <si>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</si>
  <si>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</si>
  <si>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</si>
  <si>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</si>
  <si>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</si>
  <si>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</si>
  <si>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</si>
  <si>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</si>
  <si>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</si>
  <si>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</si>
  <si>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</si>
  <si>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</si>
  <si>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</si>
  <si>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</si>
  <si>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</si>
  <si>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</si>
  <si>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</si>
  <si>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</si>
  <si>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</si>
  <si>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</si>
  <si>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</si>
  <si>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</si>
  <si>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</si>
  <si>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</si>
  <si>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</si>
  <si>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</si>
  <si>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</si>
  <si>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</si>
  <si>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</si>
  <si>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</si>
  <si>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</si>
  <si>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 1 1</t>
  </si>
  <si>
    <t>W 1 2</t>
  </si>
  <si>
    <t>W 1 3</t>
  </si>
  <si>
    <t>W 1 4</t>
  </si>
  <si>
    <t>W 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</si>
</sst>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60" zoomScaleNormal="60" workbookViewId="0">
      <selection activeCell="T51" sqref="T51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43739</v>
      </c>
      <c r="C2" s="34">
        <v>0.88295138888888891</v>
      </c>
      <c r="D2" s="32" t="s">
        <v>42</v>
      </c>
      <c r="E2" s="35">
        <v>2.0030000000000001</v>
      </c>
      <c r="F2" s="35">
        <v>33.551299999999998</v>
      </c>
      <c r="G2" s="35" t="s">
        <v>43</v>
      </c>
      <c r="H2" s="35">
        <v>2.956</v>
      </c>
      <c r="I2" s="35">
        <v>3240.4892</v>
      </c>
      <c r="J2" s="35" t="s">
        <v>44</v>
      </c>
      <c r="K2" s="35">
        <v>3.2330000000000001</v>
      </c>
      <c r="L2" s="35">
        <v>744.71310000000005</v>
      </c>
      <c r="M2" s="4">
        <f>AVERAGE(F2:F5,F16:F19,F30:F33,F44:F47,F58:F61)</f>
        <v>33.559259999999995</v>
      </c>
      <c r="N2" s="4">
        <f>STDEV(F2:F5,F16:F19,F30:F33,F44:F47,G58:G61)</f>
        <v>0.18253822510641421</v>
      </c>
      <c r="O2" s="4">
        <v>3.9420000000000002</v>
      </c>
      <c r="P2" s="4">
        <f>AVERAGE(I2:I5,I16:I19,I30:I33,I44:I47,I58:I61)</f>
        <v>3208.1377300000004</v>
      </c>
      <c r="Q2" s="4">
        <f>STDEV(I2:I5,I16:I19,I30:I33,I44:I47,I58:I61)</f>
        <v>34.701938485655383</v>
      </c>
      <c r="R2" s="4">
        <v>407.1</v>
      </c>
      <c r="S2" s="4">
        <f>AVERAGE(L2:L5,L16:L19,L30:L33,L44:L47,L58:L61)</f>
        <v>739.23819500000002</v>
      </c>
      <c r="T2" s="4">
        <f>STDEV(L2:L5,L16:L19,L30:L33,L44:L47,L58:L61)</f>
        <v>5.5369275537284119</v>
      </c>
      <c r="U2" s="4">
        <v>364</v>
      </c>
      <c r="AD2" s="7">
        <v>43502</v>
      </c>
      <c r="AE2" s="6">
        <f>(N2/M2)^2</f>
        <v>2.9585771253587076E-5</v>
      </c>
      <c r="AF2" s="6">
        <f>(T2/S2)^2</f>
        <v>5.6100778306034091E-5</v>
      </c>
      <c r="AG2" s="6">
        <f>(T2/S2)^2</f>
        <v>5.6100778306034091E-5</v>
      </c>
    </row>
    <row r="3" spans="1:33" x14ac:dyDescent="0.35">
      <c r="A3" s="32" t="s">
        <v>41</v>
      </c>
      <c r="B3" s="33">
        <v>43739</v>
      </c>
      <c r="C3" s="34">
        <v>0.88638888888888889</v>
      </c>
      <c r="D3" s="32" t="s">
        <v>42</v>
      </c>
      <c r="E3" s="35">
        <v>2.0059999999999998</v>
      </c>
      <c r="F3" s="35">
        <v>33.532899999999998</v>
      </c>
      <c r="G3" s="35" t="s">
        <v>43</v>
      </c>
      <c r="H3" s="35">
        <v>2.96</v>
      </c>
      <c r="I3" s="35">
        <v>3227.7260999999999</v>
      </c>
      <c r="J3" s="35" t="s">
        <v>44</v>
      </c>
      <c r="K3" s="35">
        <v>3.24</v>
      </c>
      <c r="L3" s="35">
        <v>741.70190000000002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43739</v>
      </c>
      <c r="C4" s="34">
        <v>0.88982638888888888</v>
      </c>
      <c r="D4" s="32" t="s">
        <v>42</v>
      </c>
      <c r="E4" s="35">
        <v>2.0030000000000001</v>
      </c>
      <c r="F4" s="35">
        <v>33.287100000000002</v>
      </c>
      <c r="G4" s="35" t="s">
        <v>43</v>
      </c>
      <c r="H4" s="35">
        <v>2.956</v>
      </c>
      <c r="I4" s="35">
        <v>3225.8717999999999</v>
      </c>
      <c r="J4" s="35" t="s">
        <v>44</v>
      </c>
      <c r="K4" s="35">
        <v>3.2330000000000001</v>
      </c>
      <c r="L4" s="35">
        <v>739.72310000000004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43739</v>
      </c>
      <c r="C5" s="34">
        <v>0.89326388888888886</v>
      </c>
      <c r="D5" s="32" t="s">
        <v>42</v>
      </c>
      <c r="E5" s="35">
        <v>2</v>
      </c>
      <c r="F5" s="35">
        <v>33.414200000000001</v>
      </c>
      <c r="G5" s="35" t="s">
        <v>43</v>
      </c>
      <c r="H5" s="35">
        <v>2.9529999999999998</v>
      </c>
      <c r="I5" s="35">
        <v>3230.7827000000002</v>
      </c>
      <c r="J5" s="35" t="s">
        <v>44</v>
      </c>
      <c r="K5" s="35">
        <v>3.23</v>
      </c>
      <c r="L5" s="35">
        <v>742.32180000000005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43739</v>
      </c>
      <c r="C6" s="38">
        <v>0.91391203703703694</v>
      </c>
      <c r="D6" s="36" t="s">
        <v>42</v>
      </c>
      <c r="E6" s="39">
        <v>2</v>
      </c>
      <c r="F6" s="39">
        <v>17.096299999999999</v>
      </c>
      <c r="G6" s="39" t="s">
        <v>43</v>
      </c>
      <c r="H6" s="39">
        <v>2.9529999999999998</v>
      </c>
      <c r="I6" s="39">
        <v>3340.7428</v>
      </c>
      <c r="J6" s="39" t="s">
        <v>44</v>
      </c>
      <c r="K6" s="39">
        <v>3.23</v>
      </c>
      <c r="L6" s="39">
        <v>519.77099999999996</v>
      </c>
      <c r="O6" s="10">
        <f>($O$2/$M$2)*F6</f>
        <v>2.0081972784858788</v>
      </c>
      <c r="R6" s="10">
        <f t="shared" ref="R6:R15" si="0">($R$2/$P$2)*I6</f>
        <v>423.92705935352717</v>
      </c>
      <c r="U6" s="10">
        <f t="shared" ref="U6:U15" si="1">($S$2/$U$2)*L6</f>
        <v>1055.5894941025961</v>
      </c>
      <c r="V6" s="3">
        <v>0</v>
      </c>
      <c r="W6" s="11" t="s">
        <v>33</v>
      </c>
      <c r="X6" s="2">
        <f>SLOPE(O6:O10,$V$6:$V$10)</f>
        <v>-1.2675524430514806E-3</v>
      </c>
      <c r="Y6" s="2">
        <f>RSQ(O6:O10,$V$6:$V$10)</f>
        <v>0.96144425098795128</v>
      </c>
      <c r="Z6" s="2">
        <f>SLOPE($R6:$R10,$V$6:$V$10)</f>
        <v>3.2887874685479921</v>
      </c>
      <c r="AA6" s="2">
        <f>RSQ(R6:R10,$V$6:$V$10)</f>
        <v>0.93842155014246864</v>
      </c>
      <c r="AB6" s="2">
        <f>SLOPE(U6:U10,$V$6:$V$10)</f>
        <v>-0.42836416351254913</v>
      </c>
      <c r="AC6" s="2">
        <f>RSQ(U6:U10,$V$6:$V$10)</f>
        <v>0.22126009829176418</v>
      </c>
      <c r="AD6" s="31">
        <v>43502</v>
      </c>
      <c r="AE6" s="2"/>
    </row>
    <row r="7" spans="1:33" x14ac:dyDescent="0.35">
      <c r="A7" s="36" t="s">
        <v>46</v>
      </c>
      <c r="B7" s="37">
        <v>43739</v>
      </c>
      <c r="C7" s="38">
        <v>0.91736111111111107</v>
      </c>
      <c r="D7" s="36" t="s">
        <v>42</v>
      </c>
      <c r="E7" s="39">
        <v>2.0059999999999998</v>
      </c>
      <c r="F7" s="39">
        <v>16.935099999999998</v>
      </c>
      <c r="G7" s="39" t="s">
        <v>43</v>
      </c>
      <c r="H7" s="39">
        <v>2.96</v>
      </c>
      <c r="I7" s="39">
        <v>3887.8768</v>
      </c>
      <c r="J7" s="39" t="s">
        <v>44</v>
      </c>
      <c r="K7" s="39">
        <v>3.2360000000000002</v>
      </c>
      <c r="L7" s="39">
        <v>530.42639999999994</v>
      </c>
      <c r="O7" s="10">
        <f>($O$2/$M$2)*F7</f>
        <v>1.9892621053026798</v>
      </c>
      <c r="R7" s="10">
        <f t="shared" si="0"/>
        <v>493.35620178626181</v>
      </c>
      <c r="U7" s="10">
        <f t="shared" si="1"/>
        <v>1077.2292706493076</v>
      </c>
      <c r="V7" s="3">
        <v>10</v>
      </c>
      <c r="W7" s="13" t="s">
        <v>34</v>
      </c>
      <c r="X7" s="2">
        <f>SLOPE($O11:$O15,$V$6:$V$10)</f>
        <v>-1.8902283304220724E-3</v>
      </c>
      <c r="Y7" s="2">
        <f>RSQ(O11:O15,$V$6:$V$10)</f>
        <v>0.94325537481067878</v>
      </c>
      <c r="Z7" s="2">
        <f>SLOPE($R11:$R15,$V$6:$V$10)</f>
        <v>4.2257012184137093</v>
      </c>
      <c r="AA7" s="2">
        <f>RSQ(R11:R15,$V$6:$V$10)</f>
        <v>0.98562968707488363</v>
      </c>
      <c r="AB7" s="2">
        <f>SLOPE(U11:U15,$V$6:$V$10)</f>
        <v>-1.9252687056541618E-3</v>
      </c>
      <c r="AC7" s="2">
        <f>RSQ(U11:U15,$V$6:$V$10)</f>
        <v>1.5540481574855106E-6</v>
      </c>
      <c r="AD7" s="31">
        <v>43502</v>
      </c>
      <c r="AE7" s="2"/>
    </row>
    <row r="8" spans="1:33" x14ac:dyDescent="0.35">
      <c r="A8" s="36" t="s">
        <v>47</v>
      </c>
      <c r="B8" s="37">
        <v>43739</v>
      </c>
      <c r="C8" s="38">
        <v>0.92078703703703713</v>
      </c>
      <c r="D8" s="36" t="s">
        <v>42</v>
      </c>
      <c r="E8" s="39">
        <v>2.0030000000000001</v>
      </c>
      <c r="F8" s="39">
        <v>16.8352</v>
      </c>
      <c r="G8" s="39" t="s">
        <v>43</v>
      </c>
      <c r="H8" s="39">
        <v>2.956</v>
      </c>
      <c r="I8" s="39">
        <v>4001.96</v>
      </c>
      <c r="J8" s="39" t="s">
        <v>44</v>
      </c>
      <c r="K8" s="39">
        <v>3.2330000000000001</v>
      </c>
      <c r="L8" s="39">
        <v>512.51549999999997</v>
      </c>
      <c r="O8" s="10">
        <f>($O$2/$M$2)*F8</f>
        <v>1.9775274663386504</v>
      </c>
      <c r="R8" s="10">
        <f t="shared" si="0"/>
        <v>507.83290903162066</v>
      </c>
      <c r="U8" s="10">
        <f t="shared" si="1"/>
        <v>1040.8544866195673</v>
      </c>
      <c r="V8" s="3">
        <v>20</v>
      </c>
      <c r="W8" s="15" t="s">
        <v>35</v>
      </c>
      <c r="X8" s="2">
        <f>SLOPE($O20:$O24,$V$6:$V$10)</f>
        <v>-9.3395509912911571E-4</v>
      </c>
      <c r="Y8" s="2">
        <f>RSQ(O20:O24,$V$6:$V$10)</f>
        <v>0.8707158032387009</v>
      </c>
      <c r="Z8" s="2">
        <f>SLOPE($R20:$R24,$V$6:$V$10)</f>
        <v>2.3549628760795116</v>
      </c>
      <c r="AA8" s="2">
        <f>RSQ(R20:R24,$V$6:$V$10)</f>
        <v>0.89733237100784524</v>
      </c>
      <c r="AB8" s="2">
        <f>SLOPE($U20:$U24,$V$6:$V$10)</f>
        <v>1.4412672938519882</v>
      </c>
      <c r="AC8" s="2">
        <f>RSQ(U20:U24,$V$6:$V$10)</f>
        <v>0.72150205999101202</v>
      </c>
      <c r="AD8" s="31">
        <v>43502</v>
      </c>
      <c r="AE8" s="2"/>
    </row>
    <row r="9" spans="1:33" x14ac:dyDescent="0.35">
      <c r="A9" s="36" t="s">
        <v>48</v>
      </c>
      <c r="B9" s="37">
        <v>43739</v>
      </c>
      <c r="C9" s="38">
        <v>0.92422453703703711</v>
      </c>
      <c r="D9" s="36" t="s">
        <v>42</v>
      </c>
      <c r="E9" s="39">
        <v>2</v>
      </c>
      <c r="F9" s="39">
        <v>16.7699</v>
      </c>
      <c r="G9" s="39" t="s">
        <v>43</v>
      </c>
      <c r="H9" s="39">
        <v>2.956</v>
      </c>
      <c r="I9" s="39">
        <v>4233.3894</v>
      </c>
      <c r="J9" s="39" t="s">
        <v>44</v>
      </c>
      <c r="K9" s="39">
        <v>3.2330000000000001</v>
      </c>
      <c r="L9" s="39">
        <v>513.93140000000005</v>
      </c>
      <c r="O9" s="10">
        <f t="shared" ref="O9:O15" si="2">($O$2/$M$2)*F9</f>
        <v>1.9698570767055059</v>
      </c>
      <c r="R9" s="10">
        <f>($R$2/$P$2)*I9</f>
        <v>537.20038532759622</v>
      </c>
      <c r="U9" s="10">
        <f t="shared" si="1"/>
        <v>1043.7300013456677</v>
      </c>
      <c r="V9" s="3">
        <v>30</v>
      </c>
      <c r="W9" s="18" t="s">
        <v>36</v>
      </c>
      <c r="X9" s="2">
        <f>SLOPE($O25:$O29,$V$6:$V$10)</f>
        <v>3.5342406775358E-2</v>
      </c>
      <c r="Y9" s="2">
        <f>RSQ(O25:O29,$V$6:$V$10)</f>
        <v>0.98153629414798294</v>
      </c>
      <c r="Z9" s="2">
        <f>SLOPE($R25:$R29,$V$6:$V$10)</f>
        <v>43.536942448758275</v>
      </c>
      <c r="AA9" s="2">
        <f>RSQ(R25:R29,$V$6:$V$10)</f>
        <v>0.97446052793488125</v>
      </c>
      <c r="AB9" s="2">
        <f>SLOPE(U25:U29,$V$6:$V$10)</f>
        <v>1.3287745628900143</v>
      </c>
      <c r="AC9" s="2">
        <f>RSQ(U25:U29,$V$6:$V$10)</f>
        <v>0.37077896286946049</v>
      </c>
      <c r="AD9" s="31">
        <v>43502</v>
      </c>
      <c r="AE9" s="2"/>
    </row>
    <row r="10" spans="1:33" x14ac:dyDescent="0.35">
      <c r="A10" s="36" t="s">
        <v>49</v>
      </c>
      <c r="B10" s="37">
        <v>43739</v>
      </c>
      <c r="C10" s="38">
        <v>0.92766203703703709</v>
      </c>
      <c r="D10" s="36" t="s">
        <v>42</v>
      </c>
      <c r="E10" s="39">
        <v>2.0030000000000001</v>
      </c>
      <c r="F10" s="39">
        <v>16.7956</v>
      </c>
      <c r="G10" s="39" t="s">
        <v>43</v>
      </c>
      <c r="H10" s="39">
        <v>2.96</v>
      </c>
      <c r="I10" s="39">
        <v>4463.8454000000002</v>
      </c>
      <c r="J10" s="39" t="s">
        <v>44</v>
      </c>
      <c r="K10" s="39">
        <v>3.2360000000000002</v>
      </c>
      <c r="L10" s="39">
        <v>517.47220000000004</v>
      </c>
      <c r="N10" s="10">
        <f>($O$2/$M$2)*F10</f>
        <v>1.9728758977402963</v>
      </c>
      <c r="R10" s="10">
        <f>($R$2/$P$2)*I10</f>
        <v>566.44434101025956</v>
      </c>
      <c r="U10" s="10">
        <f>($S$2/$U$2)*L10</f>
        <v>1050.9209205787886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40" t="s">
        <v>50</v>
      </c>
      <c r="B11" s="41">
        <v>43739</v>
      </c>
      <c r="C11" s="42">
        <v>0.94488425925925934</v>
      </c>
      <c r="D11" s="40" t="s">
        <v>42</v>
      </c>
      <c r="E11" s="43">
        <v>2.0059999999999998</v>
      </c>
      <c r="F11" s="43">
        <v>16.9025</v>
      </c>
      <c r="G11" s="43" t="s">
        <v>43</v>
      </c>
      <c r="H11" s="43">
        <v>2.9630000000000001</v>
      </c>
      <c r="I11" s="43">
        <v>3190.8687</v>
      </c>
      <c r="J11" s="43" t="s">
        <v>44</v>
      </c>
      <c r="K11" s="43">
        <v>3.2429999999999999</v>
      </c>
      <c r="L11" s="43">
        <v>519.3338</v>
      </c>
      <c r="N11" s="12">
        <f>($O$2/$M$2)*F11</f>
        <v>1.9854327836787824</v>
      </c>
      <c r="R11" s="12">
        <f>($R$2/$P$2)*I11</f>
        <v>404.90862833685134</v>
      </c>
      <c r="U11" s="12">
        <f t="shared" si="1"/>
        <v>1054.7015959189314</v>
      </c>
      <c r="V11" s="3"/>
      <c r="W11" s="21" t="s">
        <v>38</v>
      </c>
      <c r="X11" s="2">
        <f>SLOPE($O39:$O43,$V$6:$V$10)</f>
        <v>-4.1093554506267437E-3</v>
      </c>
      <c r="Y11" s="2">
        <f>RSQ(O39:O43,$V$6:$V$10)</f>
        <v>0.73451086817313294</v>
      </c>
      <c r="Z11" s="2">
        <f>SLOPE($R39:$R43,$V$6:$V$10)</f>
        <v>4.7222700728313205</v>
      </c>
      <c r="AA11" s="2">
        <f>RSQ(R39:R43,$V$6:$V$10)</f>
        <v>0.87233038429328214</v>
      </c>
      <c r="AB11" s="2">
        <f>SLOPE($U39:$U43,$V$6:$V$10)</f>
        <v>0.68354553285306108</v>
      </c>
      <c r="AC11" s="2">
        <f>RSQ(U39:U43,$V$6:$V$10)</f>
        <v>0.1691919273881996</v>
      </c>
      <c r="AD11" s="31">
        <v>43502</v>
      </c>
      <c r="AE11" s="2"/>
    </row>
    <row r="12" spans="1:33" x14ac:dyDescent="0.35">
      <c r="A12" s="40" t="s">
        <v>51</v>
      </c>
      <c r="B12" s="41">
        <v>43739</v>
      </c>
      <c r="C12" s="42">
        <v>0.94832175925925932</v>
      </c>
      <c r="D12" s="40" t="s">
        <v>42</v>
      </c>
      <c r="E12" s="43">
        <v>2.0030000000000001</v>
      </c>
      <c r="F12" s="43">
        <v>17.000800000000002</v>
      </c>
      <c r="G12" s="43" t="s">
        <v>43</v>
      </c>
      <c r="H12" s="43">
        <v>2.96</v>
      </c>
      <c r="I12" s="43">
        <v>3489.2624999999998</v>
      </c>
      <c r="J12" s="43" t="s">
        <v>44</v>
      </c>
      <c r="K12" s="43">
        <v>3.2330000000000001</v>
      </c>
      <c r="L12" s="43">
        <v>495.69639999999998</v>
      </c>
      <c r="O12" s="12">
        <f t="shared" si="2"/>
        <v>1.9969794804772223</v>
      </c>
      <c r="R12" s="12">
        <f t="shared" si="0"/>
        <v>442.77362236252861</v>
      </c>
      <c r="U12" s="12">
        <f t="shared" si="1"/>
        <v>1006.6970109999945</v>
      </c>
      <c r="V12" s="3"/>
      <c r="W12" s="23" t="s">
        <v>39</v>
      </c>
      <c r="X12" s="2">
        <f>SLOPE($O48:$O52,$V$6:$V$10)</f>
        <v>-3.5886381880887754E-3</v>
      </c>
      <c r="Y12" s="2">
        <f>RSQ(O48:O52,$V$6:$V$10)</f>
        <v>0.90276229553034193</v>
      </c>
      <c r="Z12" s="2">
        <f>SLOPE($R48:$R52,$V$6:$V$10)</f>
        <v>3.0924927329725334</v>
      </c>
      <c r="AA12" s="2">
        <f>RSQ(R48:R52,$V$6:$V$10)</f>
        <v>0.89906211936535918</v>
      </c>
      <c r="AB12" s="2">
        <f>SLOPE(U48:U52,$V$6:$V$10)</f>
        <v>-1.0260771209040136</v>
      </c>
      <c r="AC12" s="2">
        <f>RSQ(U48:U52,$V$6:$V$10)</f>
        <v>0.83520920591375158</v>
      </c>
      <c r="AD12" s="31">
        <v>43502</v>
      </c>
      <c r="AE12" s="2"/>
    </row>
    <row r="13" spans="1:33" x14ac:dyDescent="0.35">
      <c r="A13" s="40" t="s">
        <v>52</v>
      </c>
      <c r="B13" s="41">
        <v>43739</v>
      </c>
      <c r="C13" s="42">
        <v>0.9517592592592593</v>
      </c>
      <c r="D13" s="40" t="s">
        <v>42</v>
      </c>
      <c r="E13" s="43">
        <v>2</v>
      </c>
      <c r="F13" s="43">
        <v>16.9559</v>
      </c>
      <c r="G13" s="43" t="s">
        <v>43</v>
      </c>
      <c r="H13" s="43">
        <v>2.9529999999999998</v>
      </c>
      <c r="I13" s="43">
        <v>3902.5068999999999</v>
      </c>
      <c r="J13" s="43" t="s">
        <v>44</v>
      </c>
      <c r="K13" s="43">
        <v>3.23</v>
      </c>
      <c r="L13" s="43">
        <v>528.21860000000004</v>
      </c>
      <c r="O13" s="12">
        <f t="shared" si="2"/>
        <v>1.9917053534553508</v>
      </c>
      <c r="R13" s="12">
        <f t="shared" si="0"/>
        <v>495.2127036609491</v>
      </c>
      <c r="U13" s="12">
        <f t="shared" si="1"/>
        <v>1072.7455066742502</v>
      </c>
      <c r="V13" s="3"/>
      <c r="W13" s="25" t="s">
        <v>40</v>
      </c>
      <c r="X13" s="2">
        <f>SLOPE($O53:$O57,$V$6:$V$10)</f>
        <v>-5.346367291769849E-3</v>
      </c>
      <c r="Y13" s="2">
        <f>RSQ(O53:O57,$V$6:$V$10)</f>
        <v>0.93514040780853902</v>
      </c>
      <c r="Z13" s="2">
        <f>SLOPE($R53:$R57,$V$6:$V$10)</f>
        <v>4.2473055244108862</v>
      </c>
      <c r="AA13" s="2">
        <f>RSQ(R53:R57,$V$6:$V$10)</f>
        <v>0.92811572888929783</v>
      </c>
      <c r="AB13" s="2">
        <f>SLOPE(U53:U57,$V$6:$V$10)</f>
        <v>-0.21203950951527076</v>
      </c>
      <c r="AC13" s="2">
        <f>RSQ(U53:U57,$V$6:$V$10)</f>
        <v>0.17470733485040763</v>
      </c>
      <c r="AD13" s="31">
        <v>43502</v>
      </c>
      <c r="AE13" s="2"/>
    </row>
    <row r="14" spans="1:33" x14ac:dyDescent="0.35">
      <c r="A14" s="40" t="s">
        <v>53</v>
      </c>
      <c r="B14" s="41">
        <v>43739</v>
      </c>
      <c r="C14" s="42">
        <v>0.95519675925925929</v>
      </c>
      <c r="D14" s="40" t="s">
        <v>42</v>
      </c>
      <c r="E14" s="43">
        <v>2.0030000000000001</v>
      </c>
      <c r="F14" s="43">
        <v>16.7</v>
      </c>
      <c r="G14" s="43" t="s">
        <v>43</v>
      </c>
      <c r="H14" s="43">
        <v>2.9630000000000001</v>
      </c>
      <c r="I14" s="43">
        <v>4079.4022</v>
      </c>
      <c r="J14" s="43" t="s">
        <v>44</v>
      </c>
      <c r="K14" s="43">
        <v>3.24</v>
      </c>
      <c r="L14" s="43">
        <v>510.56420000000003</v>
      </c>
      <c r="O14" s="12">
        <f t="shared" si="2"/>
        <v>1.96164635334629</v>
      </c>
      <c r="R14" s="12">
        <f t="shared" si="0"/>
        <v>517.66001817509243</v>
      </c>
      <c r="U14" s="12">
        <f t="shared" si="1"/>
        <v>1036.8916418670854</v>
      </c>
      <c r="AD14" s="31">
        <v>43502</v>
      </c>
    </row>
    <row r="15" spans="1:33" x14ac:dyDescent="0.35">
      <c r="A15" s="40" t="s">
        <v>54</v>
      </c>
      <c r="B15" s="41">
        <v>43739</v>
      </c>
      <c r="C15" s="42">
        <v>0.95863425925925927</v>
      </c>
      <c r="D15" s="40" t="s">
        <v>42</v>
      </c>
      <c r="E15" s="43">
        <v>2.0059999999999998</v>
      </c>
      <c r="F15" s="43">
        <v>16.549700000000001</v>
      </c>
      <c r="G15" s="43" t="s">
        <v>43</v>
      </c>
      <c r="H15" s="43">
        <v>2.96</v>
      </c>
      <c r="I15" s="43">
        <v>4560.8235999999997</v>
      </c>
      <c r="J15" s="43" t="s">
        <v>44</v>
      </c>
      <c r="K15" s="43">
        <v>3.2360000000000002</v>
      </c>
      <c r="L15" s="43">
        <v>511.85250000000002</v>
      </c>
      <c r="O15" s="12">
        <f t="shared" si="2"/>
        <v>1.9439915361661735</v>
      </c>
      <c r="R15" s="12">
        <f t="shared" si="0"/>
        <v>578.75049135125494</v>
      </c>
      <c r="U15" s="12">
        <f t="shared" si="1"/>
        <v>1039.5080170501033</v>
      </c>
      <c r="AD15" s="31">
        <v>43502</v>
      </c>
    </row>
    <row r="16" spans="1:33" x14ac:dyDescent="0.35">
      <c r="A16" s="44" t="s">
        <v>41</v>
      </c>
      <c r="B16" s="45">
        <v>43739</v>
      </c>
      <c r="C16" s="46">
        <v>0.93111111111111111</v>
      </c>
      <c r="D16" s="44" t="s">
        <v>42</v>
      </c>
      <c r="E16" s="47">
        <v>2.0030000000000001</v>
      </c>
      <c r="F16" s="47">
        <v>33.636400000000002</v>
      </c>
      <c r="G16" s="47" t="s">
        <v>43</v>
      </c>
      <c r="H16" s="47">
        <v>2.956</v>
      </c>
      <c r="I16" s="47">
        <v>3212.0288</v>
      </c>
      <c r="J16" s="47" t="s">
        <v>44</v>
      </c>
      <c r="K16" s="47">
        <v>3.2330000000000001</v>
      </c>
      <c r="L16" s="47">
        <v>744.93039999999996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44" t="s">
        <v>41</v>
      </c>
      <c r="B17" s="45">
        <v>43739</v>
      </c>
      <c r="C17" s="46">
        <v>0.93456018518518524</v>
      </c>
      <c r="D17" s="44" t="s">
        <v>42</v>
      </c>
      <c r="E17" s="47">
        <v>2.0059999999999998</v>
      </c>
      <c r="F17" s="47">
        <v>33.181199999999997</v>
      </c>
      <c r="G17" s="47" t="s">
        <v>43</v>
      </c>
      <c r="H17" s="47">
        <v>2.9630000000000001</v>
      </c>
      <c r="I17" s="47">
        <v>3236.8252000000002</v>
      </c>
      <c r="J17" s="47" t="s">
        <v>44</v>
      </c>
      <c r="K17" s="47">
        <v>3.2429999999999999</v>
      </c>
      <c r="L17" s="47">
        <v>740.08159999999998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44" t="s">
        <v>41</v>
      </c>
      <c r="B18" s="45">
        <v>43739</v>
      </c>
      <c r="C18" s="46">
        <v>0.93799768518518523</v>
      </c>
      <c r="D18" s="44" t="s">
        <v>42</v>
      </c>
      <c r="E18" s="47">
        <v>2.0059999999999998</v>
      </c>
      <c r="F18" s="47">
        <v>33.694400000000002</v>
      </c>
      <c r="G18" s="47" t="s">
        <v>43</v>
      </c>
      <c r="H18" s="47">
        <v>2.96</v>
      </c>
      <c r="I18" s="47">
        <v>3215.9268000000002</v>
      </c>
      <c r="J18" s="47" t="s">
        <v>44</v>
      </c>
      <c r="K18" s="47">
        <v>3.2360000000000002</v>
      </c>
      <c r="L18" s="47">
        <v>737.21040000000005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44" t="s">
        <v>41</v>
      </c>
      <c r="B19" s="45">
        <v>43739</v>
      </c>
      <c r="C19" s="46">
        <v>0.94143518518518521</v>
      </c>
      <c r="D19" s="44" t="s">
        <v>42</v>
      </c>
      <c r="E19" s="47">
        <v>2</v>
      </c>
      <c r="F19" s="47">
        <v>33.501399999999997</v>
      </c>
      <c r="G19" s="47" t="s">
        <v>43</v>
      </c>
      <c r="H19" s="47">
        <v>2.9529999999999998</v>
      </c>
      <c r="I19" s="47">
        <v>3211.5938999999998</v>
      </c>
      <c r="J19" s="47" t="s">
        <v>44</v>
      </c>
      <c r="K19" s="47">
        <v>3.23</v>
      </c>
      <c r="L19" s="47">
        <v>739.97979999999995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48" t="s">
        <v>55</v>
      </c>
      <c r="B20" s="49">
        <v>43739</v>
      </c>
      <c r="C20" s="50">
        <v>0.96207175925925925</v>
      </c>
      <c r="D20" s="48" t="s">
        <v>42</v>
      </c>
      <c r="E20" s="51">
        <v>2</v>
      </c>
      <c r="F20" s="51">
        <v>16.896999999999998</v>
      </c>
      <c r="G20" s="51" t="s">
        <v>43</v>
      </c>
      <c r="H20" s="51">
        <v>2.956</v>
      </c>
      <c r="I20" s="51">
        <v>3111.3944000000001</v>
      </c>
      <c r="J20" s="51" t="s">
        <v>44</v>
      </c>
      <c r="K20" s="51">
        <v>3.23</v>
      </c>
      <c r="L20" s="51">
        <v>497.46600000000001</v>
      </c>
      <c r="O20" s="14">
        <f t="shared" ref="O20:O29" si="3">($O$2/$M$2)*F20</f>
        <v>1.9847867324845665</v>
      </c>
      <c r="P20" s="3"/>
      <c r="R20" s="14">
        <f t="shared" ref="R20:R29" si="4">($R$2/$P$2)*I20</f>
        <v>394.82365373384391</v>
      </c>
      <c r="S20" s="3"/>
      <c r="U20" s="14">
        <f>($S$2/$U$2)*L20</f>
        <v>1010.2908459172254</v>
      </c>
      <c r="AD20" s="31">
        <v>43502</v>
      </c>
    </row>
    <row r="21" spans="1:30" x14ac:dyDescent="0.35">
      <c r="A21" s="48" t="s">
        <v>56</v>
      </c>
      <c r="B21" s="49">
        <v>43739</v>
      </c>
      <c r="C21" s="50">
        <v>0.96552083333333327</v>
      </c>
      <c r="D21" s="48" t="s">
        <v>42</v>
      </c>
      <c r="E21" s="51">
        <v>2.0030000000000001</v>
      </c>
      <c r="F21" s="51">
        <v>16.696400000000001</v>
      </c>
      <c r="G21" s="51" t="s">
        <v>43</v>
      </c>
      <c r="H21" s="51">
        <v>2.956</v>
      </c>
      <c r="I21" s="51">
        <v>3511.81</v>
      </c>
      <c r="J21" s="51" t="s">
        <v>44</v>
      </c>
      <c r="K21" s="51">
        <v>3.2330000000000001</v>
      </c>
      <c r="L21" s="51">
        <v>519.86199999999997</v>
      </c>
      <c r="O21" s="14">
        <f t="shared" si="3"/>
        <v>1.9612234834737123</v>
      </c>
      <c r="P21" s="3"/>
      <c r="R21" s="14">
        <f t="shared" si="4"/>
        <v>445.63481100918938</v>
      </c>
      <c r="S21" s="3"/>
      <c r="U21" s="14">
        <f t="shared" ref="U21:U26" si="5">($S$2/$U$2)*L21</f>
        <v>1055.7743036513461</v>
      </c>
      <c r="AD21" s="31">
        <v>43502</v>
      </c>
    </row>
    <row r="22" spans="1:30" x14ac:dyDescent="0.35">
      <c r="A22" s="48" t="s">
        <v>57</v>
      </c>
      <c r="B22" s="49">
        <v>43739</v>
      </c>
      <c r="C22" s="50">
        <v>0.96895833333333325</v>
      </c>
      <c r="D22" s="48" t="s">
        <v>42</v>
      </c>
      <c r="E22" s="51">
        <v>2.0030000000000001</v>
      </c>
      <c r="F22" s="51">
        <v>16.6418</v>
      </c>
      <c r="G22" s="51" t="s">
        <v>43</v>
      </c>
      <c r="H22" s="51">
        <v>2.96</v>
      </c>
      <c r="I22" s="51">
        <v>3708.8942000000002</v>
      </c>
      <c r="J22" s="51" t="s">
        <v>44</v>
      </c>
      <c r="K22" s="51">
        <v>3.2360000000000002</v>
      </c>
      <c r="L22" s="51">
        <v>525.43020000000001</v>
      </c>
      <c r="O22" s="14">
        <f t="shared" si="3"/>
        <v>1.9548099570729514</v>
      </c>
      <c r="P22" s="3"/>
      <c r="R22" s="14">
        <f>($R$2/$P$2)*I22</f>
        <v>470.6440171507225</v>
      </c>
      <c r="S22" s="3"/>
      <c r="U22" s="14">
        <f t="shared" si="5"/>
        <v>1067.0826171606841</v>
      </c>
      <c r="AD22" s="31">
        <v>43502</v>
      </c>
    </row>
    <row r="23" spans="1:30" x14ac:dyDescent="0.35">
      <c r="A23" s="48" t="s">
        <v>58</v>
      </c>
      <c r="B23" s="49">
        <v>43739</v>
      </c>
      <c r="C23" s="50">
        <v>0.97239583333333324</v>
      </c>
      <c r="D23" s="48" t="s">
        <v>42</v>
      </c>
      <c r="E23" s="51">
        <v>2.0030000000000001</v>
      </c>
      <c r="F23" s="51">
        <v>16.616700000000002</v>
      </c>
      <c r="G23" s="51" t="s">
        <v>43</v>
      </c>
      <c r="H23" s="51">
        <v>2.956</v>
      </c>
      <c r="I23" s="51">
        <v>3778.9652999999998</v>
      </c>
      <c r="J23" s="51" t="s">
        <v>44</v>
      </c>
      <c r="K23" s="51">
        <v>3.23</v>
      </c>
      <c r="L23" s="51">
        <v>509.78579999999999</v>
      </c>
      <c r="O23" s="14">
        <f t="shared" si="3"/>
        <v>1.9518616143502576</v>
      </c>
      <c r="P23" s="3"/>
      <c r="R23" s="14">
        <f t="shared" si="4"/>
        <v>479.53576283334939</v>
      </c>
      <c r="S23" s="3"/>
      <c r="T23" s="14">
        <f>($S$2/$U$2)*L23</f>
        <v>1035.310809419316</v>
      </c>
      <c r="AD23" s="31">
        <v>43502</v>
      </c>
    </row>
    <row r="24" spans="1:30" x14ac:dyDescent="0.35">
      <c r="A24" s="48" t="s">
        <v>59</v>
      </c>
      <c r="B24" s="49">
        <v>43739</v>
      </c>
      <c r="C24" s="50">
        <v>0.97584490740740737</v>
      </c>
      <c r="D24" s="48" t="s">
        <v>42</v>
      </c>
      <c r="E24" s="51">
        <v>2.0030000000000001</v>
      </c>
      <c r="F24" s="51">
        <v>16.539300000000001</v>
      </c>
      <c r="G24" s="51" t="s">
        <v>43</v>
      </c>
      <c r="H24" s="51">
        <v>2.956</v>
      </c>
      <c r="I24" s="51">
        <v>3905.7269999999999</v>
      </c>
      <c r="J24" s="51" t="s">
        <v>44</v>
      </c>
      <c r="K24" s="51">
        <v>3.23</v>
      </c>
      <c r="L24" s="51">
        <v>529.42280000000005</v>
      </c>
      <c r="O24" s="14">
        <f t="shared" si="3"/>
        <v>1.9427699120898381</v>
      </c>
      <c r="P24" s="3"/>
      <c r="R24" s="14">
        <f t="shared" si="4"/>
        <v>495.62132162573948</v>
      </c>
      <c r="S24" s="3"/>
      <c r="U24" s="14">
        <f t="shared" si="5"/>
        <v>1075.1910853402364</v>
      </c>
      <c r="AD24" s="31">
        <v>43502</v>
      </c>
    </row>
    <row r="25" spans="1:30" x14ac:dyDescent="0.35">
      <c r="A25" s="52" t="s">
        <v>60</v>
      </c>
      <c r="B25" s="53">
        <v>43739</v>
      </c>
      <c r="C25" s="54">
        <v>0.99304398148148154</v>
      </c>
      <c r="D25" s="52" t="s">
        <v>42</v>
      </c>
      <c r="E25" s="55">
        <v>2.0030000000000001</v>
      </c>
      <c r="F25" s="55">
        <v>18.702200000000001</v>
      </c>
      <c r="G25" s="55" t="s">
        <v>43</v>
      </c>
      <c r="H25" s="55">
        <v>2.96</v>
      </c>
      <c r="I25" s="55">
        <v>4560.4139999999998</v>
      </c>
      <c r="J25" s="55" t="s">
        <v>44</v>
      </c>
      <c r="K25" s="55">
        <v>3.2360000000000002</v>
      </c>
      <c r="L25" s="55">
        <v>514.97680000000003</v>
      </c>
      <c r="O25" s="17">
        <f t="shared" si="3"/>
        <v>2.196832480811556</v>
      </c>
      <c r="P25" s="3"/>
      <c r="R25" s="17">
        <f t="shared" si="4"/>
        <v>578.69851472991456</v>
      </c>
      <c r="S25" s="3"/>
      <c r="U25" s="17">
        <f t="shared" si="5"/>
        <v>1045.8530771947144</v>
      </c>
      <c r="AD25" s="31">
        <v>43502</v>
      </c>
    </row>
    <row r="26" spans="1:30" x14ac:dyDescent="0.35">
      <c r="A26" s="52" t="s">
        <v>61</v>
      </c>
      <c r="B26" s="53">
        <v>43739</v>
      </c>
      <c r="C26" s="54">
        <v>0.99648148148148152</v>
      </c>
      <c r="D26" s="52" t="s">
        <v>42</v>
      </c>
      <c r="E26" s="55">
        <v>2</v>
      </c>
      <c r="F26" s="55">
        <v>22.1051</v>
      </c>
      <c r="G26" s="55" t="s">
        <v>43</v>
      </c>
      <c r="H26" s="55">
        <v>2.9529999999999998</v>
      </c>
      <c r="I26" s="55">
        <v>9650.3567000000003</v>
      </c>
      <c r="J26" s="55" t="s">
        <v>44</v>
      </c>
      <c r="K26" s="55">
        <v>3.226</v>
      </c>
      <c r="L26" s="55">
        <v>543.32479999999998</v>
      </c>
      <c r="O26" s="17">
        <f t="shared" si="3"/>
        <v>2.5965502278655732</v>
      </c>
      <c r="P26" s="3"/>
      <c r="R26" s="17">
        <f t="shared" si="4"/>
        <v>1224.5921288952891</v>
      </c>
      <c r="S26" s="3"/>
      <c r="U26" s="17">
        <f t="shared" si="5"/>
        <v>1103.4242979415824</v>
      </c>
      <c r="AD26" s="31">
        <v>43502</v>
      </c>
    </row>
    <row r="27" spans="1:30" x14ac:dyDescent="0.35">
      <c r="A27" s="52" t="s">
        <v>62</v>
      </c>
      <c r="B27" s="53">
        <v>43739</v>
      </c>
      <c r="C27" s="54">
        <v>0.99991898148148151</v>
      </c>
      <c r="D27" s="52" t="s">
        <v>42</v>
      </c>
      <c r="E27" s="55">
        <v>2.0030000000000001</v>
      </c>
      <c r="F27" s="55">
        <v>24.010200000000001</v>
      </c>
      <c r="G27" s="55" t="s">
        <v>43</v>
      </c>
      <c r="H27" s="55">
        <v>2.96</v>
      </c>
      <c r="I27" s="55">
        <v>11802.554599999999</v>
      </c>
      <c r="J27" s="55" t="s">
        <v>44</v>
      </c>
      <c r="K27" s="55">
        <v>3.24</v>
      </c>
      <c r="L27" s="55">
        <v>522.03099999999995</v>
      </c>
      <c r="O27" s="17">
        <f t="shared" si="3"/>
        <v>2.8203306151565926</v>
      </c>
      <c r="P27" s="3"/>
      <c r="R27" s="17">
        <f t="shared" si="4"/>
        <v>1497.6975373373386</v>
      </c>
      <c r="S27" s="3"/>
      <c r="U27" s="17">
        <f>($S$2/$U$2)*L27</f>
        <v>1060.1792697089147</v>
      </c>
      <c r="AD27" s="31">
        <v>43502</v>
      </c>
    </row>
    <row r="28" spans="1:30" x14ac:dyDescent="0.35">
      <c r="A28" s="52" t="s">
        <v>63</v>
      </c>
      <c r="B28" s="53">
        <v>43740</v>
      </c>
      <c r="C28" s="54">
        <v>3.3680555555555551E-3</v>
      </c>
      <c r="D28" s="52" t="s">
        <v>42</v>
      </c>
      <c r="E28" s="55">
        <v>2.0030000000000001</v>
      </c>
      <c r="F28" s="55">
        <v>28.720199999999998</v>
      </c>
      <c r="G28" s="55" t="s">
        <v>43</v>
      </c>
      <c r="H28" s="55">
        <v>2.96</v>
      </c>
      <c r="I28" s="55">
        <v>16576.679599999999</v>
      </c>
      <c r="J28" s="55" t="s">
        <v>44</v>
      </c>
      <c r="K28" s="55">
        <v>3.2360000000000002</v>
      </c>
      <c r="L28" s="55">
        <v>556.99770000000001</v>
      </c>
      <c r="O28" s="17">
        <f t="shared" si="3"/>
        <v>3.3735853651123424</v>
      </c>
      <c r="P28" s="3"/>
      <c r="R28" s="17">
        <f t="shared" si="4"/>
        <v>2103.5151334229031</v>
      </c>
      <c r="S28" s="3"/>
      <c r="U28" s="17">
        <f>($S$2/$U$2)*L28</f>
        <v>1131.1922372723943</v>
      </c>
      <c r="AD28" s="31">
        <v>43502</v>
      </c>
    </row>
    <row r="29" spans="1:30" x14ac:dyDescent="0.35">
      <c r="A29" s="52" t="s">
        <v>64</v>
      </c>
      <c r="B29" s="53">
        <v>43740</v>
      </c>
      <c r="C29" s="54">
        <v>6.8171296296296287E-3</v>
      </c>
      <c r="D29" s="52" t="s">
        <v>42</v>
      </c>
      <c r="E29" s="55">
        <v>2.0059999999999998</v>
      </c>
      <c r="F29" s="55">
        <v>30.438600000000001</v>
      </c>
      <c r="G29" s="55" t="s">
        <v>43</v>
      </c>
      <c r="H29" s="55">
        <v>2.96</v>
      </c>
      <c r="I29" s="55">
        <v>18251.822400000001</v>
      </c>
      <c r="J29" s="55" t="s">
        <v>44</v>
      </c>
      <c r="K29" s="55">
        <v>3.2360000000000002</v>
      </c>
      <c r="L29" s="55">
        <v>540.85469999999998</v>
      </c>
      <c r="O29" s="17">
        <f t="shared" si="3"/>
        <v>3.5754352509560712</v>
      </c>
      <c r="P29" s="3"/>
      <c r="R29" s="17">
        <f t="shared" si="4"/>
        <v>2316.0841349040211</v>
      </c>
      <c r="S29" s="3"/>
      <c r="U29" s="17">
        <f>($S$2/$U$2)*L29</f>
        <v>1098.4078356738091</v>
      </c>
      <c r="AD29" s="31">
        <v>43502</v>
      </c>
    </row>
    <row r="30" spans="1:30" x14ac:dyDescent="0.35">
      <c r="A30" s="56" t="s">
        <v>41</v>
      </c>
      <c r="B30" s="57">
        <v>43739</v>
      </c>
      <c r="C30" s="58">
        <v>0.97928240740740735</v>
      </c>
      <c r="D30" s="56" t="s">
        <v>42</v>
      </c>
      <c r="E30" s="59">
        <v>2</v>
      </c>
      <c r="F30" s="59">
        <v>33.3902</v>
      </c>
      <c r="G30" s="59" t="s">
        <v>43</v>
      </c>
      <c r="H30" s="59">
        <v>2.956</v>
      </c>
      <c r="I30" s="59">
        <v>3225.8890000000001</v>
      </c>
      <c r="J30" s="59" t="s">
        <v>44</v>
      </c>
      <c r="K30" s="59">
        <v>3.2360000000000002</v>
      </c>
      <c r="L30" s="59">
        <v>741.726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56" t="s">
        <v>41</v>
      </c>
      <c r="B31" s="57">
        <v>43739</v>
      </c>
      <c r="C31" s="58">
        <v>0.98271990740740733</v>
      </c>
      <c r="D31" s="56" t="s">
        <v>42</v>
      </c>
      <c r="E31" s="59">
        <v>2</v>
      </c>
      <c r="F31" s="59">
        <v>33.741999999999997</v>
      </c>
      <c r="G31" s="59" t="s">
        <v>43</v>
      </c>
      <c r="H31" s="59">
        <v>2.9529999999999998</v>
      </c>
      <c r="I31" s="59">
        <v>3209.6439999999998</v>
      </c>
      <c r="J31" s="59" t="s">
        <v>44</v>
      </c>
      <c r="K31" s="59">
        <v>3.23</v>
      </c>
      <c r="L31" s="59">
        <v>749.75530000000003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56" t="s">
        <v>41</v>
      </c>
      <c r="B32" s="57">
        <v>43739</v>
      </c>
      <c r="C32" s="58">
        <v>0.98615740740740743</v>
      </c>
      <c r="D32" s="56" t="s">
        <v>42</v>
      </c>
      <c r="E32" s="59">
        <v>2.0059999999999998</v>
      </c>
      <c r="F32" s="59">
        <v>33.814399999999999</v>
      </c>
      <c r="G32" s="59" t="s">
        <v>43</v>
      </c>
      <c r="H32" s="59">
        <v>2.96</v>
      </c>
      <c r="I32" s="59">
        <v>3221.5275999999999</v>
      </c>
      <c r="J32" s="59" t="s">
        <v>44</v>
      </c>
      <c r="K32" s="59">
        <v>3.2330000000000001</v>
      </c>
      <c r="L32" s="59">
        <v>738.78470000000004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56" t="s">
        <v>41</v>
      </c>
      <c r="B33" s="57">
        <v>43739</v>
      </c>
      <c r="C33" s="58">
        <v>0.98960648148148145</v>
      </c>
      <c r="D33" s="56" t="s">
        <v>42</v>
      </c>
      <c r="E33" s="59">
        <v>2.0059999999999998</v>
      </c>
      <c r="F33" s="59">
        <v>33.6768</v>
      </c>
      <c r="G33" s="59" t="s">
        <v>43</v>
      </c>
      <c r="H33" s="59">
        <v>2.9630000000000001</v>
      </c>
      <c r="I33" s="59">
        <v>3219.7849999999999</v>
      </c>
      <c r="J33" s="59" t="s">
        <v>44</v>
      </c>
      <c r="K33" s="59">
        <v>3.24</v>
      </c>
      <c r="L33" s="59">
        <v>742.83259999999996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64" t="s">
        <v>80</v>
      </c>
      <c r="B39" s="65">
        <v>43740</v>
      </c>
      <c r="C39" s="66">
        <v>1.0254629629629629E-2</v>
      </c>
      <c r="D39" s="64" t="s">
        <v>42</v>
      </c>
      <c r="E39" s="67">
        <v>2</v>
      </c>
      <c r="F39" s="67">
        <v>16.837199999999999</v>
      </c>
      <c r="G39" s="67" t="s">
        <v>43</v>
      </c>
      <c r="H39" s="67">
        <v>2.9529999999999998</v>
      </c>
      <c r="I39" s="67">
        <v>3310.6439999999998</v>
      </c>
      <c r="J39" s="67" t="s">
        <v>44</v>
      </c>
      <c r="K39" s="67">
        <v>3.2330000000000001</v>
      </c>
      <c r="L39" s="67">
        <v>516</v>
      </c>
      <c r="O39" s="26">
        <f t="shared" si="6"/>
        <v>1.9777623940456379</v>
      </c>
      <c r="R39" s="16">
        <f t="shared" si="7"/>
        <v>420.10764057813685</v>
      </c>
      <c r="U39" s="16">
        <f t="shared" si="8"/>
        <v>1047.9310676373627</v>
      </c>
      <c r="AD39" s="31">
        <v>43502</v>
      </c>
    </row>
    <row r="40" spans="1:30" x14ac:dyDescent="0.35">
      <c r="A40" s="64" t="s">
        <v>81</v>
      </c>
      <c r="B40" s="65">
        <v>43740</v>
      </c>
      <c r="C40" s="66">
        <v>1.3692129629629629E-2</v>
      </c>
      <c r="D40" s="64" t="s">
        <v>42</v>
      </c>
      <c r="E40" s="67">
        <v>2</v>
      </c>
      <c r="F40" s="67">
        <v>15.729200000000001</v>
      </c>
      <c r="G40" s="67" t="s">
        <v>43</v>
      </c>
      <c r="H40" s="67">
        <v>2.956</v>
      </c>
      <c r="I40" s="67">
        <v>4283.3500999999997</v>
      </c>
      <c r="J40" s="67" t="s">
        <v>44</v>
      </c>
      <c r="K40" s="67">
        <v>3.2330000000000001</v>
      </c>
      <c r="L40" s="67">
        <v>525.97860000000003</v>
      </c>
      <c r="O40" s="16">
        <f t="shared" si="6"/>
        <v>1.847612444374519</v>
      </c>
      <c r="R40" s="16">
        <f t="shared" si="7"/>
        <v>543.54020072261665</v>
      </c>
      <c r="U40" s="16">
        <f t="shared" si="8"/>
        <v>1068.1963485511733</v>
      </c>
      <c r="AD40" s="31">
        <v>43502</v>
      </c>
    </row>
    <row r="41" spans="1:30" x14ac:dyDescent="0.35">
      <c r="A41" s="64" t="s">
        <v>82</v>
      </c>
      <c r="B41" s="65">
        <v>43740</v>
      </c>
      <c r="C41" s="66">
        <v>1.712962962962963E-2</v>
      </c>
      <c r="D41" s="64" t="s">
        <v>42</v>
      </c>
      <c r="E41" s="67">
        <v>2.0059999999999998</v>
      </c>
      <c r="F41" s="67">
        <v>15.4171</v>
      </c>
      <c r="G41" s="67" t="s">
        <v>43</v>
      </c>
      <c r="H41" s="67">
        <v>2.96</v>
      </c>
      <c r="I41" s="67">
        <v>4836.7938999999997</v>
      </c>
      <c r="J41" s="67" t="s">
        <v>44</v>
      </c>
      <c r="K41" s="67">
        <v>3.2330000000000001</v>
      </c>
      <c r="L41" s="67">
        <v>548.2867</v>
      </c>
      <c r="O41" s="16">
        <f t="shared" si="6"/>
        <v>1.810951975699107</v>
      </c>
      <c r="Q41" s="16">
        <f>($R$2/$P$2)*I41</f>
        <v>613.77003184024761</v>
      </c>
      <c r="U41" s="16">
        <f t="shared" si="8"/>
        <v>1113.5012924464465</v>
      </c>
      <c r="AD41" s="31">
        <v>43502</v>
      </c>
    </row>
    <row r="42" spans="1:30" x14ac:dyDescent="0.35">
      <c r="A42" s="64" t="s">
        <v>83</v>
      </c>
      <c r="B42" s="65">
        <v>43740</v>
      </c>
      <c r="C42" s="66">
        <v>2.056712962962963E-2</v>
      </c>
      <c r="D42" s="64" t="s">
        <v>42</v>
      </c>
      <c r="E42" s="67">
        <v>2.0030000000000001</v>
      </c>
      <c r="F42" s="67">
        <v>15.373200000000001</v>
      </c>
      <c r="G42" s="67" t="s">
        <v>43</v>
      </c>
      <c r="H42" s="67">
        <v>2.956</v>
      </c>
      <c r="I42" s="67">
        <v>4752.3298000000004</v>
      </c>
      <c r="J42" s="67" t="s">
        <v>44</v>
      </c>
      <c r="K42" s="67">
        <v>3.2330000000000001</v>
      </c>
      <c r="L42" s="67">
        <v>520.31629999999996</v>
      </c>
      <c r="O42" s="16">
        <f t="shared" si="6"/>
        <v>1.8057953125307298</v>
      </c>
      <c r="R42" s="16">
        <f t="shared" si="7"/>
        <v>603.05187133596041</v>
      </c>
      <c r="U42" s="16">
        <f t="shared" si="8"/>
        <v>1056.6969297831827</v>
      </c>
      <c r="AD42" s="31">
        <v>43502</v>
      </c>
    </row>
    <row r="43" spans="1:30" x14ac:dyDescent="0.35">
      <c r="A43" s="64" t="s">
        <v>84</v>
      </c>
      <c r="B43" s="65">
        <v>43740</v>
      </c>
      <c r="C43" s="66">
        <v>2.4016203703703706E-2</v>
      </c>
      <c r="D43" s="64" t="s">
        <v>42</v>
      </c>
      <c r="E43" s="67">
        <v>2.0030000000000001</v>
      </c>
      <c r="F43" s="67">
        <v>15.266</v>
      </c>
      <c r="G43" s="67" t="s">
        <v>43</v>
      </c>
      <c r="H43" s="67">
        <v>2.96</v>
      </c>
      <c r="I43" s="67">
        <v>4936.8386</v>
      </c>
      <c r="J43" s="67" t="s">
        <v>44</v>
      </c>
      <c r="K43" s="67">
        <v>3.24</v>
      </c>
      <c r="L43" s="67">
        <v>535.66</v>
      </c>
      <c r="O43" s="16">
        <f t="shared" ref="O43" si="9">($O$2/$M$2)*F43</f>
        <v>1.7932031874361953</v>
      </c>
      <c r="R43" s="16">
        <f t="shared" si="7"/>
        <v>626.46530891303098</v>
      </c>
      <c r="U43" s="16">
        <f t="shared" si="8"/>
        <v>1087.8580536640111</v>
      </c>
      <c r="AD43" s="31">
        <v>43502</v>
      </c>
    </row>
    <row r="44" spans="1:30" x14ac:dyDescent="0.35">
      <c r="A44" s="60" t="s">
        <v>41</v>
      </c>
      <c r="B44" s="61">
        <v>43740</v>
      </c>
      <c r="C44" s="62">
        <v>2.7465277777777772E-2</v>
      </c>
      <c r="D44" s="60" t="s">
        <v>42</v>
      </c>
      <c r="E44" s="63">
        <v>2.0030000000000001</v>
      </c>
      <c r="F44" s="63">
        <v>33.424799999999998</v>
      </c>
      <c r="G44" s="63" t="s">
        <v>43</v>
      </c>
      <c r="H44" s="63">
        <v>2.956</v>
      </c>
      <c r="I44" s="63">
        <v>3185.8062</v>
      </c>
      <c r="J44" s="63" t="s">
        <v>44</v>
      </c>
      <c r="K44" s="63">
        <v>3.2330000000000001</v>
      </c>
      <c r="L44" s="63">
        <v>730.9366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60" t="s">
        <v>41</v>
      </c>
      <c r="B45" s="61">
        <v>43740</v>
      </c>
      <c r="C45" s="62">
        <v>3.0902777777777779E-2</v>
      </c>
      <c r="D45" s="60" t="s">
        <v>42</v>
      </c>
      <c r="E45" s="63">
        <v>2.0059999999999998</v>
      </c>
      <c r="F45" s="63">
        <v>33.485399999999998</v>
      </c>
      <c r="G45" s="63" t="s">
        <v>43</v>
      </c>
      <c r="H45" s="63">
        <v>2.96</v>
      </c>
      <c r="I45" s="63">
        <v>3207.9072000000001</v>
      </c>
      <c r="J45" s="63" t="s">
        <v>44</v>
      </c>
      <c r="K45" s="63">
        <v>3.2330000000000001</v>
      </c>
      <c r="L45" s="63">
        <v>737.87720000000002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60" t="s">
        <v>41</v>
      </c>
      <c r="B46" s="61">
        <v>43740</v>
      </c>
      <c r="C46" s="62">
        <v>3.4351851851851849E-2</v>
      </c>
      <c r="D46" s="60" t="s">
        <v>42</v>
      </c>
      <c r="E46" s="63">
        <v>2</v>
      </c>
      <c r="F46" s="63">
        <v>33.592199999999998</v>
      </c>
      <c r="G46" s="63" t="s">
        <v>43</v>
      </c>
      <c r="H46" s="63">
        <v>2.956</v>
      </c>
      <c r="I46" s="63">
        <v>3214.1091999999999</v>
      </c>
      <c r="J46" s="63" t="s">
        <v>44</v>
      </c>
      <c r="K46" s="63">
        <v>3.2330000000000001</v>
      </c>
      <c r="L46" s="63">
        <v>737.9914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60" t="s">
        <v>41</v>
      </c>
      <c r="B47" s="61">
        <v>43740</v>
      </c>
      <c r="C47" s="62">
        <v>3.7789351851851852E-2</v>
      </c>
      <c r="D47" s="60" t="s">
        <v>42</v>
      </c>
      <c r="E47" s="63">
        <v>2</v>
      </c>
      <c r="F47" s="63">
        <v>33.824599999999997</v>
      </c>
      <c r="G47" s="63" t="s">
        <v>43</v>
      </c>
      <c r="H47" s="63">
        <v>2.956</v>
      </c>
      <c r="I47" s="63">
        <v>3275.1534999999999</v>
      </c>
      <c r="J47" s="63" t="s">
        <v>44</v>
      </c>
      <c r="K47" s="63">
        <v>3.23</v>
      </c>
      <c r="L47" s="63">
        <v>743.12739999999997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64" t="s">
        <v>70</v>
      </c>
      <c r="B48" s="65">
        <v>43740</v>
      </c>
      <c r="C48" s="66">
        <v>4.1226851851851855E-2</v>
      </c>
      <c r="D48" s="64" t="s">
        <v>42</v>
      </c>
      <c r="E48" s="67">
        <v>2</v>
      </c>
      <c r="F48" s="67">
        <v>16.828800000000001</v>
      </c>
      <c r="G48" s="67" t="s">
        <v>43</v>
      </c>
      <c r="H48" s="67">
        <v>2.9529999999999998</v>
      </c>
      <c r="I48" s="67">
        <v>3312.6936000000001</v>
      </c>
      <c r="J48" s="67" t="s">
        <v>44</v>
      </c>
      <c r="K48" s="67">
        <v>3.23</v>
      </c>
      <c r="L48" s="67">
        <v>531.84220000000005</v>
      </c>
      <c r="O48" s="22">
        <f t="shared" ref="O48:O57" si="10">($O$2/$M$2)*F48</f>
        <v>1.9767756976762902</v>
      </c>
      <c r="R48" s="22">
        <f t="shared" ref="R48:R57" si="11">($R$2/$P$2)*I48</f>
        <v>420.36772671851588</v>
      </c>
      <c r="U48" s="22">
        <f>($S$2/$U$2)*L48</f>
        <v>1080.1045822879919</v>
      </c>
      <c r="AD48" s="31">
        <v>43502</v>
      </c>
    </row>
    <row r="49" spans="1:30" x14ac:dyDescent="0.35">
      <c r="A49" s="64" t="s">
        <v>71</v>
      </c>
      <c r="B49" s="65">
        <v>43740</v>
      </c>
      <c r="C49" s="66">
        <v>4.4675925925925924E-2</v>
      </c>
      <c r="D49" s="64" t="s">
        <v>42</v>
      </c>
      <c r="E49" s="67">
        <v>2.0030000000000001</v>
      </c>
      <c r="F49" s="67">
        <v>16.160799999999998</v>
      </c>
      <c r="G49" s="67" t="s">
        <v>43</v>
      </c>
      <c r="H49" s="67">
        <v>2.956</v>
      </c>
      <c r="I49" s="67">
        <v>3781.8906000000002</v>
      </c>
      <c r="J49" s="67" t="s">
        <v>44</v>
      </c>
      <c r="K49" s="67">
        <v>3.2330000000000001</v>
      </c>
      <c r="L49" s="67">
        <v>524.75829999999996</v>
      </c>
      <c r="O49" s="22">
        <f t="shared" si="10"/>
        <v>1.8983098435424384</v>
      </c>
      <c r="R49" s="22">
        <f t="shared" si="11"/>
        <v>479.90697184313217</v>
      </c>
      <c r="U49" s="22">
        <f>($S$2/$U$2)*L49</f>
        <v>1065.7180728111773</v>
      </c>
      <c r="AD49" s="31">
        <v>43502</v>
      </c>
    </row>
    <row r="50" spans="1:30" x14ac:dyDescent="0.35">
      <c r="A50" s="64" t="s">
        <v>72</v>
      </c>
      <c r="B50" s="65">
        <v>43740</v>
      </c>
      <c r="C50" s="66">
        <v>4.8113425925925928E-2</v>
      </c>
      <c r="D50" s="64" t="s">
        <v>42</v>
      </c>
      <c r="E50" s="67">
        <v>2</v>
      </c>
      <c r="F50" s="67">
        <v>15.8788</v>
      </c>
      <c r="G50" s="67" t="s">
        <v>43</v>
      </c>
      <c r="H50" s="67">
        <v>2.956</v>
      </c>
      <c r="I50" s="67">
        <v>3965.9364</v>
      </c>
      <c r="J50" s="67" t="s">
        <v>44</v>
      </c>
      <c r="K50" s="67">
        <v>3.2330000000000001</v>
      </c>
      <c r="L50" s="67">
        <v>513.73699999999997</v>
      </c>
      <c r="O50" s="22">
        <f t="shared" si="10"/>
        <v>1.8651850368571898</v>
      </c>
      <c r="R50" s="22">
        <f t="shared" si="11"/>
        <v>503.26165654988881</v>
      </c>
      <c r="U50" s="22">
        <f>($S$2/$U$2)*L50</f>
        <v>1043.3351994085576</v>
      </c>
      <c r="AD50" s="31">
        <v>43502</v>
      </c>
    </row>
    <row r="51" spans="1:30" x14ac:dyDescent="0.35">
      <c r="A51" s="64" t="s">
        <v>73</v>
      </c>
      <c r="B51" s="65">
        <v>43740</v>
      </c>
      <c r="C51" s="66">
        <v>5.1550925925925924E-2</v>
      </c>
      <c r="D51" s="64" t="s">
        <v>42</v>
      </c>
      <c r="E51" s="67">
        <v>2.0030000000000001</v>
      </c>
      <c r="F51" s="67">
        <v>15.706300000000001</v>
      </c>
      <c r="G51" s="67" t="s">
        <v>43</v>
      </c>
      <c r="H51" s="67">
        <v>2.956</v>
      </c>
      <c r="I51" s="67">
        <v>4305.8422</v>
      </c>
      <c r="J51" s="67" t="s">
        <v>44</v>
      </c>
      <c r="K51" s="67">
        <v>3.23</v>
      </c>
      <c r="L51" s="67">
        <v>522.1422</v>
      </c>
      <c r="O51" s="22">
        <f t="shared" si="10"/>
        <v>1.8449225221295111</v>
      </c>
      <c r="R51" s="22">
        <f t="shared" si="11"/>
        <v>546.39435932820754</v>
      </c>
      <c r="T51" s="22">
        <f>($S$2/$U$2)*L51</f>
        <v>1060.405102915739</v>
      </c>
      <c r="AD51" s="31">
        <v>43502</v>
      </c>
    </row>
    <row r="52" spans="1:30" x14ac:dyDescent="0.35">
      <c r="A52" s="64" t="s">
        <v>74</v>
      </c>
      <c r="B52" s="65">
        <v>43740</v>
      </c>
      <c r="C52" s="66">
        <v>5.5E-2</v>
      </c>
      <c r="D52" s="64" t="s">
        <v>42</v>
      </c>
      <c r="E52" s="67">
        <v>2.0030000000000001</v>
      </c>
      <c r="F52" s="67">
        <v>15.528499999999999</v>
      </c>
      <c r="G52" s="67" t="s">
        <v>43</v>
      </c>
      <c r="H52" s="67">
        <v>2.9529999999999998</v>
      </c>
      <c r="I52" s="67">
        <v>4269.232</v>
      </c>
      <c r="J52" s="67" t="s">
        <v>44</v>
      </c>
      <c r="K52" s="67">
        <v>3.226</v>
      </c>
      <c r="L52" s="67">
        <v>511.84440000000001</v>
      </c>
      <c r="O52" s="22">
        <f t="shared" si="10"/>
        <v>1.8240374489783151</v>
      </c>
      <c r="R52" s="22">
        <f t="shared" si="11"/>
        <v>541.74866962460487</v>
      </c>
      <c r="U52" s="22">
        <f t="shared" ref="U52:U57" si="12">($S$2/$U$2)*L52</f>
        <v>1039.4915669693903</v>
      </c>
      <c r="AD52" s="31">
        <v>43502</v>
      </c>
    </row>
    <row r="53" spans="1:30" x14ac:dyDescent="0.35">
      <c r="A53" s="64" t="s">
        <v>75</v>
      </c>
      <c r="B53" s="65">
        <v>43740</v>
      </c>
      <c r="C53" s="66">
        <v>5.8437499999999996E-2</v>
      </c>
      <c r="D53" s="64" t="s">
        <v>42</v>
      </c>
      <c r="E53" s="67">
        <v>2.0059999999999998</v>
      </c>
      <c r="F53" s="67">
        <v>16.5639</v>
      </c>
      <c r="G53" s="67" t="s">
        <v>43</v>
      </c>
      <c r="H53" s="67">
        <v>2.9630000000000001</v>
      </c>
      <c r="I53" s="67">
        <v>3114.6974</v>
      </c>
      <c r="J53" s="67" t="s">
        <v>44</v>
      </c>
      <c r="K53" s="67">
        <v>3.2429999999999999</v>
      </c>
      <c r="L53" s="67">
        <v>533.99779999999998</v>
      </c>
      <c r="O53" s="24">
        <f t="shared" si="10"/>
        <v>1.9456595228857854</v>
      </c>
      <c r="R53" s="24">
        <f t="shared" si="11"/>
        <v>395.24279138102963</v>
      </c>
      <c r="U53" s="24">
        <f t="shared" si="12"/>
        <v>1084.4823346317885</v>
      </c>
      <c r="AD53" s="31">
        <v>43502</v>
      </c>
    </row>
    <row r="54" spans="1:30" x14ac:dyDescent="0.35">
      <c r="A54" s="64" t="s">
        <v>76</v>
      </c>
      <c r="B54" s="65">
        <v>43740</v>
      </c>
      <c r="C54" s="66">
        <v>6.1886574074074073E-2</v>
      </c>
      <c r="D54" s="64" t="s">
        <v>42</v>
      </c>
      <c r="E54" s="67">
        <v>2.0030000000000001</v>
      </c>
      <c r="F54" s="67">
        <v>15.6767</v>
      </c>
      <c r="G54" s="67" t="s">
        <v>43</v>
      </c>
      <c r="H54" s="67">
        <v>2.956</v>
      </c>
      <c r="I54" s="67">
        <v>3650.741</v>
      </c>
      <c r="J54" s="67" t="s">
        <v>44</v>
      </c>
      <c r="K54" s="67">
        <v>3.2330000000000001</v>
      </c>
      <c r="L54" s="67">
        <v>523.62739999999997</v>
      </c>
      <c r="O54" s="24">
        <f t="shared" si="10"/>
        <v>1.841445592066095</v>
      </c>
      <c r="R54" s="24">
        <f t="shared" si="11"/>
        <v>463.26460588087031</v>
      </c>
      <c r="U54" s="24">
        <f t="shared" si="12"/>
        <v>1063.421357221272</v>
      </c>
      <c r="AD54" s="31">
        <v>43502</v>
      </c>
    </row>
    <row r="55" spans="1:30" x14ac:dyDescent="0.35">
      <c r="A55" s="64" t="s">
        <v>77</v>
      </c>
      <c r="B55" s="65">
        <v>43740</v>
      </c>
      <c r="C55" s="66">
        <v>6.5324074074074076E-2</v>
      </c>
      <c r="D55" s="64" t="s">
        <v>42</v>
      </c>
      <c r="E55" s="67">
        <v>2</v>
      </c>
      <c r="F55" s="67">
        <v>15.385199999999999</v>
      </c>
      <c r="G55" s="67" t="s">
        <v>43</v>
      </c>
      <c r="H55" s="67">
        <v>2.9529999999999998</v>
      </c>
      <c r="I55" s="67">
        <v>4132.2501000000002</v>
      </c>
      <c r="J55" s="67" t="s">
        <v>44</v>
      </c>
      <c r="K55" s="67">
        <v>3.226</v>
      </c>
      <c r="L55" s="67">
        <v>530.13869999999997</v>
      </c>
      <c r="O55" s="24">
        <f t="shared" si="10"/>
        <v>1.8072048787726551</v>
      </c>
      <c r="R55" s="24">
        <f t="shared" si="11"/>
        <v>524.36620784045954</v>
      </c>
      <c r="U55" s="24">
        <f t="shared" si="12"/>
        <v>1076.6449881528749</v>
      </c>
      <c r="AD55" s="31">
        <v>43502</v>
      </c>
    </row>
    <row r="56" spans="1:30" x14ac:dyDescent="0.35">
      <c r="A56" s="64" t="s">
        <v>78</v>
      </c>
      <c r="B56" s="65">
        <v>43740</v>
      </c>
      <c r="C56" s="66">
        <v>6.8761574074074072E-2</v>
      </c>
      <c r="D56" s="64" t="s">
        <v>42</v>
      </c>
      <c r="E56" s="67">
        <v>2.0030000000000001</v>
      </c>
      <c r="F56" s="67">
        <v>14.8506</v>
      </c>
      <c r="G56" s="67" t="s">
        <v>43</v>
      </c>
      <c r="H56" s="67">
        <v>2.956</v>
      </c>
      <c r="I56" s="67">
        <v>4308.5870999999997</v>
      </c>
      <c r="J56" s="67" t="s">
        <v>44</v>
      </c>
      <c r="K56" s="67">
        <v>3.2360000000000002</v>
      </c>
      <c r="L56" s="67">
        <v>526.3066</v>
      </c>
      <c r="O56" s="24">
        <f t="shared" si="10"/>
        <v>1.7444087026948751</v>
      </c>
      <c r="R56" s="24">
        <f t="shared" si="11"/>
        <v>546.74267629089593</v>
      </c>
      <c r="U56" s="24">
        <f t="shared" si="12"/>
        <v>1068.862475276338</v>
      </c>
      <c r="AD56" s="31">
        <v>43502</v>
      </c>
    </row>
    <row r="57" spans="1:30" x14ac:dyDescent="0.35">
      <c r="A57" s="64" t="s">
        <v>79</v>
      </c>
      <c r="B57" s="65">
        <v>43740</v>
      </c>
      <c r="C57" s="66">
        <v>7.2199074074074068E-2</v>
      </c>
      <c r="D57" s="64" t="s">
        <v>42</v>
      </c>
      <c r="E57" s="67">
        <v>2.0030000000000001</v>
      </c>
      <c r="F57" s="67">
        <v>14.7012</v>
      </c>
      <c r="G57" s="67" t="s">
        <v>43</v>
      </c>
      <c r="H57" s="67">
        <v>2.96</v>
      </c>
      <c r="I57" s="67">
        <v>4459.3117000000002</v>
      </c>
      <c r="J57" s="67" t="s">
        <v>44</v>
      </c>
      <c r="K57" s="67">
        <v>3.2360000000000002</v>
      </c>
      <c r="L57" s="67">
        <v>527.43780000000004</v>
      </c>
      <c r="M57" s="3"/>
      <c r="N57" s="2"/>
      <c r="O57" s="24">
        <f t="shared" si="10"/>
        <v>1.7268596029829029</v>
      </c>
      <c r="P57" s="3"/>
      <c r="Q57" s="2"/>
      <c r="R57" s="24">
        <f t="shared" si="11"/>
        <v>565.86903239656112</v>
      </c>
      <c r="S57" s="3"/>
      <c r="U57" s="24">
        <f t="shared" si="12"/>
        <v>1071.159800128492</v>
      </c>
      <c r="AD57" s="31">
        <v>43502</v>
      </c>
    </row>
    <row r="58" spans="1:30" x14ac:dyDescent="0.35">
      <c r="A58" s="60" t="s">
        <v>41</v>
      </c>
      <c r="B58" s="61">
        <v>43740</v>
      </c>
      <c r="C58" s="62">
        <v>7.5648148148148145E-2</v>
      </c>
      <c r="D58" s="60" t="s">
        <v>42</v>
      </c>
      <c r="E58" s="63">
        <v>2</v>
      </c>
      <c r="F58" s="63">
        <v>33.275399999999998</v>
      </c>
      <c r="G58" s="63" t="s">
        <v>43</v>
      </c>
      <c r="H58" s="63">
        <v>2.9529999999999998</v>
      </c>
      <c r="I58" s="63">
        <v>3151.529</v>
      </c>
      <c r="J58" s="63" t="s">
        <v>44</v>
      </c>
      <c r="K58" s="63">
        <v>3.23</v>
      </c>
      <c r="L58" s="63">
        <v>724.79</v>
      </c>
      <c r="AD58" s="31">
        <v>43502</v>
      </c>
    </row>
    <row r="59" spans="1:30" x14ac:dyDescent="0.35">
      <c r="A59" s="60" t="s">
        <v>41</v>
      </c>
      <c r="B59" s="61">
        <v>43740</v>
      </c>
      <c r="C59" s="62">
        <v>7.9097222222222222E-2</v>
      </c>
      <c r="D59" s="60" t="s">
        <v>42</v>
      </c>
      <c r="E59" s="63">
        <v>2.0059999999999998</v>
      </c>
      <c r="F59" s="63">
        <v>33.651800000000001</v>
      </c>
      <c r="G59" s="63" t="s">
        <v>43</v>
      </c>
      <c r="H59" s="63">
        <v>2.96</v>
      </c>
      <c r="I59" s="63">
        <v>3149.4148</v>
      </c>
      <c r="J59" s="63" t="s">
        <v>44</v>
      </c>
      <c r="K59" s="63">
        <v>3.2360000000000002</v>
      </c>
      <c r="L59" s="63">
        <v>731.01260000000002</v>
      </c>
    </row>
    <row r="60" spans="1:30" x14ac:dyDescent="0.35">
      <c r="A60" s="60" t="s">
        <v>41</v>
      </c>
      <c r="B60" s="61">
        <v>43740</v>
      </c>
      <c r="C60" s="62">
        <v>8.2534722222222232E-2</v>
      </c>
      <c r="D60" s="60" t="s">
        <v>42</v>
      </c>
      <c r="E60" s="63">
        <v>2.0030000000000001</v>
      </c>
      <c r="F60" s="63">
        <v>33.896900000000002</v>
      </c>
      <c r="G60" s="63" t="s">
        <v>43</v>
      </c>
      <c r="H60" s="63">
        <v>2.96</v>
      </c>
      <c r="I60" s="63">
        <v>3131.3006</v>
      </c>
      <c r="J60" s="63" t="s">
        <v>44</v>
      </c>
      <c r="K60" s="63">
        <v>3.2360000000000002</v>
      </c>
      <c r="L60" s="63">
        <v>737.64440000000002</v>
      </c>
    </row>
    <row r="61" spans="1:30" x14ac:dyDescent="0.35">
      <c r="A61" s="60" t="s">
        <v>41</v>
      </c>
      <c r="B61" s="61">
        <v>43740</v>
      </c>
      <c r="C61" s="62">
        <v>8.5972222222222228E-2</v>
      </c>
      <c r="D61" s="60" t="s">
        <v>42</v>
      </c>
      <c r="E61" s="63">
        <v>2.0059999999999998</v>
      </c>
      <c r="F61" s="63">
        <v>33.611800000000002</v>
      </c>
      <c r="G61" s="63" t="s">
        <v>43</v>
      </c>
      <c r="H61" s="63">
        <v>2.96</v>
      </c>
      <c r="I61" s="63">
        <v>3169.444</v>
      </c>
      <c r="J61" s="63" t="s">
        <v>44</v>
      </c>
      <c r="K61" s="63">
        <v>3.2360000000000002</v>
      </c>
      <c r="L61" s="63">
        <v>737.62360000000001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2020-04-22T10:09:16Z</dcterms:modified>
</cp:coreProperties>
</file>