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7E778EB3-B38F-4F9E-A9BD-DDCDDDED8B8D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N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T22" i="1"/>
  <c r="U26" i="1"/>
  <c r="U34" i="1"/>
  <c r="U38" i="1"/>
  <c r="T50" i="1"/>
  <c r="N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N41" i="1"/>
  <c r="N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Q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T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<sst xmlns="http://schemas.openxmlformats.org/spreadsheetml/2006/main" count="266" uniqueCount="101">
  <si>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</si>
  <si>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</si>
  <si>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</si>
  <si>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</si>
  <si>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</si>
  <si>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</si>
  <si>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</si>
  <si>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</si>
  <si>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</si>
  <si>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</si>
  <si>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</si>
  <si>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</si>
  <si>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</si>
  <si>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</si>
  <si>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</si>
  <si>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</si>
  <si>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</si>
  <si>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</si>
  <si>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</si>
  <si>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</si>
  <si>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</si>
  <si>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</si>
  <si>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</si>
  <si>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</si>
  <si>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</si>
  <si>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</si>
  <si>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</si>
  <si>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</si>
  <si>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</si>
  <si>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</si>
  <si>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</si>
  <si>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</si>
  <si>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</si>
  <si>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</si>
  <si>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</si>
  <si>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</si>
  <si>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</si>
  <si>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</si>
  <si>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</si>
  <si>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</si>
  <si>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</si>
  <si>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</si>
  <si>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</si>
  <si>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</si>
  <si>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</si>
  <si>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</si>
  <si>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</si>
  <si>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</si>
  <si>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</si>
  <si>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</si>
  <si>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</si>
  <si>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</si>
  <si>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</si>
  <si>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</si>
  <si>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</si>
  <si>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</si>
  <si>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</si>
  <si>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</si>
  <si>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</si>
  <si>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</si>
  <si>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</si>
  <si>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</si>
  <si>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</si>
  <si>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</si>
  <si>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</si>
  <si>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</si>
  <si>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</si>
  <si>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</si>
  <si>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</si>
  <si>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</si>
  <si>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</si>
  <si>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</si>
  <si>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</si>
  <si>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</si>
  <si>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</si>
  <si>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</si>
  <si>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</si>
  <si>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</si>
  <si>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</si>
  <si>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</si>
  <si>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</si>
  <si>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</si>
  <si>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</si>
  <si>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</si>
  <si>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</si>
  <si>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FID_155.CHR</t>
  </si>
  <si>
    <t>FID_156.CHR</t>
  </si>
  <si>
    <t>FID_157.CHR</t>
  </si>
  <si>
    <t>FID_158.CHR</t>
  </si>
  <si>
    <t>FID_169.CHR</t>
  </si>
  <si>
    <t>FID_170.CHR</t>
  </si>
  <si>
    <t>FID_171.CHR</t>
  </si>
  <si>
    <t>FID_172.CHR</t>
  </si>
  <si>
    <t>FID_183.CHR</t>
  </si>
  <si>
    <t>FID_184.CHR</t>
  </si>
  <si>
    <t>FID_185.CHR</t>
  </si>
  <si>
    <t>FID_186.CHR</t>
  </si>
  <si>
    <t>FID_197.CHR</t>
  </si>
  <si>
    <t>FID_198.CHR</t>
  </si>
  <si>
    <t>FID_199.CHR</t>
  </si>
  <si>
    <t>FID_200.CHR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</si>
</sst>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60" zoomScaleNormal="60" workbookViewId="0">
      <selection activeCell="T50" sqref="T50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33">
        <v>43740</v>
      </c>
      <c r="C2" s="34">
        <v>0.85621527777777784</v>
      </c>
      <c r="D2" s="32" t="s">
        <v>42</v>
      </c>
      <c r="E2" s="35">
        <v>2.0030000000000001</v>
      </c>
      <c r="F2" s="35">
        <v>34.899000000000001</v>
      </c>
      <c r="G2" s="35" t="s">
        <v>43</v>
      </c>
      <c r="H2" s="35">
        <v>2.956</v>
      </c>
      <c r="I2" s="35">
        <v>3167.7840000000001</v>
      </c>
      <c r="J2" s="35" t="s">
        <v>44</v>
      </c>
      <c r="K2" s="35">
        <v>3.2330000000000001</v>
      </c>
      <c r="L2" s="35">
        <v>761.09119999999996</v>
      </c>
      <c r="M2" s="4">
        <f>AVERAGE(F2:F5,F16:F19,F30:F33,F44:F47,F58:F61)</f>
        <v>34.883259999999993</v>
      </c>
      <c r="N2" s="4">
        <f>STDEV(F2:F5,F16:F19,F30:F33,F44:F47,G58:G61)</f>
        <v>8.5525418249001603E-2</v>
      </c>
      <c r="O2" s="4">
        <v>3.9420000000000002</v>
      </c>
      <c r="P2" s="4">
        <f>AVERAGE(I2:I5,I16:I19,I30:I33,I44:I47,I58:I61)</f>
        <v>3165.6854200000002</v>
      </c>
      <c r="Q2" s="4">
        <f>STDEV(I2:I5,I16:I19,I30:I33,I44:I47,I58:I61)</f>
        <v>15.359379797669307</v>
      </c>
      <c r="R2" s="4">
        <v>407.1</v>
      </c>
      <c r="S2" s="4">
        <f>AVERAGE(L2:L5,L16:L19,L30:L33,L44:L47,L58:L61)</f>
        <v>751.16291000000001</v>
      </c>
      <c r="T2" s="4">
        <f>STDEV(L2:L5,L16:L19,L30:L33,L44:L47,L58:L61)</f>
        <v>6.294706027406983</v>
      </c>
      <c r="U2" s="4">
        <v>364</v>
      </c>
      <c r="AD2" s="7">
        <v>43502</v>
      </c>
      <c r="AE2" s="6">
        <f>(N2/M2)^2</f>
        <v>6.0111322581019343E-6</v>
      </c>
      <c r="AF2" s="6">
        <f>(T2/S2)^2</f>
        <v>7.0223526297881749E-5</v>
      </c>
      <c r="AG2" s="6">
        <f>(T2/S2)^2</f>
        <v>7.0223526297881749E-5</v>
      </c>
    </row>
    <row r="3" spans="1:33" x14ac:dyDescent="0.35">
      <c r="A3" s="27" t="s">
        <v>41</v>
      </c>
      <c r="B3" s="33">
        <v>43740</v>
      </c>
      <c r="C3" s="34">
        <v>0.85965277777777782</v>
      </c>
      <c r="D3" s="32" t="s">
        <v>42</v>
      </c>
      <c r="E3" s="35">
        <v>2.0030000000000001</v>
      </c>
      <c r="F3" s="35">
        <v>34.799599999999998</v>
      </c>
      <c r="G3" s="35" t="s">
        <v>43</v>
      </c>
      <c r="H3" s="35">
        <v>2.956</v>
      </c>
      <c r="I3" s="35">
        <v>3163.3566999999998</v>
      </c>
      <c r="J3" s="35" t="s">
        <v>44</v>
      </c>
      <c r="K3" s="35">
        <v>3.2330000000000001</v>
      </c>
      <c r="L3" s="35">
        <v>754.90700000000004</v>
      </c>
      <c r="M3" s="5"/>
      <c r="N3" s="4"/>
      <c r="O3" s="5"/>
      <c r="P3" s="5"/>
      <c r="Q3" s="4"/>
      <c r="R3" s="4"/>
      <c r="S3" s="5"/>
      <c r="T3" s="4"/>
      <c r="U3" s="4"/>
      <c r="AD3" s="33">
        <v>43502</v>
      </c>
    </row>
    <row r="4" spans="1:33" x14ac:dyDescent="0.35">
      <c r="A4" s="27" t="s">
        <v>41</v>
      </c>
      <c r="B4" s="33">
        <v>43740</v>
      </c>
      <c r="C4" s="34">
        <v>0.8630902777777778</v>
      </c>
      <c r="D4" s="32" t="s">
        <v>42</v>
      </c>
      <c r="E4" s="35">
        <v>2</v>
      </c>
      <c r="F4" s="35">
        <v>34.910299999999999</v>
      </c>
      <c r="G4" s="35" t="s">
        <v>43</v>
      </c>
      <c r="H4" s="35">
        <v>2.9529999999999998</v>
      </c>
      <c r="I4" s="35">
        <v>3172.9176000000002</v>
      </c>
      <c r="J4" s="35" t="s">
        <v>44</v>
      </c>
      <c r="K4" s="35">
        <v>3.23</v>
      </c>
      <c r="L4" s="35">
        <v>754.97080000000005</v>
      </c>
      <c r="M4" s="5"/>
      <c r="N4" s="4"/>
      <c r="O4" s="5"/>
      <c r="P4" s="5"/>
      <c r="Q4" s="4"/>
      <c r="R4" s="4"/>
      <c r="S4" s="5"/>
      <c r="T4" s="4"/>
      <c r="U4" s="4"/>
      <c r="AD4" s="33">
        <v>43502</v>
      </c>
    </row>
    <row r="5" spans="1:33" x14ac:dyDescent="0.35">
      <c r="A5" s="27" t="s">
        <v>41</v>
      </c>
      <c r="B5" s="33">
        <v>43740</v>
      </c>
      <c r="C5" s="34">
        <v>0.86652777777777779</v>
      </c>
      <c r="D5" s="32" t="s">
        <v>42</v>
      </c>
      <c r="E5" s="35">
        <v>1.996</v>
      </c>
      <c r="F5" s="35">
        <v>34.722200000000001</v>
      </c>
      <c r="G5" s="35" t="s">
        <v>43</v>
      </c>
      <c r="H5" s="35">
        <v>2.9529999999999998</v>
      </c>
      <c r="I5" s="35">
        <v>3166.0488</v>
      </c>
      <c r="J5" s="35" t="s">
        <v>44</v>
      </c>
      <c r="K5" s="35">
        <v>3.23</v>
      </c>
      <c r="L5" s="35">
        <v>754.88800000000003</v>
      </c>
      <c r="M5" s="5"/>
      <c r="N5" s="4"/>
      <c r="O5" s="5"/>
      <c r="P5" s="5"/>
      <c r="Q5" s="4"/>
      <c r="R5" s="4"/>
      <c r="S5" s="5"/>
      <c r="T5" s="4"/>
      <c r="U5" s="4"/>
      <c r="AD5" s="33">
        <v>43502</v>
      </c>
    </row>
    <row r="6" spans="1:33" x14ac:dyDescent="0.35">
      <c r="A6" s="18" t="s">
        <v>45</v>
      </c>
      <c r="B6" s="36">
        <v>43740</v>
      </c>
      <c r="C6" s="37">
        <v>0.88717592592592587</v>
      </c>
      <c r="D6" s="18" t="s">
        <v>42</v>
      </c>
      <c r="E6" s="38">
        <v>2.0030000000000001</v>
      </c>
      <c r="F6" s="38">
        <v>17.141400000000001</v>
      </c>
      <c r="G6" s="38" t="s">
        <v>43</v>
      </c>
      <c r="H6" s="38">
        <v>2.956</v>
      </c>
      <c r="I6" s="38">
        <v>3392.4971999999998</v>
      </c>
      <c r="J6" s="38" t="s">
        <v>44</v>
      </c>
      <c r="K6" s="38">
        <v>3.23</v>
      </c>
      <c r="L6" s="38">
        <v>574.47580000000005</v>
      </c>
      <c r="O6" s="10">
        <f>($O$2/$M$2)*F6</f>
        <v>1.9370723607827944</v>
      </c>
      <c r="R6" s="10">
        <f t="shared" ref="R6:R15" si="0">($R$2/$P$2)*I6</f>
        <v>436.26748298951321</v>
      </c>
      <c r="U6" s="10">
        <f t="shared" ref="U6:U15" si="1">($S$2/$U$2)*L6</f>
        <v>1185.5080045400496</v>
      </c>
      <c r="V6" s="3">
        <v>0</v>
      </c>
      <c r="W6" s="11" t="s">
        <v>33</v>
      </c>
      <c r="X6" s="2">
        <f>SLOPE(O6:O10,$V$6:$V$10)</f>
        <v>-1.1058071816846102E-3</v>
      </c>
      <c r="Y6" s="2">
        <f>RSQ(O6:O10,$V$6:$V$10)</f>
        <v>0.91853487128388933</v>
      </c>
      <c r="Z6" s="2">
        <f>SLOPE($R6:$R10,$V$6:$V$10)</f>
        <v>5.4155185688349281</v>
      </c>
      <c r="AA6" s="2">
        <f>RSQ(R6:R10,$V$6:$V$10)</f>
        <v>0.88451725918036228</v>
      </c>
      <c r="AB6" s="2">
        <f>SLOPE(U6:U10,$V$6:$V$10)</f>
        <v>4.6420588384691728</v>
      </c>
      <c r="AC6" s="2">
        <f>RSQ(U6:U10,$V$6:$V$10)</f>
        <v>0.86128265111238445</v>
      </c>
      <c r="AD6" s="33">
        <v>43502</v>
      </c>
      <c r="AE6" s="2"/>
    </row>
    <row r="7" spans="1:33" x14ac:dyDescent="0.35">
      <c r="A7" s="18" t="s">
        <v>46</v>
      </c>
      <c r="B7" s="36">
        <v>43740</v>
      </c>
      <c r="C7" s="37">
        <v>0.89061342592592585</v>
      </c>
      <c r="D7" s="18" t="s">
        <v>42</v>
      </c>
      <c r="E7" s="38">
        <v>1.996</v>
      </c>
      <c r="F7" s="38">
        <v>16.846299999999999</v>
      </c>
      <c r="G7" s="38" t="s">
        <v>43</v>
      </c>
      <c r="H7" s="38">
        <v>2.95</v>
      </c>
      <c r="I7" s="38">
        <v>4250.2304000000004</v>
      </c>
      <c r="J7" s="38" t="s">
        <v>44</v>
      </c>
      <c r="K7" s="38">
        <v>3.23</v>
      </c>
      <c r="L7" s="38">
        <v>621.68939999999998</v>
      </c>
      <c r="N7" s="10">
        <f>($O$2/$M$2)*F7</f>
        <v>1.9037244397455977</v>
      </c>
      <c r="R7" s="10">
        <f t="shared" si="0"/>
        <v>546.57003658942222</v>
      </c>
      <c r="U7" s="10">
        <f t="shared" si="1"/>
        <v>1282.9396121432801</v>
      </c>
      <c r="V7" s="3">
        <v>10</v>
      </c>
      <c r="W7" s="13" t="s">
        <v>34</v>
      </c>
      <c r="X7" s="2">
        <f>SLOPE($O11:$O15,$V$6:$V$10)</f>
        <v>-1.026412750905239E-3</v>
      </c>
      <c r="Y7" s="2">
        <f>RSQ(O11:O15,$V$6:$V$10)</f>
        <v>0.89487758246534499</v>
      </c>
      <c r="Z7" s="2">
        <f>SLOPE($R11:$R15,$V$6:$V$10)</f>
        <v>3.7699507289956822</v>
      </c>
      <c r="AA7" s="2">
        <f>RSQ(R11:R15,$V$6:$V$10)</f>
        <v>0.92815077757409614</v>
      </c>
      <c r="AB7" s="2">
        <f>SLOPE(U11:U15,$V$6:$V$10)</f>
        <v>0.59402128013549371</v>
      </c>
      <c r="AC7" s="2">
        <f>RSQ(U11:U15,$V$6:$V$10)</f>
        <v>0.99214575390562243</v>
      </c>
      <c r="AD7" s="33">
        <v>43502</v>
      </c>
      <c r="AE7" s="2"/>
    </row>
    <row r="8" spans="1:33" x14ac:dyDescent="0.35">
      <c r="A8" s="18" t="s">
        <v>47</v>
      </c>
      <c r="B8" s="36">
        <v>43740</v>
      </c>
      <c r="C8" s="37">
        <v>0.89405092592592583</v>
      </c>
      <c r="D8" s="18" t="s">
        <v>42</v>
      </c>
      <c r="E8" s="38">
        <v>2.0030000000000001</v>
      </c>
      <c r="F8" s="38">
        <v>17.008600000000001</v>
      </c>
      <c r="G8" s="38" t="s">
        <v>43</v>
      </c>
      <c r="H8" s="38">
        <v>2.956</v>
      </c>
      <c r="I8" s="38">
        <v>4812.0853999999999</v>
      </c>
      <c r="J8" s="38" t="s">
        <v>44</v>
      </c>
      <c r="K8" s="38">
        <v>3.24</v>
      </c>
      <c r="L8" s="38">
        <v>653.71699999999998</v>
      </c>
      <c r="O8" s="10">
        <f>($O$2/$M$2)*F8</f>
        <v>1.92206523128859</v>
      </c>
      <c r="R8" s="10">
        <f t="shared" si="0"/>
        <v>618.82332147203692</v>
      </c>
      <c r="U8" s="10">
        <f t="shared" si="1"/>
        <v>1349.0328682320603</v>
      </c>
      <c r="V8" s="3">
        <v>20</v>
      </c>
      <c r="W8" s="15" t="s">
        <v>35</v>
      </c>
      <c r="X8" s="2">
        <f>SLOPE($O20:$O24,$V$6:$V$10)</f>
        <v>-3.373213971400535E-4</v>
      </c>
      <c r="Y8" s="2">
        <f>RSQ(O20:O24,$V$6:$V$10)</f>
        <v>0.11185522738877608</v>
      </c>
      <c r="Z8" s="2">
        <f>SLOPE($R20:$R24,$V$6:$V$10)</f>
        <v>6.1977369737198966</v>
      </c>
      <c r="AA8" s="2">
        <f>RSQ(R20:R24,$V$6:$V$10)</f>
        <v>0.90538513424895384</v>
      </c>
      <c r="AB8" s="2">
        <f>SLOPE($U20:$U24,$V$6:$V$10)</f>
        <v>2.0543851588939015</v>
      </c>
      <c r="AC8" s="2">
        <f>RSQ(U20:U24,$V$6:$V$10)</f>
        <v>0.91231011125503725</v>
      </c>
      <c r="AD8" s="33">
        <v>43502</v>
      </c>
      <c r="AE8" s="2"/>
    </row>
    <row r="9" spans="1:33" x14ac:dyDescent="0.35">
      <c r="A9" s="18" t="s">
        <v>48</v>
      </c>
      <c r="B9" s="36">
        <v>43740</v>
      </c>
      <c r="C9" s="37">
        <v>0.89748842592592604</v>
      </c>
      <c r="D9" s="18" t="s">
        <v>42</v>
      </c>
      <c r="E9" s="38">
        <v>1.996</v>
      </c>
      <c r="F9" s="38">
        <v>16.927099999999999</v>
      </c>
      <c r="G9" s="38" t="s">
        <v>43</v>
      </c>
      <c r="H9" s="38">
        <v>2.95</v>
      </c>
      <c r="I9" s="38">
        <v>4934.2524999999996</v>
      </c>
      <c r="J9" s="38" t="s">
        <v>44</v>
      </c>
      <c r="K9" s="38">
        <v>3.23</v>
      </c>
      <c r="L9" s="38">
        <v>659.05920000000003</v>
      </c>
      <c r="O9" s="10">
        <f t="shared" ref="O9:O15" si="2">($O$2/$M$2)*F9</f>
        <v>1.912855283594481</v>
      </c>
      <c r="R9" s="10">
        <f>($R$2/$P$2)*I9</f>
        <v>634.53373479857646</v>
      </c>
      <c r="U9" s="10">
        <f t="shared" si="1"/>
        <v>1360.0572157534946</v>
      </c>
      <c r="V9" s="3">
        <v>30</v>
      </c>
      <c r="W9" s="18" t="s">
        <v>36</v>
      </c>
      <c r="X9" s="2">
        <f>SLOPE($O25:$O29,$V$6:$V$10)</f>
        <v>5.4096859639838658E-3</v>
      </c>
      <c r="Y9" s="2">
        <f>RSQ(O25:O29,$V$6:$V$10)</f>
        <v>0.65665269589279696</v>
      </c>
      <c r="Z9" s="2">
        <f>SLOPE($R25:$R29,$V$6:$V$10)</f>
        <v>17.524361649932988</v>
      </c>
      <c r="AA9" s="2">
        <f>RSQ(R25:R29,$V$6:$V$10)</f>
        <v>0.9694858320103612</v>
      </c>
      <c r="AB9" s="2">
        <f>SLOPE(U25:U29,$V$6:$V$10)</f>
        <v>0.32661141144423483</v>
      </c>
      <c r="AC9" s="2">
        <f>RSQ(U25:U29,$V$6:$V$10)</f>
        <v>4.6717549527551E-2</v>
      </c>
      <c r="AD9" s="33">
        <v>43502</v>
      </c>
      <c r="AE9" s="2"/>
    </row>
    <row r="10" spans="1:33" x14ac:dyDescent="0.35">
      <c r="A10" s="18" t="s">
        <v>49</v>
      </c>
      <c r="B10" s="36">
        <v>43740</v>
      </c>
      <c r="C10" s="37">
        <v>0.90092592592592602</v>
      </c>
      <c r="D10" s="18" t="s">
        <v>42</v>
      </c>
      <c r="E10" s="38">
        <v>1.996</v>
      </c>
      <c r="F10" s="38">
        <v>16.725000000000001</v>
      </c>
      <c r="G10" s="38" t="s">
        <v>43</v>
      </c>
      <c r="H10" s="38">
        <v>2.95</v>
      </c>
      <c r="I10" s="38">
        <v>5156.0901999999996</v>
      </c>
      <c r="J10" s="38" t="s">
        <v>44</v>
      </c>
      <c r="K10" s="38">
        <v>3.226</v>
      </c>
      <c r="L10" s="38">
        <v>668.26379999999995</v>
      </c>
      <c r="O10" s="10">
        <f t="shared" si="2"/>
        <v>1.8900168734229548</v>
      </c>
      <c r="R10" s="10">
        <f>($R$2/$P$2)*I10</f>
        <v>663.06156232668252</v>
      </c>
      <c r="U10" s="10">
        <f>($S$2/$U$2)*L10</f>
        <v>1379.0521446584009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3">
        <v>43502</v>
      </c>
      <c r="AE10" s="2"/>
    </row>
    <row r="11" spans="1:33" x14ac:dyDescent="0.35">
      <c r="A11" s="18" t="s">
        <v>50</v>
      </c>
      <c r="B11" s="36">
        <v>43740</v>
      </c>
      <c r="C11" s="37">
        <v>0.91812499999999997</v>
      </c>
      <c r="D11" s="18" t="s">
        <v>42</v>
      </c>
      <c r="E11" s="38">
        <v>2.0059999999999998</v>
      </c>
      <c r="F11" s="38">
        <v>17.278199999999998</v>
      </c>
      <c r="G11" s="38" t="s">
        <v>43</v>
      </c>
      <c r="H11" s="38">
        <v>2.96</v>
      </c>
      <c r="I11" s="38">
        <v>3274.6694000000002</v>
      </c>
      <c r="J11" s="38" t="s">
        <v>44</v>
      </c>
      <c r="K11" s="38">
        <v>3.24</v>
      </c>
      <c r="L11" s="38">
        <v>584.86199999999997</v>
      </c>
      <c r="O11" s="12">
        <f t="shared" si="2"/>
        <v>1.9525315122497156</v>
      </c>
      <c r="R11" s="12">
        <f>($R$2/$P$2)*I11</f>
        <v>421.11509384909135</v>
      </c>
      <c r="U11" s="12">
        <f t="shared" si="1"/>
        <v>1206.9413238143406</v>
      </c>
      <c r="V11" s="3"/>
      <c r="W11" s="21" t="s">
        <v>38</v>
      </c>
      <c r="X11" s="2">
        <f>SLOPE($O39:$O43,$V$6:$V$10)</f>
        <v>-2.6723539027029022E-3</v>
      </c>
      <c r="Y11" s="2">
        <f>RSQ(O39:O43,$V$6:$V$10)</f>
        <v>0.78311497081577031</v>
      </c>
      <c r="Z11" s="2">
        <f>SLOPE($R39:$R43,$V$6:$V$10)</f>
        <v>4.2729642728050985</v>
      </c>
      <c r="AA11" s="2">
        <f>RSQ(R39:R43,$V$6:$V$10)</f>
        <v>0.74458856552213215</v>
      </c>
      <c r="AB11" s="2">
        <f>SLOPE($U39:$U43,$V$6:$V$10)</f>
        <v>0.75929775667917287</v>
      </c>
      <c r="AC11" s="2">
        <f>RSQ(U39:U43,$V$6:$V$10)</f>
        <v>0.47514272143926517</v>
      </c>
      <c r="AD11" s="33">
        <v>43502</v>
      </c>
      <c r="AE11" s="2"/>
    </row>
    <row r="12" spans="1:33" x14ac:dyDescent="0.35">
      <c r="A12" s="18" t="s">
        <v>51</v>
      </c>
      <c r="B12" s="36">
        <v>43740</v>
      </c>
      <c r="C12" s="37">
        <v>0.9215740740740741</v>
      </c>
      <c r="D12" s="18" t="s">
        <v>42</v>
      </c>
      <c r="E12" s="38">
        <v>2</v>
      </c>
      <c r="F12" s="38">
        <v>16.8903</v>
      </c>
      <c r="G12" s="38" t="s">
        <v>43</v>
      </c>
      <c r="H12" s="38">
        <v>2.9529999999999998</v>
      </c>
      <c r="I12" s="38">
        <v>3866.9249</v>
      </c>
      <c r="J12" s="38" t="s">
        <v>44</v>
      </c>
      <c r="K12" s="38">
        <v>3.2330000000000001</v>
      </c>
      <c r="L12" s="38">
        <v>586.77869999999996</v>
      </c>
      <c r="N12" s="12">
        <f>($O$2/$M$2)*F12</f>
        <v>1.9086966814454847</v>
      </c>
      <c r="R12" s="12">
        <f t="shared" si="0"/>
        <v>497.27781441720134</v>
      </c>
      <c r="U12" s="12">
        <f t="shared" si="1"/>
        <v>1210.896691807739</v>
      </c>
      <c r="V12" s="3"/>
      <c r="W12" s="23" t="s">
        <v>39</v>
      </c>
      <c r="X12" s="2">
        <f>SLOPE($O48:$O52,$V$6:$V$10)</f>
        <v>-2.4385293936731562E-3</v>
      </c>
      <c r="Y12" s="2">
        <f>RSQ(O48:O52,$V$6:$V$10)</f>
        <v>0.97243425483411361</v>
      </c>
      <c r="Z12" s="2">
        <f>SLOPE($R48:$R52,$V$6:$V$10)</f>
        <v>2.8063172651835107</v>
      </c>
      <c r="AA12" s="2">
        <f>RSQ(R48:R52,$V$6:$V$10)</f>
        <v>0.751840687571255</v>
      </c>
      <c r="AB12" s="2">
        <f>SLOPE(U48:U52,$V$6:$V$10)</f>
        <v>-1.1556269916163706</v>
      </c>
      <c r="AC12" s="2">
        <f>RSQ(U48:U52,$V$6:$V$10)</f>
        <v>0.88615795117295482</v>
      </c>
      <c r="AD12" s="33">
        <v>43502</v>
      </c>
      <c r="AE12" s="2"/>
    </row>
    <row r="13" spans="1:33" x14ac:dyDescent="0.35">
      <c r="A13" s="18" t="s">
        <v>52</v>
      </c>
      <c r="B13" s="36">
        <v>43740</v>
      </c>
      <c r="C13" s="37">
        <v>0.92501157407407408</v>
      </c>
      <c r="D13" s="18" t="s">
        <v>42</v>
      </c>
      <c r="E13" s="38">
        <v>2</v>
      </c>
      <c r="F13" s="38">
        <v>16.997199999999999</v>
      </c>
      <c r="G13" s="38" t="s">
        <v>43</v>
      </c>
      <c r="H13" s="38">
        <v>2.9529999999999998</v>
      </c>
      <c r="I13" s="38">
        <v>4101.6548000000003</v>
      </c>
      <c r="J13" s="38" t="s">
        <v>44</v>
      </c>
      <c r="K13" s="38">
        <v>3.2330000000000001</v>
      </c>
      <c r="L13" s="38">
        <v>575.22</v>
      </c>
      <c r="O13" s="12">
        <f t="shared" si="2"/>
        <v>1.9207769686663465</v>
      </c>
      <c r="R13" s="12">
        <f t="shared" si="0"/>
        <v>527.46354976736768</v>
      </c>
      <c r="T13" s="12">
        <f>($S$2/$U$2)*L13</f>
        <v>1187.0437612368132</v>
      </c>
      <c r="V13" s="3"/>
      <c r="W13" s="25" t="s">
        <v>40</v>
      </c>
      <c r="X13" s="2">
        <f>SLOPE($O53:$O57,$V$6:$V$10)</f>
        <v>-3.3275597521561905E-3</v>
      </c>
      <c r="Y13" s="2">
        <f>RSQ(O53:O57,$V$6:$V$10)</f>
        <v>0.86774588202990321</v>
      </c>
      <c r="Z13" s="2">
        <f>SLOPE($R53:$R57,$V$6:$V$10)</f>
        <v>3.58251218852946</v>
      </c>
      <c r="AA13" s="2">
        <f>RSQ(R53:R57,$V$6:$V$10)</f>
        <v>0.92761589232854147</v>
      </c>
      <c r="AB13" s="2">
        <f>SLOPE(U53:U57,$V$6:$V$10)</f>
        <v>0.43771335855571125</v>
      </c>
      <c r="AC13" s="2">
        <f>RSQ(U53:U57,$V$6:$V$10)</f>
        <v>0.272136260010093</v>
      </c>
      <c r="AD13" s="33">
        <v>43502</v>
      </c>
      <c r="AE13" s="2"/>
    </row>
    <row r="14" spans="1:33" x14ac:dyDescent="0.35">
      <c r="A14" s="18" t="s">
        <v>53</v>
      </c>
      <c r="B14" s="36">
        <v>43740</v>
      </c>
      <c r="C14" s="37">
        <v>0.92844907407407407</v>
      </c>
      <c r="D14" s="18" t="s">
        <v>42</v>
      </c>
      <c r="E14" s="38">
        <v>2</v>
      </c>
      <c r="F14" s="38">
        <v>16.942</v>
      </c>
      <c r="G14" s="38" t="s">
        <v>43</v>
      </c>
      <c r="H14" s="38">
        <v>2.9529999999999998</v>
      </c>
      <c r="I14" s="38">
        <v>4360.6153999999997</v>
      </c>
      <c r="J14" s="38" t="s">
        <v>44</v>
      </c>
      <c r="K14" s="38">
        <v>3.23</v>
      </c>
      <c r="L14" s="38">
        <v>592.76589999999999</v>
      </c>
      <c r="O14" s="12">
        <f t="shared" si="2"/>
        <v>1.914539065442852</v>
      </c>
      <c r="R14" s="12">
        <f t="shared" si="0"/>
        <v>560.76529844838467</v>
      </c>
      <c r="U14" s="12">
        <f t="shared" si="1"/>
        <v>1223.2520834966181</v>
      </c>
      <c r="AD14" s="33">
        <v>43502</v>
      </c>
    </row>
    <row r="15" spans="1:33" x14ac:dyDescent="0.35">
      <c r="A15" s="18" t="s">
        <v>54</v>
      </c>
      <c r="B15" s="36">
        <v>43740</v>
      </c>
      <c r="C15" s="37">
        <v>0.93188657407407405</v>
      </c>
      <c r="D15" s="18" t="s">
        <v>42</v>
      </c>
      <c r="E15" s="38">
        <v>2.0030000000000001</v>
      </c>
      <c r="F15" s="38">
        <v>16.928000000000001</v>
      </c>
      <c r="G15" s="38" t="s">
        <v>43</v>
      </c>
      <c r="H15" s="38">
        <v>2.956</v>
      </c>
      <c r="I15" s="38">
        <v>4493.6161000000002</v>
      </c>
      <c r="J15" s="38" t="s">
        <v>44</v>
      </c>
      <c r="K15" s="38">
        <v>3.2330000000000001</v>
      </c>
      <c r="L15" s="38">
        <v>596.26099999999997</v>
      </c>
      <c r="O15" s="12">
        <f t="shared" si="2"/>
        <v>1.9129569885383424</v>
      </c>
      <c r="R15" s="12">
        <f t="shared" si="0"/>
        <v>577.86888828328381</v>
      </c>
      <c r="U15" s="12">
        <f t="shared" si="1"/>
        <v>1230.4646919766758</v>
      </c>
      <c r="AD15" s="33">
        <v>43502</v>
      </c>
    </row>
    <row r="16" spans="1:33" x14ac:dyDescent="0.35">
      <c r="A16" s="32" t="s">
        <v>85</v>
      </c>
      <c r="B16" s="33">
        <v>43740</v>
      </c>
      <c r="C16" s="34">
        <v>0.904363425925926</v>
      </c>
      <c r="D16" s="32" t="s">
        <v>42</v>
      </c>
      <c r="E16" s="35">
        <v>2.0030000000000001</v>
      </c>
      <c r="F16" s="35">
        <v>34.945</v>
      </c>
      <c r="G16" s="35" t="s">
        <v>43</v>
      </c>
      <c r="H16" s="35">
        <v>2.96</v>
      </c>
      <c r="I16" s="35">
        <v>3182.8517999999999</v>
      </c>
      <c r="J16" s="35" t="s">
        <v>44</v>
      </c>
      <c r="K16" s="35">
        <v>3.2360000000000002</v>
      </c>
      <c r="L16" s="35">
        <v>751.29669999999999</v>
      </c>
      <c r="M16" s="5"/>
      <c r="N16" s="4"/>
      <c r="O16" s="5"/>
      <c r="P16" s="5"/>
      <c r="Q16" s="4"/>
      <c r="R16" s="4"/>
      <c r="S16" s="5"/>
      <c r="T16" s="4"/>
      <c r="U16" s="4"/>
      <c r="AD16" s="33">
        <v>43502</v>
      </c>
    </row>
    <row r="17" spans="1:30" x14ac:dyDescent="0.35">
      <c r="A17" s="32" t="s">
        <v>86</v>
      </c>
      <c r="B17" s="33">
        <v>43740</v>
      </c>
      <c r="C17" s="34">
        <v>0.90780092592592598</v>
      </c>
      <c r="D17" s="32" t="s">
        <v>42</v>
      </c>
      <c r="E17" s="35">
        <v>2</v>
      </c>
      <c r="F17" s="35">
        <v>35.016399999999997</v>
      </c>
      <c r="G17" s="35" t="s">
        <v>43</v>
      </c>
      <c r="H17" s="35">
        <v>2.9529999999999998</v>
      </c>
      <c r="I17" s="35">
        <v>3177.2352000000001</v>
      </c>
      <c r="J17" s="35" t="s">
        <v>44</v>
      </c>
      <c r="K17" s="35">
        <v>3.23</v>
      </c>
      <c r="L17" s="35">
        <v>750.02809999999999</v>
      </c>
      <c r="M17" s="5"/>
      <c r="N17" s="4"/>
      <c r="O17" s="5"/>
      <c r="P17" s="5"/>
      <c r="Q17" s="4"/>
      <c r="R17" s="4"/>
      <c r="S17" s="5"/>
      <c r="T17" s="4"/>
      <c r="U17" s="4"/>
      <c r="AD17" s="33">
        <v>43502</v>
      </c>
    </row>
    <row r="18" spans="1:30" x14ac:dyDescent="0.35">
      <c r="A18" s="32" t="s">
        <v>87</v>
      </c>
      <c r="B18" s="33">
        <v>43740</v>
      </c>
      <c r="C18" s="34">
        <v>0.91123842592592597</v>
      </c>
      <c r="D18" s="32" t="s">
        <v>42</v>
      </c>
      <c r="E18" s="35">
        <v>1.996</v>
      </c>
      <c r="F18" s="35">
        <v>34.856200000000001</v>
      </c>
      <c r="G18" s="35" t="s">
        <v>43</v>
      </c>
      <c r="H18" s="35">
        <v>2.95</v>
      </c>
      <c r="I18" s="35">
        <v>3171.3317000000002</v>
      </c>
      <c r="J18" s="35" t="s">
        <v>44</v>
      </c>
      <c r="K18" s="35">
        <v>3.2229999999999999</v>
      </c>
      <c r="L18" s="35">
        <v>753.33879999999999</v>
      </c>
      <c r="M18" s="5"/>
      <c r="N18" s="4"/>
      <c r="O18" s="5"/>
      <c r="P18" s="5"/>
      <c r="Q18" s="4"/>
      <c r="R18" s="4"/>
      <c r="S18" s="5"/>
      <c r="T18" s="4"/>
      <c r="U18" s="4"/>
      <c r="AD18" s="33">
        <v>43502</v>
      </c>
    </row>
    <row r="19" spans="1:30" x14ac:dyDescent="0.35">
      <c r="A19" s="32" t="s">
        <v>88</v>
      </c>
      <c r="B19" s="33">
        <v>43740</v>
      </c>
      <c r="C19" s="34">
        <v>0.91468749999999999</v>
      </c>
      <c r="D19" s="32" t="s">
        <v>42</v>
      </c>
      <c r="E19" s="35">
        <v>2.0030000000000001</v>
      </c>
      <c r="F19" s="35">
        <v>34.837200000000003</v>
      </c>
      <c r="G19" s="35" t="s">
        <v>43</v>
      </c>
      <c r="H19" s="35">
        <v>2.956</v>
      </c>
      <c r="I19" s="35">
        <v>3172.6208000000001</v>
      </c>
      <c r="J19" s="35" t="s">
        <v>44</v>
      </c>
      <c r="K19" s="35">
        <v>3.2330000000000001</v>
      </c>
      <c r="L19" s="35">
        <v>749.49990000000003</v>
      </c>
      <c r="M19" s="5"/>
      <c r="N19" s="4"/>
      <c r="O19" s="5"/>
      <c r="P19" s="5"/>
      <c r="Q19" s="4"/>
      <c r="R19" s="4"/>
      <c r="S19" s="5"/>
      <c r="T19" s="4"/>
      <c r="U19" s="4"/>
      <c r="AD19" s="33">
        <v>43502</v>
      </c>
    </row>
    <row r="20" spans="1:30" x14ac:dyDescent="0.35">
      <c r="A20" s="18" t="s">
        <v>55</v>
      </c>
      <c r="B20" s="36">
        <v>43740</v>
      </c>
      <c r="C20" s="37">
        <v>0.93533564814814818</v>
      </c>
      <c r="D20" s="18" t="s">
        <v>42</v>
      </c>
      <c r="E20" s="38">
        <v>2.0030000000000001</v>
      </c>
      <c r="F20" s="38">
        <v>16.9267</v>
      </c>
      <c r="G20" s="38" t="s">
        <v>43</v>
      </c>
      <c r="H20" s="38">
        <v>2.96</v>
      </c>
      <c r="I20" s="38">
        <v>3381.6116000000002</v>
      </c>
      <c r="J20" s="38" t="s">
        <v>44</v>
      </c>
      <c r="K20" s="38">
        <v>3.2360000000000002</v>
      </c>
      <c r="L20" s="38">
        <v>574.57119999999998</v>
      </c>
      <c r="O20" s="14">
        <f t="shared" ref="O20:O29" si="3">($O$2/$M$2)*F20</f>
        <v>1.9128100813972093</v>
      </c>
      <c r="P20" s="3"/>
      <c r="R20" s="14">
        <f t="shared" ref="R20:R29" si="4">($R$2/$P$2)*I20</f>
        <v>434.8676193985188</v>
      </c>
      <c r="S20" s="3"/>
      <c r="U20" s="14">
        <f>($S$2/$U$2)*L20</f>
        <v>1185.7048752587691</v>
      </c>
      <c r="AD20" s="33">
        <v>43502</v>
      </c>
    </row>
    <row r="21" spans="1:30" x14ac:dyDescent="0.35">
      <c r="A21" s="18" t="s">
        <v>56</v>
      </c>
      <c r="B21" s="36">
        <v>43740</v>
      </c>
      <c r="C21" s="37">
        <v>0.93877314814814816</v>
      </c>
      <c r="D21" s="18" t="s">
        <v>42</v>
      </c>
      <c r="E21" s="38">
        <v>2.0030000000000001</v>
      </c>
      <c r="F21" s="38">
        <v>17.110499999999998</v>
      </c>
      <c r="G21" s="38" t="s">
        <v>43</v>
      </c>
      <c r="H21" s="38">
        <v>2.956</v>
      </c>
      <c r="I21" s="38">
        <v>4425.5925999999999</v>
      </c>
      <c r="J21" s="38" t="s">
        <v>44</v>
      </c>
      <c r="K21" s="38">
        <v>3.2330000000000001</v>
      </c>
      <c r="L21" s="38">
        <v>597.05560000000003</v>
      </c>
      <c r="O21" s="14">
        <f t="shared" si="3"/>
        <v>1.9335804910435552</v>
      </c>
      <c r="P21" s="3"/>
      <c r="R21" s="14">
        <f t="shared" si="4"/>
        <v>569.12121971361262</v>
      </c>
      <c r="S21" s="3"/>
      <c r="U21" s="14">
        <f t="shared" ref="U21:U26" si="5">($S$2/$U$2)*L21</f>
        <v>1232.1044558455935</v>
      </c>
      <c r="AD21" s="33">
        <v>43502</v>
      </c>
    </row>
    <row r="22" spans="1:30" x14ac:dyDescent="0.35">
      <c r="A22" s="18" t="s">
        <v>57</v>
      </c>
      <c r="B22" s="36">
        <v>43740</v>
      </c>
      <c r="C22" s="37">
        <v>0.94221064814814814</v>
      </c>
      <c r="D22" s="18" t="s">
        <v>42</v>
      </c>
      <c r="E22" s="38">
        <v>2</v>
      </c>
      <c r="F22" s="38">
        <v>16.744399999999999</v>
      </c>
      <c r="G22" s="38" t="s">
        <v>43</v>
      </c>
      <c r="H22" s="38">
        <v>2.9529999999999998</v>
      </c>
      <c r="I22" s="38">
        <v>4890.3993</v>
      </c>
      <c r="J22" s="38" t="s">
        <v>44</v>
      </c>
      <c r="K22" s="38">
        <v>3.23</v>
      </c>
      <c r="L22" s="38">
        <v>612.45839999999998</v>
      </c>
      <c r="O22" s="14">
        <f t="shared" si="3"/>
        <v>1.892209179990632</v>
      </c>
      <c r="P22" s="3"/>
      <c r="R22" s="14">
        <f>($R$2/$P$2)*I22</f>
        <v>628.89431225608018</v>
      </c>
      <c r="S22" s="3"/>
      <c r="T22" s="14">
        <f>($S$2/$U$2)*L22</f>
        <v>1263.8902032910548</v>
      </c>
      <c r="AD22" s="33">
        <v>43502</v>
      </c>
    </row>
    <row r="23" spans="1:30" x14ac:dyDescent="0.35">
      <c r="A23" s="18" t="s">
        <v>58</v>
      </c>
      <c r="B23" s="36">
        <v>43740</v>
      </c>
      <c r="C23" s="37">
        <v>0.94564814814814813</v>
      </c>
      <c r="D23" s="18" t="s">
        <v>42</v>
      </c>
      <c r="E23" s="38">
        <v>1.996</v>
      </c>
      <c r="F23" s="38">
        <v>16.802600000000002</v>
      </c>
      <c r="G23" s="38" t="s">
        <v>43</v>
      </c>
      <c r="H23" s="38">
        <v>2.95</v>
      </c>
      <c r="I23" s="38">
        <v>5092.5667000000003</v>
      </c>
      <c r="J23" s="38" t="s">
        <v>44</v>
      </c>
      <c r="K23" s="38">
        <v>3.226</v>
      </c>
      <c r="L23" s="38">
        <v>605.79060000000004</v>
      </c>
      <c r="O23" s="14">
        <f t="shared" si="3"/>
        <v>1.8987860996936647</v>
      </c>
      <c r="P23" s="3"/>
      <c r="R23" s="14">
        <f t="shared" si="4"/>
        <v>654.89258360042618</v>
      </c>
      <c r="S23" s="3"/>
      <c r="U23" s="14">
        <f t="shared" si="5"/>
        <v>1250.1303020512253</v>
      </c>
      <c r="AD23" s="33">
        <v>43502</v>
      </c>
    </row>
    <row r="24" spans="1:30" x14ac:dyDescent="0.35">
      <c r="A24" s="18" t="s">
        <v>59</v>
      </c>
      <c r="B24" s="36">
        <v>43740</v>
      </c>
      <c r="C24" s="37">
        <v>0.94908564814814811</v>
      </c>
      <c r="D24" s="18" t="s">
        <v>42</v>
      </c>
      <c r="E24" s="38">
        <v>2.0030000000000001</v>
      </c>
      <c r="F24" s="38">
        <v>16.9314</v>
      </c>
      <c r="G24" s="38" t="s">
        <v>43</v>
      </c>
      <c r="H24" s="38">
        <v>2.956</v>
      </c>
      <c r="I24" s="38">
        <v>5457.8624</v>
      </c>
      <c r="J24" s="38" t="s">
        <v>44</v>
      </c>
      <c r="K24" s="38">
        <v>3.2360000000000002</v>
      </c>
      <c r="L24" s="38">
        <v>619.9796</v>
      </c>
      <c r="O24" s="14">
        <f t="shared" si="3"/>
        <v>1.9133412072151519</v>
      </c>
      <c r="P24" s="3"/>
      <c r="R24" s="14">
        <f t="shared" si="4"/>
        <v>701.86878614110685</v>
      </c>
      <c r="S24" s="3"/>
      <c r="U24" s="14">
        <f t="shared" si="5"/>
        <v>1279.4112101006483</v>
      </c>
      <c r="AD24" s="33">
        <v>43502</v>
      </c>
    </row>
    <row r="25" spans="1:30" x14ac:dyDescent="0.35">
      <c r="A25" s="18" t="s">
        <v>60</v>
      </c>
      <c r="B25" s="36">
        <v>43740</v>
      </c>
      <c r="C25" s="37">
        <v>0.96605324074074073</v>
      </c>
      <c r="D25" s="18" t="s">
        <v>42</v>
      </c>
      <c r="E25" s="38">
        <v>2.0030000000000001</v>
      </c>
      <c r="F25" s="38">
        <v>17.212199999999999</v>
      </c>
      <c r="G25" s="38" t="s">
        <v>43</v>
      </c>
      <c r="H25" s="38">
        <v>2.956</v>
      </c>
      <c r="I25" s="38">
        <v>3571.7094000000002</v>
      </c>
      <c r="J25" s="38" t="s">
        <v>44</v>
      </c>
      <c r="K25" s="38">
        <v>3.2330000000000001</v>
      </c>
      <c r="L25" s="38">
        <v>571.9665</v>
      </c>
      <c r="O25" s="17">
        <f t="shared" si="3"/>
        <v>1.9450731496998852</v>
      </c>
      <c r="P25" s="3"/>
      <c r="R25" s="17">
        <f t="shared" si="4"/>
        <v>459.31376742418081</v>
      </c>
      <c r="S25" s="3"/>
      <c r="U25" s="17">
        <f t="shared" si="5"/>
        <v>1180.3297268200961</v>
      </c>
      <c r="AD25" s="33">
        <v>43502</v>
      </c>
    </row>
    <row r="26" spans="1:30" x14ac:dyDescent="0.35">
      <c r="A26" s="18" t="s">
        <v>61</v>
      </c>
      <c r="B26" s="36">
        <v>43740</v>
      </c>
      <c r="C26" s="37">
        <v>0.96950231481481486</v>
      </c>
      <c r="D26" s="18" t="s">
        <v>42</v>
      </c>
      <c r="E26" s="38">
        <v>2.0030000000000001</v>
      </c>
      <c r="F26" s="38">
        <v>18.6219</v>
      </c>
      <c r="G26" s="38" t="s">
        <v>43</v>
      </c>
      <c r="H26" s="38">
        <v>2.956</v>
      </c>
      <c r="I26" s="38">
        <v>5692.3406000000004</v>
      </c>
      <c r="J26" s="38" t="s">
        <v>44</v>
      </c>
      <c r="K26" s="38">
        <v>3.2330000000000001</v>
      </c>
      <c r="L26" s="38">
        <v>578.95619999999997</v>
      </c>
      <c r="O26" s="17">
        <f t="shared" si="3"/>
        <v>2.1043769934346739</v>
      </c>
      <c r="P26" s="3"/>
      <c r="R26" s="17">
        <f t="shared" si="4"/>
        <v>732.02215343936496</v>
      </c>
      <c r="S26" s="3"/>
      <c r="U26" s="17">
        <f t="shared" si="5"/>
        <v>1194.7539119630273</v>
      </c>
      <c r="AD26" s="33">
        <v>43502</v>
      </c>
    </row>
    <row r="27" spans="1:30" x14ac:dyDescent="0.35">
      <c r="A27" s="18" t="s">
        <v>62</v>
      </c>
      <c r="B27" s="36">
        <v>43740</v>
      </c>
      <c r="C27" s="37">
        <v>0.97293981481481484</v>
      </c>
      <c r="D27" s="18" t="s">
        <v>42</v>
      </c>
      <c r="E27" s="38">
        <v>2</v>
      </c>
      <c r="F27" s="38">
        <v>19.491700000000002</v>
      </c>
      <c r="G27" s="38" t="s">
        <v>43</v>
      </c>
      <c r="H27" s="38">
        <v>2.95</v>
      </c>
      <c r="I27" s="38">
        <v>7064.0339999999997</v>
      </c>
      <c r="J27" s="38" t="s">
        <v>44</v>
      </c>
      <c r="K27" s="38">
        <v>3.226</v>
      </c>
      <c r="L27" s="38">
        <v>556.93899999999996</v>
      </c>
      <c r="O27" s="17">
        <f t="shared" si="3"/>
        <v>2.2026691714019857</v>
      </c>
      <c r="P27" s="3"/>
      <c r="R27" s="17">
        <f t="shared" si="4"/>
        <v>908.4188287413599</v>
      </c>
      <c r="S27" s="3"/>
      <c r="U27" s="17">
        <f>($S$2/$U$2)*L27</f>
        <v>1149.3184613529943</v>
      </c>
      <c r="AD27" s="33">
        <v>43502</v>
      </c>
    </row>
    <row r="28" spans="1:30" x14ac:dyDescent="0.35">
      <c r="A28" s="18" t="s">
        <v>63</v>
      </c>
      <c r="B28" s="36">
        <v>43740</v>
      </c>
      <c r="C28" s="37">
        <v>0.97637731481481482</v>
      </c>
      <c r="D28" s="18" t="s">
        <v>42</v>
      </c>
      <c r="E28" s="38">
        <v>2.0030000000000001</v>
      </c>
      <c r="F28" s="38">
        <v>19.287199999999999</v>
      </c>
      <c r="G28" s="38" t="s">
        <v>43</v>
      </c>
      <c r="H28" s="38">
        <v>2.956</v>
      </c>
      <c r="I28" s="38">
        <v>8297.1720000000005</v>
      </c>
      <c r="J28" s="38" t="s">
        <v>44</v>
      </c>
      <c r="K28" s="38">
        <v>3.24</v>
      </c>
      <c r="L28" s="38">
        <v>588.69280000000003</v>
      </c>
      <c r="O28" s="17">
        <f t="shared" si="3"/>
        <v>2.1795595480468286</v>
      </c>
      <c r="P28" s="3"/>
      <c r="R28" s="17">
        <f t="shared" si="4"/>
        <v>1066.9975923255192</v>
      </c>
      <c r="S28" s="3"/>
      <c r="U28" s="17">
        <f>($S$2/$U$2)*L28</f>
        <v>1214.8466943517803</v>
      </c>
      <c r="AD28" s="33">
        <v>43502</v>
      </c>
    </row>
    <row r="29" spans="1:30" x14ac:dyDescent="0.35">
      <c r="A29" s="18" t="s">
        <v>64</v>
      </c>
      <c r="B29" s="36">
        <v>43740</v>
      </c>
      <c r="C29" s="37">
        <v>0.97982638888888884</v>
      </c>
      <c r="D29" s="18" t="s">
        <v>42</v>
      </c>
      <c r="E29" s="38">
        <v>2.0030000000000001</v>
      </c>
      <c r="F29" s="38">
        <v>19.273099999999999</v>
      </c>
      <c r="G29" s="38" t="s">
        <v>43</v>
      </c>
      <c r="H29" s="38">
        <v>2.9529999999999998</v>
      </c>
      <c r="I29" s="38">
        <v>9082.9287000000004</v>
      </c>
      <c r="J29" s="38" t="s">
        <v>44</v>
      </c>
      <c r="K29" s="38">
        <v>3.2330000000000001</v>
      </c>
      <c r="L29" s="38">
        <v>575.01170000000002</v>
      </c>
      <c r="O29" s="17">
        <f t="shared" si="3"/>
        <v>2.1779661705930011</v>
      </c>
      <c r="P29" s="3"/>
      <c r="R29" s="17">
        <f t="shared" si="4"/>
        <v>1168.044130477753</v>
      </c>
      <c r="S29" s="3"/>
      <c r="U29" s="17">
        <f>($S$2/$U$2)*L29</f>
        <v>1186.6139061979313</v>
      </c>
      <c r="AD29" s="33">
        <v>43502</v>
      </c>
    </row>
    <row r="30" spans="1:30" x14ac:dyDescent="0.35">
      <c r="A30" s="32" t="s">
        <v>89</v>
      </c>
      <c r="B30" s="33">
        <v>43740</v>
      </c>
      <c r="C30" s="34">
        <v>0.9525231481481482</v>
      </c>
      <c r="D30" s="32" t="s">
        <v>42</v>
      </c>
      <c r="E30" s="35">
        <v>2.0030000000000001</v>
      </c>
      <c r="F30" s="35">
        <v>34.977800000000002</v>
      </c>
      <c r="G30" s="35" t="s">
        <v>43</v>
      </c>
      <c r="H30" s="35">
        <v>2.956</v>
      </c>
      <c r="I30" s="35">
        <v>3171.6088</v>
      </c>
      <c r="J30" s="35" t="s">
        <v>44</v>
      </c>
      <c r="K30" s="35">
        <v>3.2360000000000002</v>
      </c>
      <c r="L30" s="35">
        <v>757.99180000000001</v>
      </c>
      <c r="M30" s="5"/>
      <c r="N30" s="4"/>
      <c r="O30" s="5"/>
      <c r="P30" s="5"/>
      <c r="Q30" s="4"/>
      <c r="R30" s="4"/>
      <c r="S30" s="5"/>
      <c r="T30" s="4"/>
      <c r="U30" s="4"/>
      <c r="AD30" s="33">
        <v>43502</v>
      </c>
    </row>
    <row r="31" spans="1:30" x14ac:dyDescent="0.35">
      <c r="A31" s="32" t="s">
        <v>90</v>
      </c>
      <c r="B31" s="33">
        <v>43740</v>
      </c>
      <c r="C31" s="34">
        <v>0.95596064814814818</v>
      </c>
      <c r="D31" s="32" t="s">
        <v>42</v>
      </c>
      <c r="E31" s="35">
        <v>1.996</v>
      </c>
      <c r="F31" s="35">
        <v>34.9664</v>
      </c>
      <c r="G31" s="35" t="s">
        <v>43</v>
      </c>
      <c r="H31" s="35">
        <v>2.95</v>
      </c>
      <c r="I31" s="35">
        <v>3168.4063000000001</v>
      </c>
      <c r="J31" s="35" t="s">
        <v>44</v>
      </c>
      <c r="K31" s="35">
        <v>3.2229999999999999</v>
      </c>
      <c r="L31" s="35">
        <v>755.61739999999998</v>
      </c>
      <c r="M31" s="5"/>
      <c r="N31" s="4"/>
      <c r="O31" s="5"/>
      <c r="P31" s="5"/>
      <c r="Q31" s="4"/>
      <c r="R31" s="4"/>
      <c r="S31" s="5"/>
      <c r="T31" s="4"/>
      <c r="U31" s="4"/>
      <c r="AD31" s="33">
        <v>43502</v>
      </c>
    </row>
    <row r="32" spans="1:30" x14ac:dyDescent="0.35">
      <c r="A32" s="32" t="s">
        <v>91</v>
      </c>
      <c r="B32" s="33">
        <v>43740</v>
      </c>
      <c r="C32" s="34">
        <v>0.95940972222222232</v>
      </c>
      <c r="D32" s="32" t="s">
        <v>42</v>
      </c>
      <c r="E32" s="35">
        <v>2</v>
      </c>
      <c r="F32" s="35">
        <v>34.954799999999999</v>
      </c>
      <c r="G32" s="35" t="s">
        <v>43</v>
      </c>
      <c r="H32" s="35">
        <v>2.9529999999999998</v>
      </c>
      <c r="I32" s="35">
        <v>3180.0070999999998</v>
      </c>
      <c r="J32" s="35" t="s">
        <v>44</v>
      </c>
      <c r="K32" s="35">
        <v>3.23</v>
      </c>
      <c r="L32" s="35">
        <v>758.95910000000003</v>
      </c>
      <c r="M32" s="5"/>
      <c r="N32" s="4"/>
      <c r="O32" s="5"/>
      <c r="P32" s="5"/>
      <c r="Q32" s="4"/>
      <c r="R32" s="4"/>
      <c r="S32" s="5"/>
      <c r="T32" s="4"/>
      <c r="U32" s="4"/>
      <c r="AD32" s="33">
        <v>43502</v>
      </c>
    </row>
    <row r="33" spans="1:30" x14ac:dyDescent="0.35">
      <c r="A33" s="32" t="s">
        <v>92</v>
      </c>
      <c r="B33" s="33">
        <v>43740</v>
      </c>
      <c r="C33" s="34">
        <v>0.9628472222222223</v>
      </c>
      <c r="D33" s="32" t="s">
        <v>42</v>
      </c>
      <c r="E33" s="35">
        <v>2.0059999999999998</v>
      </c>
      <c r="F33" s="35">
        <v>34.864899999999999</v>
      </c>
      <c r="G33" s="35" t="s">
        <v>43</v>
      </c>
      <c r="H33" s="35">
        <v>2.96</v>
      </c>
      <c r="I33" s="35">
        <v>3179.0221000000001</v>
      </c>
      <c r="J33" s="35" t="s">
        <v>44</v>
      </c>
      <c r="K33" s="35">
        <v>3.24</v>
      </c>
      <c r="L33" s="35">
        <v>755.01199999999994</v>
      </c>
      <c r="M33" s="5"/>
      <c r="N33" s="4"/>
      <c r="O33" s="5"/>
      <c r="P33" s="5"/>
      <c r="Q33" s="4"/>
      <c r="R33" s="4"/>
      <c r="S33" s="5"/>
      <c r="T33" s="4"/>
      <c r="U33" s="4"/>
      <c r="AD33" s="33">
        <v>43502</v>
      </c>
    </row>
    <row r="34" spans="1:30" x14ac:dyDescent="0.35">
      <c r="A34" s="28" t="s">
        <v>65</v>
      </c>
      <c r="B34" s="29"/>
      <c r="C34" s="30"/>
      <c r="D34" s="28"/>
      <c r="E34" s="31"/>
      <c r="F34" s="31"/>
      <c r="G34" s="31"/>
      <c r="H34" s="31"/>
      <c r="I34" s="31"/>
      <c r="J34" s="31"/>
      <c r="K34" s="31"/>
      <c r="L34" s="31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3">
        <v>43502</v>
      </c>
    </row>
    <row r="35" spans="1:30" x14ac:dyDescent="0.35">
      <c r="A35" s="28" t="s">
        <v>66</v>
      </c>
      <c r="B35" s="29"/>
      <c r="C35" s="30"/>
      <c r="D35" s="28"/>
      <c r="E35" s="31"/>
      <c r="F35" s="31"/>
      <c r="G35" s="31"/>
      <c r="H35" s="31"/>
      <c r="I35" s="31"/>
      <c r="J35" s="31"/>
      <c r="K35" s="31"/>
      <c r="L35" s="31"/>
      <c r="O35" s="19">
        <f t="shared" si="6"/>
        <v>0</v>
      </c>
      <c r="R35" s="19">
        <f t="shared" si="7"/>
        <v>0</v>
      </c>
      <c r="U35" s="19">
        <f t="shared" si="8"/>
        <v>0</v>
      </c>
      <c r="AD35" s="33">
        <v>43502</v>
      </c>
    </row>
    <row r="36" spans="1:30" x14ac:dyDescent="0.35">
      <c r="A36" s="28" t="s">
        <v>67</v>
      </c>
      <c r="B36" s="29"/>
      <c r="C36" s="30"/>
      <c r="D36" s="28"/>
      <c r="E36" s="31"/>
      <c r="F36" s="31"/>
      <c r="G36" s="31"/>
      <c r="H36" s="31"/>
      <c r="I36" s="31"/>
      <c r="J36" s="31"/>
      <c r="K36" s="31"/>
      <c r="L36" s="31"/>
      <c r="O36" s="19">
        <f>($O$2/$M$2)*F36</f>
        <v>0</v>
      </c>
      <c r="R36" s="19">
        <f>($R$2/$P$2)*I36</f>
        <v>0</v>
      </c>
      <c r="U36" s="19">
        <f>($S$2/$U$2)*L36</f>
        <v>0</v>
      </c>
      <c r="AD36" s="33">
        <v>43502</v>
      </c>
    </row>
    <row r="37" spans="1:30" x14ac:dyDescent="0.35">
      <c r="A37" s="28" t="s">
        <v>68</v>
      </c>
      <c r="B37" s="29"/>
      <c r="C37" s="30"/>
      <c r="D37" s="28"/>
      <c r="E37" s="31"/>
      <c r="F37" s="31"/>
      <c r="G37" s="31"/>
      <c r="H37" s="31"/>
      <c r="I37" s="31"/>
      <c r="J37" s="31"/>
      <c r="K37" s="31"/>
      <c r="L37" s="31"/>
      <c r="O37" s="19">
        <f t="shared" si="6"/>
        <v>0</v>
      </c>
      <c r="R37" s="19">
        <f t="shared" si="7"/>
        <v>0</v>
      </c>
      <c r="U37" s="19">
        <f t="shared" si="8"/>
        <v>0</v>
      </c>
      <c r="AD37" s="33">
        <v>43502</v>
      </c>
    </row>
    <row r="38" spans="1:30" x14ac:dyDescent="0.35">
      <c r="A38" s="28" t="s">
        <v>69</v>
      </c>
      <c r="B38" s="29"/>
      <c r="C38" s="30"/>
      <c r="D38" s="28"/>
      <c r="E38" s="31"/>
      <c r="F38" s="31"/>
      <c r="G38" s="31"/>
      <c r="H38" s="31"/>
      <c r="I38" s="31"/>
      <c r="J38" s="31"/>
      <c r="K38" s="31"/>
      <c r="L38" s="31"/>
      <c r="O38" s="19">
        <f t="shared" si="6"/>
        <v>0</v>
      </c>
      <c r="R38" s="19">
        <f t="shared" si="7"/>
        <v>0</v>
      </c>
      <c r="U38" s="19">
        <f t="shared" si="8"/>
        <v>0</v>
      </c>
      <c r="AD38" s="33">
        <v>43502</v>
      </c>
    </row>
    <row r="39" spans="1:30" x14ac:dyDescent="0.35">
      <c r="A39" s="18" t="s">
        <v>70</v>
      </c>
      <c r="B39" s="36">
        <v>43740</v>
      </c>
      <c r="C39" s="37">
        <v>0.98326388888888883</v>
      </c>
      <c r="D39" s="18" t="s">
        <v>42</v>
      </c>
      <c r="E39" s="38">
        <v>2.0030000000000001</v>
      </c>
      <c r="F39" s="38">
        <v>16.758500000000002</v>
      </c>
      <c r="G39" s="38" t="s">
        <v>43</v>
      </c>
      <c r="H39" s="38">
        <v>2.956</v>
      </c>
      <c r="I39" s="38">
        <v>3568.9933000000001</v>
      </c>
      <c r="J39" s="38" t="s">
        <v>44</v>
      </c>
      <c r="K39" s="38">
        <v>3.2330000000000001</v>
      </c>
      <c r="L39" s="38">
        <v>552.24480000000005</v>
      </c>
      <c r="O39" s="26">
        <f t="shared" si="6"/>
        <v>1.8938025574444597</v>
      </c>
      <c r="R39" s="16">
        <f t="shared" si="7"/>
        <v>458.96448309446998</v>
      </c>
      <c r="U39" s="16">
        <f t="shared" si="8"/>
        <v>1139.6313489021099</v>
      </c>
      <c r="AD39" s="33">
        <v>43502</v>
      </c>
    </row>
    <row r="40" spans="1:30" x14ac:dyDescent="0.35">
      <c r="A40" s="18" t="s">
        <v>71</v>
      </c>
      <c r="B40" s="36">
        <v>43740</v>
      </c>
      <c r="C40" s="37">
        <v>0.98671296296296296</v>
      </c>
      <c r="D40" s="18" t="s">
        <v>42</v>
      </c>
      <c r="E40" s="38">
        <v>2</v>
      </c>
      <c r="F40" s="38">
        <v>15.979799999999999</v>
      </c>
      <c r="G40" s="38" t="s">
        <v>43</v>
      </c>
      <c r="H40" s="38">
        <v>2.9529999999999998</v>
      </c>
      <c r="I40" s="38">
        <v>4533.2497000000003</v>
      </c>
      <c r="J40" s="38" t="s">
        <v>44</v>
      </c>
      <c r="K40" s="38">
        <v>3.226</v>
      </c>
      <c r="L40" s="38">
        <v>572.29380000000003</v>
      </c>
      <c r="O40" s="16">
        <f t="shared" si="6"/>
        <v>1.8058051799057775</v>
      </c>
      <c r="R40" s="16">
        <f t="shared" si="7"/>
        <v>582.96567978949724</v>
      </c>
      <c r="U40" s="16">
        <f t="shared" si="8"/>
        <v>1181.0051543487857</v>
      </c>
      <c r="AD40" s="33">
        <v>43502</v>
      </c>
    </row>
    <row r="41" spans="1:30" x14ac:dyDescent="0.35">
      <c r="A41" s="18" t="s">
        <v>72</v>
      </c>
      <c r="B41" s="36">
        <v>43740</v>
      </c>
      <c r="C41" s="37">
        <v>0.99015046296296294</v>
      </c>
      <c r="D41" s="18" t="s">
        <v>42</v>
      </c>
      <c r="E41" s="38">
        <v>2</v>
      </c>
      <c r="F41" s="38">
        <v>15.747400000000001</v>
      </c>
      <c r="G41" s="38" t="s">
        <v>43</v>
      </c>
      <c r="H41" s="38">
        <v>2.9529999999999998</v>
      </c>
      <c r="I41" s="38">
        <v>4927.5600999999997</v>
      </c>
      <c r="J41" s="38" t="s">
        <v>44</v>
      </c>
      <c r="K41" s="38">
        <v>3.2330000000000001</v>
      </c>
      <c r="L41" s="38">
        <v>568.33579999999995</v>
      </c>
      <c r="N41" s="16">
        <f>($O$2/$M$2)*F41</f>
        <v>1.7795427032909201</v>
      </c>
      <c r="R41" s="16">
        <f t="shared" si="7"/>
        <v>633.67310726345011</v>
      </c>
      <c r="U41" s="16">
        <f t="shared" si="8"/>
        <v>1172.8372895197197</v>
      </c>
      <c r="AD41" s="33">
        <v>43502</v>
      </c>
    </row>
    <row r="42" spans="1:30" x14ac:dyDescent="0.35">
      <c r="A42" s="18" t="s">
        <v>73</v>
      </c>
      <c r="B42" s="36">
        <v>43740</v>
      </c>
      <c r="C42" s="37">
        <v>0.99359953703703707</v>
      </c>
      <c r="D42" s="18" t="s">
        <v>42</v>
      </c>
      <c r="E42" s="38">
        <v>1.996</v>
      </c>
      <c r="F42" s="38">
        <v>15.8384</v>
      </c>
      <c r="G42" s="38" t="s">
        <v>43</v>
      </c>
      <c r="H42" s="38">
        <v>2.95</v>
      </c>
      <c r="I42" s="38">
        <v>4974.3658999999998</v>
      </c>
      <c r="J42" s="38" t="s">
        <v>44</v>
      </c>
      <c r="K42" s="38">
        <v>3.23</v>
      </c>
      <c r="L42" s="38">
        <v>567.26239999999996</v>
      </c>
      <c r="O42" s="16">
        <f t="shared" si="6"/>
        <v>1.7898262031702317</v>
      </c>
      <c r="R42" s="16">
        <f t="shared" si="7"/>
        <v>639.69222750187225</v>
      </c>
      <c r="U42" s="16">
        <f t="shared" si="8"/>
        <v>1170.6221843889668</v>
      </c>
      <c r="AD42" s="33">
        <v>43502</v>
      </c>
    </row>
    <row r="43" spans="1:30" x14ac:dyDescent="0.35">
      <c r="A43" s="18" t="s">
        <v>74</v>
      </c>
      <c r="B43" s="36">
        <v>43740</v>
      </c>
      <c r="C43" s="37">
        <v>0.99702546296296291</v>
      </c>
      <c r="D43" s="18" t="s">
        <v>42</v>
      </c>
      <c r="E43" s="38">
        <v>2</v>
      </c>
      <c r="F43" s="38">
        <v>15.646800000000001</v>
      </c>
      <c r="G43" s="38" t="s">
        <v>43</v>
      </c>
      <c r="H43" s="38">
        <v>2.9529999999999998</v>
      </c>
      <c r="I43" s="38">
        <v>5009.8035</v>
      </c>
      <c r="J43" s="38" t="s">
        <v>44</v>
      </c>
      <c r="K43" s="38">
        <v>3.23</v>
      </c>
      <c r="L43" s="38">
        <v>573.1576</v>
      </c>
      <c r="O43" s="16">
        <f t="shared" ref="O43" si="9">($O$2/$M$2)*F43</f>
        <v>1.7681743506770875</v>
      </c>
      <c r="R43" s="16">
        <f t="shared" si="7"/>
        <v>644.24942287853742</v>
      </c>
      <c r="U43" s="16">
        <f t="shared" si="8"/>
        <v>1182.787721715978</v>
      </c>
      <c r="AD43" s="33">
        <v>43502</v>
      </c>
    </row>
    <row r="44" spans="1:30" x14ac:dyDescent="0.35">
      <c r="A44" s="32" t="s">
        <v>93</v>
      </c>
      <c r="B44" s="33">
        <v>43741</v>
      </c>
      <c r="C44" s="34">
        <v>4.6296296296296293E-4</v>
      </c>
      <c r="D44" s="32" t="s">
        <v>42</v>
      </c>
      <c r="E44" s="35">
        <v>2.0030000000000001</v>
      </c>
      <c r="F44" s="35">
        <v>34.8018</v>
      </c>
      <c r="G44" s="35" t="s">
        <v>43</v>
      </c>
      <c r="H44" s="35">
        <v>2.956</v>
      </c>
      <c r="I44" s="35">
        <v>3153.9281999999998</v>
      </c>
      <c r="J44" s="35" t="s">
        <v>44</v>
      </c>
      <c r="K44" s="35">
        <v>3.2330000000000001</v>
      </c>
      <c r="L44" s="35">
        <v>747.6454</v>
      </c>
      <c r="M44" s="5"/>
      <c r="N44" s="4"/>
      <c r="O44" s="4"/>
      <c r="P44" s="5"/>
      <c r="Q44" s="4"/>
      <c r="R44" s="4"/>
      <c r="S44" s="5"/>
      <c r="T44" s="4"/>
      <c r="U44" s="4"/>
      <c r="AD44" s="33">
        <v>43502</v>
      </c>
    </row>
    <row r="45" spans="1:30" x14ac:dyDescent="0.35">
      <c r="A45" s="32" t="s">
        <v>94</v>
      </c>
      <c r="B45" s="33">
        <v>43741</v>
      </c>
      <c r="C45" s="34">
        <v>3.9004629629629632E-3</v>
      </c>
      <c r="D45" s="32" t="s">
        <v>42</v>
      </c>
      <c r="E45" s="35">
        <v>2</v>
      </c>
      <c r="F45" s="35">
        <v>34.991199999999999</v>
      </c>
      <c r="G45" s="35" t="s">
        <v>43</v>
      </c>
      <c r="H45" s="35">
        <v>2.9529999999999998</v>
      </c>
      <c r="I45" s="35">
        <v>3169.3389999999999</v>
      </c>
      <c r="J45" s="35" t="s">
        <v>44</v>
      </c>
      <c r="K45" s="35">
        <v>3.23</v>
      </c>
      <c r="L45" s="35">
        <v>748.24059999999997</v>
      </c>
      <c r="M45" s="5"/>
      <c r="N45" s="4"/>
      <c r="O45" s="4"/>
      <c r="P45" s="5"/>
      <c r="Q45" s="4"/>
      <c r="R45" s="4"/>
      <c r="S45" s="5"/>
      <c r="T45" s="4"/>
      <c r="U45" s="4"/>
      <c r="AD45" s="33">
        <v>43502</v>
      </c>
    </row>
    <row r="46" spans="1:30" x14ac:dyDescent="0.35">
      <c r="A46" s="32" t="s">
        <v>95</v>
      </c>
      <c r="B46" s="33">
        <v>43741</v>
      </c>
      <c r="C46" s="34">
        <v>7.3495370370370372E-3</v>
      </c>
      <c r="D46" s="32" t="s">
        <v>42</v>
      </c>
      <c r="E46" s="35">
        <v>2.0030000000000001</v>
      </c>
      <c r="F46" s="35">
        <v>34.884</v>
      </c>
      <c r="G46" s="35" t="s">
        <v>43</v>
      </c>
      <c r="H46" s="35">
        <v>2.96</v>
      </c>
      <c r="I46" s="35">
        <v>3175.1406000000002</v>
      </c>
      <c r="J46" s="35" t="s">
        <v>44</v>
      </c>
      <c r="K46" s="35">
        <v>3.24</v>
      </c>
      <c r="L46" s="35">
        <v>752.28420000000006</v>
      </c>
      <c r="M46" s="5"/>
      <c r="N46" s="4"/>
      <c r="O46" s="4"/>
      <c r="P46" s="5"/>
      <c r="Q46" s="4"/>
      <c r="R46" s="4"/>
      <c r="S46" s="5"/>
      <c r="T46" s="4"/>
      <c r="U46" s="4"/>
      <c r="AD46" s="33">
        <v>43502</v>
      </c>
    </row>
    <row r="47" spans="1:30" x14ac:dyDescent="0.35">
      <c r="A47" s="32" t="s">
        <v>96</v>
      </c>
      <c r="B47" s="33">
        <v>43741</v>
      </c>
      <c r="C47" s="34">
        <v>1.0787037037037038E-2</v>
      </c>
      <c r="D47" s="32" t="s">
        <v>42</v>
      </c>
      <c r="E47" s="35">
        <v>2.0030000000000001</v>
      </c>
      <c r="F47" s="35">
        <v>35.017000000000003</v>
      </c>
      <c r="G47" s="35" t="s">
        <v>43</v>
      </c>
      <c r="H47" s="35">
        <v>2.956</v>
      </c>
      <c r="I47" s="35">
        <v>3181.6127999999999</v>
      </c>
      <c r="J47" s="35" t="s">
        <v>44</v>
      </c>
      <c r="K47" s="35">
        <v>3.2330000000000001</v>
      </c>
      <c r="L47" s="35">
        <v>751.26089999999999</v>
      </c>
      <c r="M47" s="5"/>
      <c r="N47" s="4"/>
      <c r="O47" s="4"/>
      <c r="P47" s="5"/>
      <c r="Q47" s="4"/>
      <c r="R47" s="4"/>
      <c r="S47" s="5"/>
      <c r="T47" s="4"/>
      <c r="U47" s="4"/>
      <c r="AD47" s="33">
        <v>43502</v>
      </c>
    </row>
    <row r="48" spans="1:30" x14ac:dyDescent="0.35">
      <c r="A48" s="18" t="s">
        <v>75</v>
      </c>
      <c r="B48" s="36">
        <v>43741</v>
      </c>
      <c r="C48" s="37">
        <v>1.4236111111111111E-2</v>
      </c>
      <c r="D48" s="18" t="s">
        <v>42</v>
      </c>
      <c r="E48" s="38">
        <v>2</v>
      </c>
      <c r="F48" s="38">
        <v>16.912600000000001</v>
      </c>
      <c r="G48" s="38" t="s">
        <v>43</v>
      </c>
      <c r="H48" s="38">
        <v>2.9529999999999998</v>
      </c>
      <c r="I48" s="38">
        <v>3491.4859999999999</v>
      </c>
      <c r="J48" s="38" t="s">
        <v>44</v>
      </c>
      <c r="K48" s="38">
        <v>3.2330000000000001</v>
      </c>
      <c r="L48" s="38">
        <v>575.6671</v>
      </c>
      <c r="O48" s="22">
        <f t="shared" ref="O48:O57" si="10">($O$2/$M$2)*F48</f>
        <v>1.9112167039433821</v>
      </c>
      <c r="R48" s="22">
        <f t="shared" ref="R48:R57" si="11">($R$2/$P$2)*I48</f>
        <v>448.99721924991525</v>
      </c>
      <c r="U48" s="22">
        <f>($S$2/$U$2)*L48</f>
        <v>1187.966412162805</v>
      </c>
      <c r="AD48" s="33">
        <v>43502</v>
      </c>
    </row>
    <row r="49" spans="1:30" x14ac:dyDescent="0.35">
      <c r="A49" s="18" t="s">
        <v>76</v>
      </c>
      <c r="B49" s="36">
        <v>43741</v>
      </c>
      <c r="C49" s="37">
        <v>1.7673611111111109E-2</v>
      </c>
      <c r="D49" s="18" t="s">
        <v>42</v>
      </c>
      <c r="E49" s="38">
        <v>2.0030000000000001</v>
      </c>
      <c r="F49" s="38">
        <v>16.326799999999999</v>
      </c>
      <c r="G49" s="38" t="s">
        <v>43</v>
      </c>
      <c r="H49" s="38">
        <v>2.956</v>
      </c>
      <c r="I49" s="38">
        <v>4005.7462</v>
      </c>
      <c r="J49" s="38" t="s">
        <v>44</v>
      </c>
      <c r="K49" s="38">
        <v>3.2330000000000001</v>
      </c>
      <c r="L49" s="38">
        <v>566.52760000000001</v>
      </c>
      <c r="N49" s="22">
        <f>($O$2/$M$2)*F49</f>
        <v>1.8450180860389771</v>
      </c>
      <c r="R49" s="22">
        <f t="shared" si="11"/>
        <v>515.12992027489588</v>
      </c>
      <c r="U49" s="22">
        <f>($S$2/$U$2)*L49</f>
        <v>1169.1058258552637</v>
      </c>
      <c r="AD49" s="33">
        <v>43502</v>
      </c>
    </row>
    <row r="50" spans="1:30" x14ac:dyDescent="0.35">
      <c r="A50" s="18" t="s">
        <v>77</v>
      </c>
      <c r="B50" s="36">
        <v>43741</v>
      </c>
      <c r="C50" s="37">
        <v>2.1122685185185185E-2</v>
      </c>
      <c r="D50" s="18" t="s">
        <v>42</v>
      </c>
      <c r="E50" s="38">
        <v>2.0059999999999998</v>
      </c>
      <c r="F50" s="38">
        <v>16.508199999999999</v>
      </c>
      <c r="G50" s="38" t="s">
        <v>43</v>
      </c>
      <c r="H50" s="38">
        <v>2.96</v>
      </c>
      <c r="I50" s="38">
        <v>4383.3440000000001</v>
      </c>
      <c r="J50" s="38" t="s">
        <v>44</v>
      </c>
      <c r="K50" s="38">
        <v>3.2429999999999999</v>
      </c>
      <c r="L50" s="38">
        <v>595.19560000000001</v>
      </c>
      <c r="O50" s="22">
        <f t="shared" si="10"/>
        <v>1.8655172825016932</v>
      </c>
      <c r="R50" s="22">
        <f t="shared" si="11"/>
        <v>563.68814510950369</v>
      </c>
      <c r="T50" s="22">
        <f>($S$2/$U$2)*L50</f>
        <v>1228.2660959208681</v>
      </c>
      <c r="AD50" s="33">
        <v>43502</v>
      </c>
    </row>
    <row r="51" spans="1:30" x14ac:dyDescent="0.35">
      <c r="A51" s="18" t="s">
        <v>78</v>
      </c>
      <c r="B51" s="36">
        <v>43741</v>
      </c>
      <c r="C51" s="37">
        <v>2.4560185185185185E-2</v>
      </c>
      <c r="D51" s="18" t="s">
        <v>42</v>
      </c>
      <c r="E51" s="38">
        <v>2.0030000000000001</v>
      </c>
      <c r="F51" s="38">
        <v>16.370999999999999</v>
      </c>
      <c r="G51" s="38" t="s">
        <v>43</v>
      </c>
      <c r="H51" s="38">
        <v>2.956</v>
      </c>
      <c r="I51" s="38">
        <v>4180.8638000000001</v>
      </c>
      <c r="J51" s="38" t="s">
        <v>44</v>
      </c>
      <c r="K51" s="38">
        <v>3.24</v>
      </c>
      <c r="L51" s="38">
        <v>562.88980000000004</v>
      </c>
      <c r="O51" s="22">
        <f t="shared" si="10"/>
        <v>1.8500129288375</v>
      </c>
      <c r="Q51" s="22">
        <f>($R$2/$P$2)*I51</f>
        <v>537.64964839115316</v>
      </c>
      <c r="U51" s="22">
        <f>($S$2/$U$2)*L51</f>
        <v>1161.5987367508737</v>
      </c>
      <c r="AD51" s="33">
        <v>43502</v>
      </c>
    </row>
    <row r="52" spans="1:30" x14ac:dyDescent="0.35">
      <c r="A52" s="18" t="s">
        <v>79</v>
      </c>
      <c r="B52" s="36">
        <v>43741</v>
      </c>
      <c r="C52" s="37">
        <v>2.7997685185185184E-2</v>
      </c>
      <c r="D52" s="18" t="s">
        <v>42</v>
      </c>
      <c r="E52" s="38">
        <v>1.996</v>
      </c>
      <c r="F52" s="38">
        <v>16.007999999999999</v>
      </c>
      <c r="G52" s="38" t="s">
        <v>43</v>
      </c>
      <c r="H52" s="38">
        <v>2.95</v>
      </c>
      <c r="I52" s="38">
        <v>4412.4614000000001</v>
      </c>
      <c r="J52" s="38" t="s">
        <v>44</v>
      </c>
      <c r="K52" s="38">
        <v>3.23</v>
      </c>
      <c r="L52" s="38">
        <v>549.48620000000005</v>
      </c>
      <c r="O52" s="22">
        <f t="shared" si="10"/>
        <v>1.8089919348134325</v>
      </c>
      <c r="R52" s="22">
        <f t="shared" si="11"/>
        <v>567.43257703097993</v>
      </c>
      <c r="U52" s="22">
        <f t="shared" ref="U52:U57" si="12">($S$2/$U$2)*L52</f>
        <v>1133.9386071341814</v>
      </c>
      <c r="AD52" s="33">
        <v>43502</v>
      </c>
    </row>
    <row r="53" spans="1:30" x14ac:dyDescent="0.35">
      <c r="A53" s="18" t="s">
        <v>80</v>
      </c>
      <c r="B53" s="36">
        <v>43741</v>
      </c>
      <c r="C53" s="37">
        <v>3.1435185185185184E-2</v>
      </c>
      <c r="D53" s="18" t="s">
        <v>42</v>
      </c>
      <c r="E53" s="38">
        <v>1.996</v>
      </c>
      <c r="F53" s="38">
        <v>16.843399999999999</v>
      </c>
      <c r="G53" s="38" t="s">
        <v>43</v>
      </c>
      <c r="H53" s="38">
        <v>2.95</v>
      </c>
      <c r="I53" s="38">
        <v>3495.6095999999998</v>
      </c>
      <c r="J53" s="38" t="s">
        <v>44</v>
      </c>
      <c r="K53" s="38">
        <v>3.23</v>
      </c>
      <c r="L53" s="38">
        <v>575.46450000000004</v>
      </c>
      <c r="O53" s="24">
        <f t="shared" si="10"/>
        <v>1.9033967238153777</v>
      </c>
      <c r="R53" s="24">
        <f t="shared" si="11"/>
        <v>449.5275049028719</v>
      </c>
      <c r="U53" s="24">
        <f t="shared" si="12"/>
        <v>1187.5483198398215</v>
      </c>
      <c r="AD53" s="33">
        <v>43502</v>
      </c>
    </row>
    <row r="54" spans="1:30" x14ac:dyDescent="0.35">
      <c r="A54" s="18" t="s">
        <v>81</v>
      </c>
      <c r="B54" s="36">
        <v>43741</v>
      </c>
      <c r="C54" s="37">
        <v>3.4872685185185187E-2</v>
      </c>
      <c r="D54" s="18" t="s">
        <v>42</v>
      </c>
      <c r="E54" s="38">
        <v>2</v>
      </c>
      <c r="F54" s="38">
        <v>16.1496</v>
      </c>
      <c r="G54" s="38" t="s">
        <v>43</v>
      </c>
      <c r="H54" s="38">
        <v>2.9529999999999998</v>
      </c>
      <c r="I54" s="38">
        <v>4021.4638</v>
      </c>
      <c r="J54" s="38" t="s">
        <v>44</v>
      </c>
      <c r="K54" s="38">
        <v>3.2330000000000001</v>
      </c>
      <c r="L54" s="38">
        <v>568.08709999999996</v>
      </c>
      <c r="O54" s="24">
        <f t="shared" si="10"/>
        <v>1.8249935126476142</v>
      </c>
      <c r="R54" s="24">
        <f t="shared" si="11"/>
        <v>517.15116815997465</v>
      </c>
      <c r="U54" s="24">
        <f t="shared" si="12"/>
        <v>1172.3240636523653</v>
      </c>
      <c r="AD54" s="33">
        <v>43502</v>
      </c>
    </row>
    <row r="55" spans="1:30" x14ac:dyDescent="0.35">
      <c r="A55" s="18" t="s">
        <v>82</v>
      </c>
      <c r="B55" s="36">
        <v>43741</v>
      </c>
      <c r="C55" s="37">
        <v>3.8310185185185183E-2</v>
      </c>
      <c r="D55" s="18" t="s">
        <v>42</v>
      </c>
      <c r="E55" s="38">
        <v>2.0030000000000001</v>
      </c>
      <c r="F55" s="38">
        <v>15.839600000000001</v>
      </c>
      <c r="G55" s="38" t="s">
        <v>43</v>
      </c>
      <c r="H55" s="38">
        <v>2.956</v>
      </c>
      <c r="I55" s="38">
        <v>4341.8689999999997</v>
      </c>
      <c r="J55" s="38" t="s">
        <v>44</v>
      </c>
      <c r="K55" s="38">
        <v>3.2360000000000002</v>
      </c>
      <c r="L55" s="38">
        <v>581.91809999999998</v>
      </c>
      <c r="O55" s="24">
        <f t="shared" si="10"/>
        <v>1.7899618097620469</v>
      </c>
      <c r="R55" s="24">
        <f t="shared" si="11"/>
        <v>558.35455371936484</v>
      </c>
      <c r="U55" s="24">
        <f t="shared" si="12"/>
        <v>1200.8661905979973</v>
      </c>
      <c r="AD55" s="33">
        <v>43502</v>
      </c>
    </row>
    <row r="56" spans="1:30" x14ac:dyDescent="0.35">
      <c r="A56" s="18" t="s">
        <v>83</v>
      </c>
      <c r="B56" s="36">
        <v>43741</v>
      </c>
      <c r="C56" s="37">
        <v>4.1747685185185186E-2</v>
      </c>
      <c r="D56" s="18" t="s">
        <v>42</v>
      </c>
      <c r="E56" s="38">
        <v>1.996</v>
      </c>
      <c r="F56" s="38">
        <v>15.7966</v>
      </c>
      <c r="G56" s="38" t="s">
        <v>43</v>
      </c>
      <c r="H56" s="38">
        <v>2.95</v>
      </c>
      <c r="I56" s="38">
        <v>4470.6642000000002</v>
      </c>
      <c r="J56" s="38" t="s">
        <v>44</v>
      </c>
      <c r="K56" s="38">
        <v>3.23</v>
      </c>
      <c r="L56" s="38">
        <v>572.90809999999999</v>
      </c>
      <c r="O56" s="24">
        <f t="shared" si="10"/>
        <v>1.785102573555339</v>
      </c>
      <c r="R56" s="24">
        <f t="shared" si="11"/>
        <v>574.91732574615708</v>
      </c>
      <c r="U56" s="24">
        <f t="shared" si="12"/>
        <v>1182.2728449411291</v>
      </c>
      <c r="AD56" s="33">
        <v>43502</v>
      </c>
    </row>
    <row r="57" spans="1:30" x14ac:dyDescent="0.35">
      <c r="A57" s="18" t="s">
        <v>84</v>
      </c>
      <c r="B57" s="36">
        <v>43741</v>
      </c>
      <c r="C57" s="37">
        <v>4.5185185185185189E-2</v>
      </c>
      <c r="D57" s="18" t="s">
        <v>42</v>
      </c>
      <c r="E57" s="38">
        <v>2.0099999999999998</v>
      </c>
      <c r="F57" s="38">
        <v>15.547599999999999</v>
      </c>
      <c r="G57" s="38" t="s">
        <v>43</v>
      </c>
      <c r="H57" s="38">
        <v>2.9630000000000001</v>
      </c>
      <c r="I57" s="38">
        <v>4663.9234999999999</v>
      </c>
      <c r="J57" s="38" t="s">
        <v>44</v>
      </c>
      <c r="K57" s="38">
        <v>3.24</v>
      </c>
      <c r="L57" s="38">
        <v>583.65940000000001</v>
      </c>
      <c r="M57" s="3"/>
      <c r="N57" s="2"/>
      <c r="O57" s="24">
        <f t="shared" si="10"/>
        <v>1.7569642057537058</v>
      </c>
      <c r="P57" s="3"/>
      <c r="Q57" s="2"/>
      <c r="R57" s="24">
        <f t="shared" si="11"/>
        <v>599.77003553625366</v>
      </c>
      <c r="S57" s="3"/>
      <c r="U57" s="24">
        <f t="shared" si="12"/>
        <v>1204.4595971232252</v>
      </c>
      <c r="AD57" s="33">
        <v>43502</v>
      </c>
    </row>
    <row r="58" spans="1:30" x14ac:dyDescent="0.35">
      <c r="A58" s="32" t="s">
        <v>97</v>
      </c>
      <c r="B58" s="33">
        <v>43741</v>
      </c>
      <c r="C58" s="34">
        <v>4.8622685185185179E-2</v>
      </c>
      <c r="D58" s="32" t="s">
        <v>42</v>
      </c>
      <c r="E58" s="35">
        <v>2</v>
      </c>
      <c r="F58" s="35">
        <v>35.145000000000003</v>
      </c>
      <c r="G58" s="35" t="s">
        <v>43</v>
      </c>
      <c r="H58" s="35">
        <v>2.9529999999999998</v>
      </c>
      <c r="I58" s="35">
        <v>3152.8521999999998</v>
      </c>
      <c r="J58" s="35" t="s">
        <v>44</v>
      </c>
      <c r="K58" s="35">
        <v>3.23</v>
      </c>
      <c r="L58" s="35">
        <v>746.90660000000003</v>
      </c>
      <c r="AD58" s="33">
        <v>43502</v>
      </c>
    </row>
    <row r="59" spans="1:30" x14ac:dyDescent="0.35">
      <c r="A59" s="32" t="s">
        <v>98</v>
      </c>
      <c r="B59" s="33">
        <v>43741</v>
      </c>
      <c r="C59" s="34">
        <v>5.2071759259259255E-2</v>
      </c>
      <c r="D59" s="32" t="s">
        <v>42</v>
      </c>
      <c r="E59" s="35">
        <v>2.0059999999999998</v>
      </c>
      <c r="F59" s="35">
        <v>34.602400000000003</v>
      </c>
      <c r="G59" s="35" t="s">
        <v>43</v>
      </c>
      <c r="H59" s="35">
        <v>2.9630000000000001</v>
      </c>
      <c r="I59" s="35">
        <v>3146.2595999999999</v>
      </c>
      <c r="J59" s="35" t="s">
        <v>44</v>
      </c>
      <c r="K59" s="35">
        <v>3.2429999999999999</v>
      </c>
      <c r="L59" s="35">
        <v>743.77329999999995</v>
      </c>
    </row>
    <row r="60" spans="1:30" x14ac:dyDescent="0.35">
      <c r="A60" s="32" t="s">
        <v>99</v>
      </c>
      <c r="B60" s="33">
        <v>43741</v>
      </c>
      <c r="C60" s="34">
        <v>5.5509259259259258E-2</v>
      </c>
      <c r="D60" s="32" t="s">
        <v>42</v>
      </c>
      <c r="E60" s="35">
        <v>1.996</v>
      </c>
      <c r="F60" s="35">
        <v>34.933</v>
      </c>
      <c r="G60" s="35" t="s">
        <v>43</v>
      </c>
      <c r="H60" s="35">
        <v>2.95</v>
      </c>
      <c r="I60" s="35">
        <v>3130.0644000000002</v>
      </c>
      <c r="J60" s="35" t="s">
        <v>44</v>
      </c>
      <c r="K60" s="35">
        <v>3.23</v>
      </c>
      <c r="L60" s="35">
        <v>739.71339999999998</v>
      </c>
    </row>
    <row r="61" spans="1:30" x14ac:dyDescent="0.35">
      <c r="A61" s="32" t="s">
        <v>100</v>
      </c>
      <c r="B61" s="33">
        <v>43741</v>
      </c>
      <c r="C61" s="34">
        <v>5.8946759259259261E-2</v>
      </c>
      <c r="D61" s="32" t="s">
        <v>42</v>
      </c>
      <c r="E61" s="35">
        <v>1.996</v>
      </c>
      <c r="F61" s="35">
        <v>34.540999999999997</v>
      </c>
      <c r="G61" s="35" t="s">
        <v>43</v>
      </c>
      <c r="H61" s="35">
        <v>2.95</v>
      </c>
      <c r="I61" s="35">
        <v>3131.3207000000002</v>
      </c>
      <c r="J61" s="35" t="s">
        <v>44</v>
      </c>
      <c r="K61" s="35">
        <v>3.23</v>
      </c>
      <c r="L61" s="35">
        <v>735.83299999999997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2020-04-24T07:13:15Z</dcterms:modified>
</cp:coreProperties>
</file>