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EC39E7B3-93F7-4ED8-B93C-93D72B9AB6B7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N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T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T52" i="1"/>
  <c r="U56" i="1"/>
  <c r="O56" i="1"/>
  <c r="O54" i="1"/>
  <c r="N52" i="1"/>
  <c r="O50" i="1"/>
  <c r="O48" i="1"/>
  <c r="O42" i="1"/>
  <c r="O40" i="1"/>
  <c r="O38" i="1"/>
  <c r="O36" i="1"/>
  <c r="O24" i="1"/>
  <c r="O10" i="1"/>
  <c r="O6" i="1"/>
  <c r="O9" i="1"/>
  <c r="O25" i="1"/>
  <c r="N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Q55" i="1"/>
  <c r="R53" i="1"/>
  <c r="R51" i="1"/>
  <c r="R49" i="1"/>
  <c r="R43" i="1"/>
  <c r="Q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<sst xmlns="http://schemas.openxmlformats.org/spreadsheetml/2006/main" count="266" uniqueCount="85">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</sst>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3" borderId="0" xfId="0" applyFill="1"/>
    <xf numFmtId="14" fontId="0" fillId="13" borderId="0" xfId="0" applyNumberFormat="1" applyFill="1"/>
    <xf numFmtId="21" fontId="0" fillId="13" borderId="0" xfId="0" applyNumberFormat="1" applyFill="1"/>
    <xf numFmtId="2" fontId="0" fillId="13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70" zoomScaleNormal="70" workbookViewId="0">
      <selection activeCell="T52" sqref="T52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43788</v>
      </c>
      <c r="C2" s="34">
        <v>0.47745370370370371</v>
      </c>
      <c r="D2" s="35" t="s">
        <v>42</v>
      </c>
      <c r="E2" s="35">
        <v>2.323</v>
      </c>
      <c r="F2" s="35">
        <v>23.562999999999999</v>
      </c>
      <c r="G2" s="35" t="s">
        <v>43</v>
      </c>
      <c r="H2" s="35">
        <v>3.16</v>
      </c>
      <c r="I2" s="35">
        <v>4133.9525999999996</v>
      </c>
      <c r="J2" s="35" t="s">
        <v>44</v>
      </c>
      <c r="K2" s="35">
        <v>3.56</v>
      </c>
      <c r="L2" s="35">
        <v>899.70129999999995</v>
      </c>
      <c r="M2" s="4">
        <f>AVERAGE(F2:F5,F16:F19,F30:F33,F44:F47,F58:F61)</f>
        <v>22.485945000000001</v>
      </c>
      <c r="N2" s="4">
        <f>STDEV(F2:F5,F16:F19,F30:F33,F44:F47,G58:G61)</f>
        <v>2.9643002585208382</v>
      </c>
      <c r="O2" s="4">
        <v>3.9420000000000002</v>
      </c>
      <c r="P2" s="4">
        <f>AVERAGE(I2:I5,I16:I19,I30:I33,I44:I47,I58:I61)</f>
        <v>3789.0464949999996</v>
      </c>
      <c r="Q2" s="4">
        <f>STDEV(I2:I5,I16:I19,I30:I33,I44:I47,I58:I61)</f>
        <v>217.9117117040185</v>
      </c>
      <c r="R2" s="4">
        <v>407.1</v>
      </c>
      <c r="S2" s="4">
        <f>AVERAGE(L2:L5,L16:L19,L30:L33,L44:L47,L58:L61)</f>
        <v>869.08773999999994</v>
      </c>
      <c r="T2" s="4">
        <f>STDEV(L2:L5,L16:L19,L30:L33,L44:L47,L58:L61)</f>
        <v>90.109891012524031</v>
      </c>
      <c r="U2" s="4">
        <v>364</v>
      </c>
      <c r="AD2" s="7">
        <v>43502</v>
      </c>
      <c r="AE2" s="6">
        <f>(N2/M2)^2</f>
        <v>1.7378892453515572E-2</v>
      </c>
      <c r="AF2" s="6">
        <f>(T2/S2)^2</f>
        <v>1.0750228163858047E-2</v>
      </c>
      <c r="AG2" s="6">
        <f>(T2/S2)^2</f>
        <v>1.0750228163858047E-2</v>
      </c>
    </row>
    <row r="3" spans="1:33" x14ac:dyDescent="0.35">
      <c r="A3" s="32" t="s">
        <v>41</v>
      </c>
      <c r="B3" s="33">
        <v>43788</v>
      </c>
      <c r="C3" s="34">
        <v>0.4817939814814815</v>
      </c>
      <c r="D3" s="35" t="s">
        <v>42</v>
      </c>
      <c r="E3" s="35">
        <v>2.306</v>
      </c>
      <c r="F3" s="35">
        <v>23.703600000000002</v>
      </c>
      <c r="G3" s="35" t="s">
        <v>43</v>
      </c>
      <c r="H3" s="35">
        <v>3.1429999999999998</v>
      </c>
      <c r="I3" s="35">
        <v>4033.0108</v>
      </c>
      <c r="J3" s="35" t="s">
        <v>44</v>
      </c>
      <c r="K3" s="35">
        <v>3.5529999999999999</v>
      </c>
      <c r="L3" s="35">
        <v>891.86339999999996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43788</v>
      </c>
      <c r="C4" s="34">
        <v>0.48614583333333333</v>
      </c>
      <c r="D4" s="35" t="s">
        <v>42</v>
      </c>
      <c r="E4" s="35">
        <v>2.31</v>
      </c>
      <c r="F4" s="35">
        <v>23.207999999999998</v>
      </c>
      <c r="G4" s="35" t="s">
        <v>43</v>
      </c>
      <c r="H4" s="35">
        <v>3.1459999999999999</v>
      </c>
      <c r="I4" s="35">
        <v>3972.8321999999998</v>
      </c>
      <c r="J4" s="35" t="s">
        <v>44</v>
      </c>
      <c r="K4" s="35">
        <v>3.56</v>
      </c>
      <c r="L4" s="35">
        <v>897.80520000000001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40" t="s">
        <v>41</v>
      </c>
      <c r="B5" s="41">
        <v>43788</v>
      </c>
      <c r="C5" s="42">
        <v>0.49049768518518522</v>
      </c>
      <c r="D5" s="43" t="s">
        <v>42</v>
      </c>
      <c r="E5" s="43">
        <v>2.3130000000000002</v>
      </c>
      <c r="F5" s="43">
        <v>11.1958</v>
      </c>
      <c r="G5" s="43" t="s">
        <v>43</v>
      </c>
      <c r="H5" s="43">
        <v>3.15</v>
      </c>
      <c r="I5" s="43">
        <v>4515.4566000000004</v>
      </c>
      <c r="J5" s="43" t="s">
        <v>44</v>
      </c>
      <c r="K5" s="43">
        <v>3.5630000000000002</v>
      </c>
      <c r="L5" s="43">
        <v>486.92320000000001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43788</v>
      </c>
      <c r="C6" s="38">
        <v>0.49483796296296295</v>
      </c>
      <c r="D6" s="39" t="s">
        <v>42</v>
      </c>
      <c r="E6" s="39">
        <v>2.3130000000000002</v>
      </c>
      <c r="F6" s="39">
        <v>11.4374</v>
      </c>
      <c r="G6" s="39" t="s">
        <v>43</v>
      </c>
      <c r="H6" s="39">
        <v>3.15</v>
      </c>
      <c r="I6" s="39">
        <v>4114.3900000000003</v>
      </c>
      <c r="J6" s="39" t="s">
        <v>44</v>
      </c>
      <c r="K6" s="39">
        <v>3.5630000000000002</v>
      </c>
      <c r="L6" s="39">
        <v>585.71249999999998</v>
      </c>
      <c r="O6" s="10">
        <f>($O$2/$M$2)*F6</f>
        <v>2.0050849897569347</v>
      </c>
      <c r="R6" s="10">
        <f t="shared" ref="R6:R15" si="0">($R$2/$P$2)*I6</f>
        <v>442.05532215302111</v>
      </c>
      <c r="U6" s="10">
        <f t="shared" ref="U6:U15" si="1">($S$2/$U$2)*L6</f>
        <v>1398.4493211943679</v>
      </c>
      <c r="V6" s="3">
        <v>0</v>
      </c>
      <c r="W6" s="11" t="s">
        <v>33</v>
      </c>
      <c r="X6" s="2">
        <f>SLOPE(O6:O10,$V$6:$V$10)</f>
        <v>-4.8252189534395808E-3</v>
      </c>
      <c r="Y6" s="2">
        <f>RSQ(O6:O10,$V$6:$V$10)</f>
        <v>0.90729575076393865</v>
      </c>
      <c r="Z6" s="2">
        <f>SLOPE($R6:$R10,$V$6:$V$10)</f>
        <v>5.0628246142173561</v>
      </c>
      <c r="AA6" s="2">
        <f>RSQ(R6:R10,$V$6:$V$10)</f>
        <v>0.74969021179494599</v>
      </c>
      <c r="AB6" s="2">
        <f>SLOPE(U6:U10,$V$6:$V$10)</f>
        <v>9.6537979646758245</v>
      </c>
      <c r="AC6" s="2">
        <f>RSQ(U6:U10,$V$6:$V$10)</f>
        <v>0.86490409849357941</v>
      </c>
      <c r="AD6" s="31">
        <v>43502</v>
      </c>
      <c r="AE6" s="2"/>
    </row>
    <row r="7" spans="1:33" x14ac:dyDescent="0.35">
      <c r="A7" s="36" t="s">
        <v>46</v>
      </c>
      <c r="B7" s="37">
        <v>43788</v>
      </c>
      <c r="C7" s="38">
        <v>0.49920138888888888</v>
      </c>
      <c r="D7" s="39" t="s">
        <v>42</v>
      </c>
      <c r="E7" s="39">
        <v>2.3159999999999998</v>
      </c>
      <c r="F7" s="39">
        <v>10.8942</v>
      </c>
      <c r="G7" s="39" t="s">
        <v>43</v>
      </c>
      <c r="H7" s="39">
        <v>3.15</v>
      </c>
      <c r="I7" s="39">
        <v>5658.1710999999996</v>
      </c>
      <c r="J7" s="39" t="s">
        <v>44</v>
      </c>
      <c r="K7" s="39">
        <v>3.5630000000000002</v>
      </c>
      <c r="L7" s="39">
        <v>691.10090000000002</v>
      </c>
      <c r="O7" s="10">
        <f>($O$2/$M$2)*F7</f>
        <v>1.9098568639209961</v>
      </c>
      <c r="R7" s="10">
        <f t="shared" si="0"/>
        <v>607.92113737575039</v>
      </c>
      <c r="U7" s="10">
        <f t="shared" si="1"/>
        <v>1650.0750530026537</v>
      </c>
      <c r="V7" s="3">
        <v>10</v>
      </c>
      <c r="W7" s="13" t="s">
        <v>34</v>
      </c>
      <c r="X7" s="2">
        <f>SLOPE($O11:$O15,$V$6:$V$10)</f>
        <v>-2.2046423094197673E-3</v>
      </c>
      <c r="Y7" s="2">
        <f>RSQ(O11:O15,$V$6:$V$10)</f>
        <v>0.91032939767720811</v>
      </c>
      <c r="Z7" s="2">
        <f>SLOPE($R11:$R15,$V$6:$V$10)</f>
        <v>5.6780738806954139</v>
      </c>
      <c r="AA7" s="2">
        <f>RSQ(R11:R15,$V$6:$V$10)</f>
        <v>0.9281031870326939</v>
      </c>
      <c r="AB7" s="2">
        <f>SLOPE(U11:U15,$V$6:$V$10)</f>
        <v>7.2757805121376347</v>
      </c>
      <c r="AC7" s="2">
        <f>RSQ(U11:U15,$V$6:$V$10)</f>
        <v>0.91486407564995509</v>
      </c>
      <c r="AD7" s="31">
        <v>43502</v>
      </c>
      <c r="AE7" s="2"/>
    </row>
    <row r="8" spans="1:33" x14ac:dyDescent="0.35">
      <c r="A8" s="36" t="s">
        <v>47</v>
      </c>
      <c r="B8" s="37">
        <v>43788</v>
      </c>
      <c r="C8" s="38">
        <v>0.5035532407407407</v>
      </c>
      <c r="D8" s="39" t="s">
        <v>42</v>
      </c>
      <c r="E8" s="39">
        <v>2.31</v>
      </c>
      <c r="F8" s="39">
        <v>10.5632</v>
      </c>
      <c r="G8" s="39" t="s">
        <v>43</v>
      </c>
      <c r="H8" s="39">
        <v>3.14</v>
      </c>
      <c r="I8" s="39">
        <v>5907.8837999999996</v>
      </c>
      <c r="J8" s="39" t="s">
        <v>44</v>
      </c>
      <c r="K8" s="39">
        <v>3.556</v>
      </c>
      <c r="L8" s="39">
        <v>747.65530000000001</v>
      </c>
      <c r="O8" s="10">
        <f>($O$2/$M$2)*F8</f>
        <v>1.851829416108596</v>
      </c>
      <c r="R8" s="10">
        <f>($R$2/$P$2)*I8</f>
        <v>634.75058913997316</v>
      </c>
      <c r="T8" s="10">
        <f>($S$2/$U$2)*L8</f>
        <v>1785.1045466374228</v>
      </c>
      <c r="V8" s="3">
        <v>20</v>
      </c>
      <c r="W8" s="15" t="s">
        <v>35</v>
      </c>
      <c r="X8" s="2">
        <f>SLOPE($O20:$O24,$V$6:$V$10)</f>
        <v>1.5427236880638517E-5</v>
      </c>
      <c r="Y8" s="2">
        <f>RSQ(O20:O24,$V$6:$V$10)</f>
        <v>1.2846483460949467E-4</v>
      </c>
      <c r="Z8" s="2">
        <f>SLOPE($R20:$R24,$V$6:$V$10)</f>
        <v>10.089646945279833</v>
      </c>
      <c r="AA8" s="2">
        <f>RSQ(R20:R24,$V$6:$V$10)</f>
        <v>0.88285770344910908</v>
      </c>
      <c r="AB8" s="2">
        <f>SLOPE($U20:$U24,$V$6:$V$10)</f>
        <v>22.115052555219169</v>
      </c>
      <c r="AC8" s="2">
        <f>RSQ(U20:U24,$V$6:$V$10)</f>
        <v>0.95468494513421209</v>
      </c>
      <c r="AD8" s="31">
        <v>43502</v>
      </c>
      <c r="AE8" s="2"/>
    </row>
    <row r="9" spans="1:33" x14ac:dyDescent="0.35">
      <c r="A9" s="36" t="s">
        <v>48</v>
      </c>
      <c r="B9" s="37">
        <v>43788</v>
      </c>
      <c r="C9" s="38">
        <v>0.50789351851851849</v>
      </c>
      <c r="D9" s="39" t="s">
        <v>42</v>
      </c>
      <c r="E9" s="39">
        <v>2.306</v>
      </c>
      <c r="F9" s="39">
        <v>10.434799999999999</v>
      </c>
      <c r="G9" s="39" t="s">
        <v>43</v>
      </c>
      <c r="H9" s="39">
        <v>3.1360000000000001</v>
      </c>
      <c r="I9" s="39">
        <v>5867.0998</v>
      </c>
      <c r="J9" s="39" t="s">
        <v>44</v>
      </c>
      <c r="K9" s="39">
        <v>3.55</v>
      </c>
      <c r="L9" s="39">
        <v>714.19849999999997</v>
      </c>
      <c r="O9" s="10">
        <f t="shared" ref="O9:O15" si="2">($O$2/$M$2)*F9</f>
        <v>1.8293196750236647</v>
      </c>
      <c r="R9" s="10">
        <f>($R$2/$P$2)*I9</f>
        <v>630.36870403460182</v>
      </c>
      <c r="U9" s="10">
        <f t="shared" si="1"/>
        <v>1705.2229677922799</v>
      </c>
      <c r="V9" s="3">
        <v>30</v>
      </c>
      <c r="W9" s="18" t="s">
        <v>36</v>
      </c>
      <c r="X9" s="2">
        <f>SLOPE($O25:$O29,$V$6:$V$10)</f>
        <v>1.2124931640631508E-2</v>
      </c>
      <c r="Y9" s="2">
        <f>RSQ(O25:O29,$V$6:$V$10)</f>
        <v>0.95745017142042332</v>
      </c>
      <c r="Z9" s="2">
        <f>SLOPE($R25:$R29,$V$6:$V$10)</f>
        <v>9.557606866288932</v>
      </c>
      <c r="AA9" s="2">
        <f>RSQ(R25:R29,$V$6:$V$10)</f>
        <v>0.89498252271207457</v>
      </c>
      <c r="AB9" s="2">
        <f>SLOPE(U25:U29,$V$6:$V$10)</f>
        <v>0.36745459415863252</v>
      </c>
      <c r="AC9" s="2">
        <f>RSQ(U25:U29,$V$6:$V$10)</f>
        <v>9.9563164761486883E-2</v>
      </c>
      <c r="AD9" s="31">
        <v>43502</v>
      </c>
      <c r="AE9" s="2"/>
    </row>
    <row r="10" spans="1:33" x14ac:dyDescent="0.35">
      <c r="A10" s="36" t="s">
        <v>49</v>
      </c>
      <c r="B10" s="37">
        <v>43788</v>
      </c>
      <c r="C10" s="38">
        <v>0.51224537037037032</v>
      </c>
      <c r="D10" s="39" t="s">
        <v>42</v>
      </c>
      <c r="E10" s="39">
        <v>2.31</v>
      </c>
      <c r="F10" s="39">
        <v>10.290900000000001</v>
      </c>
      <c r="G10" s="39" t="s">
        <v>43</v>
      </c>
      <c r="H10" s="39">
        <v>3.14</v>
      </c>
      <c r="I10" s="39">
        <v>6366.0147999999999</v>
      </c>
      <c r="J10" s="39" t="s">
        <v>44</v>
      </c>
      <c r="K10" s="39">
        <v>3.556</v>
      </c>
      <c r="L10" s="39">
        <v>776.32870000000003</v>
      </c>
      <c r="O10" s="10">
        <f t="shared" si="2"/>
        <v>1.8040926365336214</v>
      </c>
      <c r="R10" s="10">
        <f>($R$2/$P$2)*I10</f>
        <v>683.97276953446317</v>
      </c>
      <c r="U10" s="10">
        <f>($S$2/$U$2)*L10</f>
        <v>1853.565262033346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36" t="s">
        <v>50</v>
      </c>
      <c r="B11" s="37">
        <v>43788</v>
      </c>
      <c r="C11" s="38">
        <v>0.5166087962962963</v>
      </c>
      <c r="D11" s="39" t="s">
        <v>42</v>
      </c>
      <c r="E11" s="39">
        <v>2.3159999999999998</v>
      </c>
      <c r="F11" s="39">
        <v>10.891400000000001</v>
      </c>
      <c r="G11" s="39" t="s">
        <v>43</v>
      </c>
      <c r="H11" s="39">
        <v>3.15</v>
      </c>
      <c r="I11" s="39">
        <v>3649.6601999999998</v>
      </c>
      <c r="J11" s="39" t="s">
        <v>44</v>
      </c>
      <c r="K11" s="39">
        <v>3.5630000000000002</v>
      </c>
      <c r="L11" s="39">
        <v>564.3365</v>
      </c>
      <c r="O11" s="12">
        <f t="shared" si="2"/>
        <v>1.909365997292976</v>
      </c>
      <c r="R11" s="12">
        <f>($R$2/$P$2)*I11</f>
        <v>392.12415824947544</v>
      </c>
      <c r="U11" s="12">
        <f t="shared" si="1"/>
        <v>1347.4119049024998</v>
      </c>
      <c r="V11" s="3"/>
      <c r="W11" s="21" t="s">
        <v>38</v>
      </c>
      <c r="X11" s="2">
        <f>SLOPE($O39:$O43,$V$6:$V$10)</f>
        <v>5.1681243550137255E-4</v>
      </c>
      <c r="Y11" s="2">
        <f>RSQ(O39:O43,$V$6:$V$10)</f>
        <v>0.42122956887034702</v>
      </c>
      <c r="Z11" s="2">
        <f>SLOPE($R39:$R43,$V$6:$V$10)</f>
        <v>3.1569120624897486</v>
      </c>
      <c r="AA11" s="2">
        <f>RSQ(R39:R43,$V$6:$V$10)</f>
        <v>0.91969925776157324</v>
      </c>
      <c r="AB11" s="2">
        <f>SLOPE($U39:$U43,$V$6:$V$10)</f>
        <v>1.7050498665253873</v>
      </c>
      <c r="AC11" s="2">
        <f>RSQ(U39:U43,$V$6:$V$10)</f>
        <v>0.350560524747414</v>
      </c>
      <c r="AD11" s="31">
        <v>43502</v>
      </c>
      <c r="AE11" s="2"/>
    </row>
    <row r="12" spans="1:33" x14ac:dyDescent="0.35">
      <c r="A12" s="36" t="s">
        <v>51</v>
      </c>
      <c r="B12" s="37">
        <v>43788</v>
      </c>
      <c r="C12" s="38">
        <v>0.52096064814814813</v>
      </c>
      <c r="D12" s="39" t="s">
        <v>42</v>
      </c>
      <c r="E12" s="39">
        <v>2.306</v>
      </c>
      <c r="F12" s="39">
        <v>10.881</v>
      </c>
      <c r="G12" s="39" t="s">
        <v>43</v>
      </c>
      <c r="H12" s="39">
        <v>3.1429999999999998</v>
      </c>
      <c r="I12" s="39">
        <v>4785.0346</v>
      </c>
      <c r="J12" s="39" t="s">
        <v>44</v>
      </c>
      <c r="K12" s="39">
        <v>3.556</v>
      </c>
      <c r="L12" s="39">
        <v>632.16859999999997</v>
      </c>
      <c r="O12" s="12">
        <f t="shared" si="2"/>
        <v>1.9075427783889003</v>
      </c>
      <c r="R12" s="12">
        <f t="shared" si="0"/>
        <v>514.11023544592331</v>
      </c>
      <c r="U12" s="12">
        <f t="shared" si="1"/>
        <v>1509.3680765740767</v>
      </c>
      <c r="V12" s="3"/>
      <c r="W12" s="23" t="s">
        <v>39</v>
      </c>
      <c r="X12" s="2">
        <f>SLOPE($O48:$O52,$V$6:$V$10)</f>
        <v>-6.3910834968243504E-3</v>
      </c>
      <c r="Y12" s="2">
        <f>RSQ(O48:O52,$V$6:$V$10)</f>
        <v>0.98487206088623624</v>
      </c>
      <c r="Z12" s="2">
        <f>SLOPE($R48:$R52,$V$6:$V$10)</f>
        <v>2.5733017814023946</v>
      </c>
      <c r="AA12" s="2">
        <f>RSQ(R48:R52,$V$6:$V$10)</f>
        <v>0.76850809702415246</v>
      </c>
      <c r="AB12" s="2">
        <f>SLOPE(U48:U52,$V$6:$V$10)</f>
        <v>-1.3646133956245625</v>
      </c>
      <c r="AC12" s="2">
        <f>RSQ(U48:U52,$V$6:$V$10)</f>
        <v>0.89008815750753301</v>
      </c>
      <c r="AD12" s="31">
        <v>43502</v>
      </c>
      <c r="AE12" s="2"/>
    </row>
    <row r="13" spans="1:33" x14ac:dyDescent="0.35">
      <c r="A13" s="36" t="s">
        <v>52</v>
      </c>
      <c r="B13" s="37">
        <v>43788</v>
      </c>
      <c r="C13" s="38">
        <v>0.52530092592592592</v>
      </c>
      <c r="D13" s="39" t="s">
        <v>42</v>
      </c>
      <c r="E13" s="39">
        <v>2.3159999999999998</v>
      </c>
      <c r="F13" s="39">
        <v>10.776899999999999</v>
      </c>
      <c r="G13" s="39" t="s">
        <v>43</v>
      </c>
      <c r="H13" s="39">
        <v>3.15</v>
      </c>
      <c r="I13" s="39">
        <v>5118.9934000000003</v>
      </c>
      <c r="J13" s="39" t="s">
        <v>44</v>
      </c>
      <c r="K13" s="39">
        <v>3.5630000000000002</v>
      </c>
      <c r="L13" s="39">
        <v>635.46349999999995</v>
      </c>
      <c r="O13" s="12">
        <f t="shared" si="2"/>
        <v>1.8892930583971455</v>
      </c>
      <c r="R13" s="12">
        <f t="shared" si="0"/>
        <v>549.99119590903842</v>
      </c>
      <c r="U13" s="12">
        <f t="shared" si="1"/>
        <v>1517.2349919436535</v>
      </c>
      <c r="V13" s="3"/>
      <c r="W13" s="25" t="s">
        <v>40</v>
      </c>
      <c r="X13" s="2">
        <f>SLOPE($O53:$O57,$V$6:$V$10)</f>
        <v>-4.1746453618026697E-3</v>
      </c>
      <c r="Y13" s="2">
        <f>RSQ(O53:O57,$V$6:$V$10)</f>
        <v>0.58139522644717823</v>
      </c>
      <c r="Z13" s="2">
        <f>SLOPE($R53:$R57,$V$6:$V$10)</f>
        <v>3.5216403922749979</v>
      </c>
      <c r="AA13" s="2">
        <f>RSQ(R53:R57,$V$6:$V$10)</f>
        <v>0.79886541447471182</v>
      </c>
      <c r="AB13" s="2">
        <f>SLOPE(U53:U57,$V$6:$V$10)</f>
        <v>-0.3976983699898915</v>
      </c>
      <c r="AC13" s="2">
        <f>RSQ(U53:U57,$V$6:$V$10)</f>
        <v>0.10929964114245998</v>
      </c>
      <c r="AD13" s="31">
        <v>43502</v>
      </c>
      <c r="AE13" s="2"/>
    </row>
    <row r="14" spans="1:33" x14ac:dyDescent="0.35">
      <c r="A14" s="36" t="s">
        <v>53</v>
      </c>
      <c r="B14" s="37">
        <v>43788</v>
      </c>
      <c r="C14" s="38">
        <v>0.52965277777777775</v>
      </c>
      <c r="D14" s="39" t="s">
        <v>42</v>
      </c>
      <c r="E14" s="39">
        <v>2.31</v>
      </c>
      <c r="F14" s="39">
        <v>11.087199999999999</v>
      </c>
      <c r="G14" s="39" t="s">
        <v>43</v>
      </c>
      <c r="H14" s="39">
        <v>3.1429999999999998</v>
      </c>
      <c r="I14" s="39">
        <v>5522.0406000000003</v>
      </c>
      <c r="J14" s="39" t="s">
        <v>44</v>
      </c>
      <c r="K14" s="39">
        <v>3.556</v>
      </c>
      <c r="L14" s="39">
        <v>659.6943</v>
      </c>
      <c r="N14" s="12">
        <f>($O$2/$M$2)*F14</f>
        <v>1.9436915993523953</v>
      </c>
      <c r="R14" s="12">
        <f t="shared" si="0"/>
        <v>593.29510240280138</v>
      </c>
      <c r="U14" s="12">
        <f t="shared" si="1"/>
        <v>1575.0885392249504</v>
      </c>
      <c r="AD14" s="31">
        <v>43502</v>
      </c>
    </row>
    <row r="15" spans="1:33" x14ac:dyDescent="0.35">
      <c r="A15" s="36" t="s">
        <v>54</v>
      </c>
      <c r="B15" s="37">
        <v>43788</v>
      </c>
      <c r="C15" s="38">
        <v>0.53400462962962958</v>
      </c>
      <c r="D15" s="39" t="s">
        <v>42</v>
      </c>
      <c r="E15" s="39">
        <v>2.3159999999999998</v>
      </c>
      <c r="F15" s="39">
        <v>10.4116</v>
      </c>
      <c r="G15" s="39" t="s">
        <v>43</v>
      </c>
      <c r="H15" s="39">
        <v>3.1459999999999999</v>
      </c>
      <c r="I15" s="39">
        <v>5923.5652</v>
      </c>
      <c r="J15" s="39" t="s">
        <v>44</v>
      </c>
      <c r="K15" s="39">
        <v>3.5630000000000002</v>
      </c>
      <c r="L15" s="39">
        <v>702.93939999999998</v>
      </c>
      <c r="O15" s="12">
        <f t="shared" si="2"/>
        <v>1.8252524943914965</v>
      </c>
      <c r="R15" s="12">
        <f t="shared" si="0"/>
        <v>636.4354188058071</v>
      </c>
      <c r="U15" s="12">
        <f t="shared" si="1"/>
        <v>1678.3406991839447</v>
      </c>
      <c r="AD15" s="31">
        <v>43502</v>
      </c>
    </row>
    <row r="16" spans="1:33" x14ac:dyDescent="0.35">
      <c r="A16" s="32" t="s">
        <v>41</v>
      </c>
      <c r="B16" s="33">
        <v>43788</v>
      </c>
      <c r="C16" s="34">
        <v>0.53835648148148152</v>
      </c>
      <c r="D16" s="35" t="s">
        <v>42</v>
      </c>
      <c r="E16" s="35">
        <v>2.3130000000000002</v>
      </c>
      <c r="F16" s="35">
        <v>22.571200000000001</v>
      </c>
      <c r="G16" s="35" t="s">
        <v>43</v>
      </c>
      <c r="H16" s="35">
        <v>3.15</v>
      </c>
      <c r="I16" s="35">
        <v>3765.1237999999998</v>
      </c>
      <c r="J16" s="35" t="s">
        <v>44</v>
      </c>
      <c r="K16" s="35">
        <v>3.56</v>
      </c>
      <c r="L16" s="35">
        <v>890.91819999999996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41</v>
      </c>
      <c r="B17" s="33">
        <v>43788</v>
      </c>
      <c r="C17" s="34">
        <v>0.54270833333333335</v>
      </c>
      <c r="D17" s="35" t="s">
        <v>42</v>
      </c>
      <c r="E17" s="35">
        <v>2.3159999999999998</v>
      </c>
      <c r="F17" s="35">
        <v>22.750699999999998</v>
      </c>
      <c r="G17" s="35" t="s">
        <v>43</v>
      </c>
      <c r="H17" s="35">
        <v>3.153</v>
      </c>
      <c r="I17" s="35">
        <v>3745.7026999999998</v>
      </c>
      <c r="J17" s="35" t="s">
        <v>44</v>
      </c>
      <c r="K17" s="35">
        <v>3.5630000000000002</v>
      </c>
      <c r="L17" s="35">
        <v>896.75300000000004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41</v>
      </c>
      <c r="B18" s="33">
        <v>43788</v>
      </c>
      <c r="C18" s="34">
        <v>0.54706018518518518</v>
      </c>
      <c r="D18" s="35" t="s">
        <v>42</v>
      </c>
      <c r="E18" s="35">
        <v>2.306</v>
      </c>
      <c r="F18" s="35">
        <v>22.6692</v>
      </c>
      <c r="G18" s="35" t="s">
        <v>43</v>
      </c>
      <c r="H18" s="35">
        <v>3.1429999999999998</v>
      </c>
      <c r="I18" s="35">
        <v>3744.0097999999998</v>
      </c>
      <c r="J18" s="35" t="s">
        <v>44</v>
      </c>
      <c r="K18" s="35">
        <v>3.556</v>
      </c>
      <c r="L18" s="35">
        <v>895.97260000000006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41</v>
      </c>
      <c r="B19" s="33">
        <v>43788</v>
      </c>
      <c r="C19" s="34">
        <v>0.55142361111111116</v>
      </c>
      <c r="D19" s="35" t="s">
        <v>42</v>
      </c>
      <c r="E19" s="35">
        <v>2.3130000000000002</v>
      </c>
      <c r="F19" s="35">
        <v>22.5518</v>
      </c>
      <c r="G19" s="35" t="s">
        <v>43</v>
      </c>
      <c r="H19" s="35">
        <v>3.1459999999999999</v>
      </c>
      <c r="I19" s="35">
        <v>3734.2669999999998</v>
      </c>
      <c r="J19" s="35" t="s">
        <v>44</v>
      </c>
      <c r="K19" s="35">
        <v>3.56</v>
      </c>
      <c r="L19" s="35">
        <v>887.7002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36" t="s">
        <v>55</v>
      </c>
      <c r="B20" s="37">
        <v>43788</v>
      </c>
      <c r="C20" s="38">
        <v>0.55577546296296299</v>
      </c>
      <c r="D20" s="39" t="s">
        <v>42</v>
      </c>
      <c r="E20" s="39">
        <v>2.3130000000000002</v>
      </c>
      <c r="F20" s="39">
        <v>10.8652</v>
      </c>
      <c r="G20" s="39" t="s">
        <v>43</v>
      </c>
      <c r="H20" s="39">
        <v>3.15</v>
      </c>
      <c r="I20" s="39">
        <v>4143.1764999999996</v>
      </c>
      <c r="J20" s="39" t="s">
        <v>44</v>
      </c>
      <c r="K20" s="39">
        <v>3.5630000000000002</v>
      </c>
      <c r="L20" s="39">
        <v>595.58749999999998</v>
      </c>
      <c r="O20" s="14">
        <f t="shared" ref="O20:O29" si="3">($O$2/$M$2)*F20</f>
        <v>1.9047728881307857</v>
      </c>
      <c r="P20" s="3"/>
      <c r="R20" s="14">
        <f t="shared" ref="R20:R29" si="4">($R$2/$P$2)*I20</f>
        <v>445.1481805186981</v>
      </c>
      <c r="S20" s="3"/>
      <c r="U20" s="14">
        <f>($S$2/$U$2)*L20</f>
        <v>1422.0269075473898</v>
      </c>
      <c r="AD20" s="31">
        <v>43502</v>
      </c>
    </row>
    <row r="21" spans="1:30" x14ac:dyDescent="0.35">
      <c r="A21" s="36" t="s">
        <v>56</v>
      </c>
      <c r="B21" s="37">
        <v>43788</v>
      </c>
      <c r="C21" s="38">
        <v>0.56012731481481481</v>
      </c>
      <c r="D21" s="39" t="s">
        <v>42</v>
      </c>
      <c r="E21" s="39">
        <v>2.3130000000000002</v>
      </c>
      <c r="F21" s="39">
        <v>10.9084</v>
      </c>
      <c r="G21" s="39" t="s">
        <v>43</v>
      </c>
      <c r="H21" s="39">
        <v>3.1429999999999998</v>
      </c>
      <c r="I21" s="39">
        <v>6184.4657999999999</v>
      </c>
      <c r="J21" s="39" t="s">
        <v>44</v>
      </c>
      <c r="K21" s="39">
        <v>3.556</v>
      </c>
      <c r="L21" s="39">
        <v>735.18730000000005</v>
      </c>
      <c r="O21" s="14">
        <f t="shared" si="3"/>
        <v>1.9123462589630991</v>
      </c>
      <c r="P21" s="3"/>
      <c r="R21" s="14">
        <f t="shared" si="4"/>
        <v>664.46691285059057</v>
      </c>
      <c r="S21" s="3"/>
      <c r="U21" s="14">
        <f t="shared" ref="U21:U26" si="5">($S$2/$U$2)*L21</f>
        <v>1755.3359039387417</v>
      </c>
      <c r="AD21" s="31">
        <v>43502</v>
      </c>
    </row>
    <row r="22" spans="1:30" x14ac:dyDescent="0.35">
      <c r="A22" s="36" t="s">
        <v>57</v>
      </c>
      <c r="B22" s="37">
        <v>43788</v>
      </c>
      <c r="C22" s="38">
        <v>0.5644675925925926</v>
      </c>
      <c r="D22" s="39" t="s">
        <v>42</v>
      </c>
      <c r="E22" s="39">
        <v>2.3159999999999998</v>
      </c>
      <c r="F22" s="39">
        <v>10.648199999999999</v>
      </c>
      <c r="G22" s="39" t="s">
        <v>43</v>
      </c>
      <c r="H22" s="39">
        <v>3.1429999999999998</v>
      </c>
      <c r="I22" s="39">
        <v>7192.5290000000005</v>
      </c>
      <c r="J22" s="39" t="s">
        <v>44</v>
      </c>
      <c r="K22" s="39">
        <v>3.5630000000000002</v>
      </c>
      <c r="L22" s="39">
        <v>851.28639999999996</v>
      </c>
      <c r="O22" s="14">
        <f t="shared" si="3"/>
        <v>1.8667307244592122</v>
      </c>
      <c r="P22" s="3"/>
      <c r="R22" s="14">
        <f>($R$2/$P$2)*I22</f>
        <v>772.77451194221908</v>
      </c>
      <c r="S22" s="3"/>
      <c r="U22" s="14">
        <f t="shared" si="5"/>
        <v>2032.5345424965271</v>
      </c>
      <c r="AD22" s="31">
        <v>43502</v>
      </c>
    </row>
    <row r="23" spans="1:30" x14ac:dyDescent="0.35">
      <c r="A23" s="36" t="s">
        <v>58</v>
      </c>
      <c r="B23" s="37">
        <v>43788</v>
      </c>
      <c r="C23" s="38">
        <v>0.56881944444444443</v>
      </c>
      <c r="D23" s="39" t="s">
        <v>42</v>
      </c>
      <c r="E23" s="39">
        <v>2.3159999999999998</v>
      </c>
      <c r="F23" s="39">
        <v>10.9756</v>
      </c>
      <c r="G23" s="39" t="s">
        <v>43</v>
      </c>
      <c r="H23" s="39">
        <v>3.14</v>
      </c>
      <c r="I23" s="39">
        <v>7760.7250000000004</v>
      </c>
      <c r="J23" s="39" t="s">
        <v>44</v>
      </c>
      <c r="K23" s="39">
        <v>3.56</v>
      </c>
      <c r="L23" s="39">
        <v>922.04259999999999</v>
      </c>
      <c r="O23" s="14">
        <f t="shared" si="3"/>
        <v>1.9241270580355863</v>
      </c>
      <c r="P23" s="3"/>
      <c r="R23" s="14">
        <f t="shared" si="4"/>
        <v>833.82221666298153</v>
      </c>
      <c r="S23" s="3"/>
      <c r="U23" s="14">
        <f t="shared" si="5"/>
        <v>2201.4723060926481</v>
      </c>
      <c r="AD23" s="31">
        <v>43502</v>
      </c>
    </row>
    <row r="24" spans="1:30" x14ac:dyDescent="0.35">
      <c r="A24" s="36" t="s">
        <v>59</v>
      </c>
      <c r="B24" s="37">
        <v>43788</v>
      </c>
      <c r="C24" s="38">
        <v>0.57317129629629626</v>
      </c>
      <c r="D24" s="39" t="s">
        <v>42</v>
      </c>
      <c r="E24" s="39">
        <v>2.306</v>
      </c>
      <c r="F24" s="39">
        <v>10.836</v>
      </c>
      <c r="G24" s="39" t="s">
        <v>43</v>
      </c>
      <c r="H24" s="39">
        <v>3.13</v>
      </c>
      <c r="I24" s="39">
        <v>8050.4708000000001</v>
      </c>
      <c r="J24" s="39" t="s">
        <v>44</v>
      </c>
      <c r="K24" s="39">
        <v>3.5529999999999999</v>
      </c>
      <c r="L24" s="39">
        <v>965.28219999999999</v>
      </c>
      <c r="O24" s="14">
        <f t="shared" si="3"/>
        <v>1.899653850438574</v>
      </c>
      <c r="P24" s="3"/>
      <c r="R24" s="14">
        <f t="shared" si="4"/>
        <v>864.95287587649432</v>
      </c>
      <c r="S24" s="3"/>
      <c r="U24" s="14">
        <f t="shared" si="5"/>
        <v>2304.7113342313951</v>
      </c>
      <c r="AD24" s="31">
        <v>43502</v>
      </c>
    </row>
    <row r="25" spans="1:30" x14ac:dyDescent="0.35">
      <c r="A25" s="36" t="s">
        <v>60</v>
      </c>
      <c r="B25" s="37">
        <v>43788</v>
      </c>
      <c r="C25" s="38">
        <v>0.57752314814814809</v>
      </c>
      <c r="D25" s="39" t="s">
        <v>42</v>
      </c>
      <c r="E25" s="39">
        <v>2.3130000000000002</v>
      </c>
      <c r="F25" s="39">
        <v>11.309200000000001</v>
      </c>
      <c r="G25" s="39" t="s">
        <v>43</v>
      </c>
      <c r="H25" s="39">
        <v>3.1459999999999999</v>
      </c>
      <c r="I25" s="39">
        <v>3721.8420999999998</v>
      </c>
      <c r="J25" s="39" t="s">
        <v>44</v>
      </c>
      <c r="K25" s="39">
        <v>3.5529999999999999</v>
      </c>
      <c r="L25" s="39">
        <v>598.35659999999996</v>
      </c>
      <c r="O25" s="17">
        <f t="shared" si="3"/>
        <v>1.9826103105740054</v>
      </c>
      <c r="P25" s="3"/>
      <c r="R25" s="17">
        <f t="shared" si="4"/>
        <v>399.87947387539259</v>
      </c>
      <c r="S25" s="3"/>
      <c r="U25" s="17">
        <f t="shared" si="5"/>
        <v>1428.6384209013293</v>
      </c>
      <c r="AD25" s="31">
        <v>43502</v>
      </c>
    </row>
    <row r="26" spans="1:30" x14ac:dyDescent="0.35">
      <c r="A26" s="36" t="s">
        <v>61</v>
      </c>
      <c r="B26" s="37">
        <v>43788</v>
      </c>
      <c r="C26" s="38">
        <v>0.58187500000000003</v>
      </c>
      <c r="D26" s="39" t="s">
        <v>42</v>
      </c>
      <c r="E26" s="39">
        <v>2.31</v>
      </c>
      <c r="F26" s="39">
        <v>12.4109</v>
      </c>
      <c r="G26" s="39" t="s">
        <v>43</v>
      </c>
      <c r="H26" s="39">
        <v>3.14</v>
      </c>
      <c r="I26" s="39">
        <v>5514.7579999999998</v>
      </c>
      <c r="J26" s="39" t="s">
        <v>44</v>
      </c>
      <c r="K26" s="39">
        <v>3.5529999999999999</v>
      </c>
      <c r="L26" s="39">
        <v>581.83630000000005</v>
      </c>
      <c r="O26" s="17">
        <f t="shared" si="3"/>
        <v>2.175748797748994</v>
      </c>
      <c r="P26" s="3"/>
      <c r="R26" s="17">
        <f t="shared" si="4"/>
        <v>592.51265054745659</v>
      </c>
      <c r="S26" s="3"/>
      <c r="U26" s="17">
        <f t="shared" si="5"/>
        <v>1389.1944918048405</v>
      </c>
      <c r="AD26" s="31">
        <v>43502</v>
      </c>
    </row>
    <row r="27" spans="1:30" x14ac:dyDescent="0.35">
      <c r="A27" s="36" t="s">
        <v>62</v>
      </c>
      <c r="B27" s="37">
        <v>43788</v>
      </c>
      <c r="C27" s="38">
        <v>0.58621527777777771</v>
      </c>
      <c r="D27" s="39" t="s">
        <v>42</v>
      </c>
      <c r="E27" s="39">
        <v>2.3130000000000002</v>
      </c>
      <c r="F27" s="39">
        <v>12.942600000000001</v>
      </c>
      <c r="G27" s="39" t="s">
        <v>43</v>
      </c>
      <c r="H27" s="39">
        <v>3.1429999999999998</v>
      </c>
      <c r="I27" s="39">
        <v>6622.4110000000001</v>
      </c>
      <c r="J27" s="39" t="s">
        <v>44</v>
      </c>
      <c r="K27" s="39">
        <v>3.56</v>
      </c>
      <c r="L27" s="39">
        <v>599.98180000000002</v>
      </c>
      <c r="O27" s="17">
        <f t="shared" si="3"/>
        <v>2.2689608642198493</v>
      </c>
      <c r="P27" s="3"/>
      <c r="R27" s="17">
        <f t="shared" si="4"/>
        <v>711.52030508403686</v>
      </c>
      <c r="S27" s="3"/>
      <c r="U27" s="17">
        <f>($S$2/$U$2)*L27</f>
        <v>1432.5187544042087</v>
      </c>
      <c r="AD27" s="31">
        <v>43502</v>
      </c>
    </row>
    <row r="28" spans="1:30" x14ac:dyDescent="0.35">
      <c r="A28" s="36" t="s">
        <v>63</v>
      </c>
      <c r="B28" s="37">
        <v>43788</v>
      </c>
      <c r="C28" s="38">
        <v>0.59056712962962965</v>
      </c>
      <c r="D28" s="39" t="s">
        <v>42</v>
      </c>
      <c r="E28" s="39">
        <v>2.306</v>
      </c>
      <c r="F28" s="39">
        <v>13.4374</v>
      </c>
      <c r="G28" s="39" t="s">
        <v>43</v>
      </c>
      <c r="H28" s="39">
        <v>3.133</v>
      </c>
      <c r="I28" s="39">
        <v>7016.5300999999999</v>
      </c>
      <c r="J28" s="39" t="s">
        <v>44</v>
      </c>
      <c r="K28" s="39">
        <v>3.55</v>
      </c>
      <c r="L28" s="39">
        <v>600.07360000000006</v>
      </c>
      <c r="O28" s="17">
        <f t="shared" si="3"/>
        <v>2.3557040097714372</v>
      </c>
      <c r="P28" s="3"/>
      <c r="R28" s="17">
        <f t="shared" si="4"/>
        <v>753.86496509856124</v>
      </c>
      <c r="S28" s="3"/>
      <c r="U28" s="17">
        <f>($S$2/$U$2)*L28</f>
        <v>1432.7379364221538</v>
      </c>
      <c r="AD28" s="31">
        <v>43502</v>
      </c>
    </row>
    <row r="29" spans="1:30" x14ac:dyDescent="0.35">
      <c r="A29" s="36" t="s">
        <v>64</v>
      </c>
      <c r="B29" s="37">
        <v>43788</v>
      </c>
      <c r="C29" s="38">
        <v>0.59490740740740744</v>
      </c>
      <c r="D29" s="39" t="s">
        <v>42</v>
      </c>
      <c r="E29" s="39">
        <v>2.3130000000000002</v>
      </c>
      <c r="F29" s="39">
        <v>12.717000000000001</v>
      </c>
      <c r="G29" s="39" t="s">
        <v>43</v>
      </c>
      <c r="H29" s="39">
        <v>3.14</v>
      </c>
      <c r="I29" s="39">
        <v>7418.7842000000001</v>
      </c>
      <c r="J29" s="39" t="s">
        <v>44</v>
      </c>
      <c r="K29" s="39">
        <v>3.5630000000000002</v>
      </c>
      <c r="L29" s="39">
        <v>596.93299999999999</v>
      </c>
      <c r="N29" s="17">
        <f>($O$2/$M$2)*F29</f>
        <v>2.2294110387622137</v>
      </c>
      <c r="P29" s="3"/>
      <c r="R29" s="17">
        <f t="shared" si="4"/>
        <v>797.08365991428684</v>
      </c>
      <c r="S29" s="3"/>
      <c r="U29" s="17">
        <f>($S$2/$U$2)*L29</f>
        <v>1425.2394283006042</v>
      </c>
      <c r="AD29" s="31">
        <v>43502</v>
      </c>
    </row>
    <row r="30" spans="1:30" x14ac:dyDescent="0.35">
      <c r="A30" s="32" t="s">
        <v>41</v>
      </c>
      <c r="B30" s="33">
        <v>43788</v>
      </c>
      <c r="C30" s="34">
        <v>0.59927083333333331</v>
      </c>
      <c r="D30" s="35" t="s">
        <v>42</v>
      </c>
      <c r="E30" s="35">
        <v>2.3159999999999998</v>
      </c>
      <c r="F30" s="35">
        <v>22.355</v>
      </c>
      <c r="G30" s="35" t="s">
        <v>43</v>
      </c>
      <c r="H30" s="35">
        <v>3.15</v>
      </c>
      <c r="I30" s="35">
        <v>3699.5992000000001</v>
      </c>
      <c r="J30" s="35" t="s">
        <v>44</v>
      </c>
      <c r="K30" s="35">
        <v>3.5630000000000002</v>
      </c>
      <c r="L30" s="35">
        <v>884.33579999999995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41</v>
      </c>
      <c r="B31" s="33">
        <v>43788</v>
      </c>
      <c r="C31" s="34">
        <v>0.60362268518518525</v>
      </c>
      <c r="D31" s="35" t="s">
        <v>42</v>
      </c>
      <c r="E31" s="35">
        <v>2.3130000000000002</v>
      </c>
      <c r="F31" s="35">
        <v>22.6433</v>
      </c>
      <c r="G31" s="35" t="s">
        <v>43</v>
      </c>
      <c r="H31" s="35">
        <v>3.15</v>
      </c>
      <c r="I31" s="35">
        <v>3699.8371999999999</v>
      </c>
      <c r="J31" s="35" t="s">
        <v>44</v>
      </c>
      <c r="K31" s="35">
        <v>3.56</v>
      </c>
      <c r="L31" s="35">
        <v>885.68619999999999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41</v>
      </c>
      <c r="B32" s="33">
        <v>43788</v>
      </c>
      <c r="C32" s="34">
        <v>0.60796296296296293</v>
      </c>
      <c r="D32" s="35" t="s">
        <v>42</v>
      </c>
      <c r="E32" s="35">
        <v>2.3130000000000002</v>
      </c>
      <c r="F32" s="35">
        <v>23.335999999999999</v>
      </c>
      <c r="G32" s="35" t="s">
        <v>43</v>
      </c>
      <c r="H32" s="35">
        <v>3.15</v>
      </c>
      <c r="I32" s="35">
        <v>3679.5468000000001</v>
      </c>
      <c r="J32" s="35" t="s">
        <v>44</v>
      </c>
      <c r="K32" s="35">
        <v>3.56</v>
      </c>
      <c r="L32" s="35">
        <v>892.23490000000004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41</v>
      </c>
      <c r="B33" s="33">
        <v>43788</v>
      </c>
      <c r="C33" s="34">
        <v>0.61231481481481487</v>
      </c>
      <c r="D33" s="35" t="s">
        <v>42</v>
      </c>
      <c r="E33" s="35">
        <v>2.3159999999999998</v>
      </c>
      <c r="F33" s="35">
        <v>22.667200000000001</v>
      </c>
      <c r="G33" s="35" t="s">
        <v>43</v>
      </c>
      <c r="H33" s="35">
        <v>3.15</v>
      </c>
      <c r="I33" s="35">
        <v>3686.0219999999999</v>
      </c>
      <c r="J33" s="35" t="s">
        <v>44</v>
      </c>
      <c r="K33" s="35">
        <v>3.5659999999999998</v>
      </c>
      <c r="L33" s="35">
        <v>884.13720000000001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4" t="s">
        <v>70</v>
      </c>
      <c r="B39" s="45">
        <v>43788</v>
      </c>
      <c r="C39" s="46">
        <v>0.61665509259259255</v>
      </c>
      <c r="D39" s="47" t="s">
        <v>42</v>
      </c>
      <c r="E39" s="47">
        <v>2.3159999999999998</v>
      </c>
      <c r="F39" s="47">
        <v>10.762700000000001</v>
      </c>
      <c r="G39" s="47" t="s">
        <v>43</v>
      </c>
      <c r="H39" s="47">
        <v>3.15</v>
      </c>
      <c r="I39" s="47">
        <v>3110.5998</v>
      </c>
      <c r="J39" s="47" t="s">
        <v>44</v>
      </c>
      <c r="K39" s="47">
        <v>3.5630000000000002</v>
      </c>
      <c r="L39" s="47">
        <v>564.17660000000001</v>
      </c>
      <c r="O39" s="26">
        <f t="shared" si="6"/>
        <v>1.8868036633550427</v>
      </c>
      <c r="R39" s="16">
        <f t="shared" si="7"/>
        <v>334.20681964474028</v>
      </c>
      <c r="U39" s="16">
        <f t="shared" si="8"/>
        <v>1347.0301270738569</v>
      </c>
      <c r="AD39" s="31">
        <v>43502</v>
      </c>
    </row>
    <row r="40" spans="1:30" x14ac:dyDescent="0.35">
      <c r="A40" s="44" t="s">
        <v>71</v>
      </c>
      <c r="B40" s="45">
        <v>43788</v>
      </c>
      <c r="C40" s="46">
        <v>0.62100694444444449</v>
      </c>
      <c r="D40" s="47" t="s">
        <v>42</v>
      </c>
      <c r="E40" s="47">
        <v>2.31</v>
      </c>
      <c r="F40" s="47">
        <v>10.727</v>
      </c>
      <c r="G40" s="47" t="s">
        <v>43</v>
      </c>
      <c r="H40" s="47">
        <v>3.1429999999999998</v>
      </c>
      <c r="I40" s="47">
        <v>3759.8434000000002</v>
      </c>
      <c r="J40" s="47" t="s">
        <v>44</v>
      </c>
      <c r="K40" s="47">
        <v>3.556</v>
      </c>
      <c r="L40" s="47">
        <v>573.96680000000003</v>
      </c>
      <c r="O40" s="16">
        <f t="shared" si="6"/>
        <v>1.8805451138477838</v>
      </c>
      <c r="R40" s="16">
        <f t="shared" si="7"/>
        <v>403.96238213487544</v>
      </c>
      <c r="U40" s="16">
        <f t="shared" si="8"/>
        <v>1370.4052446347032</v>
      </c>
      <c r="AD40" s="31">
        <v>43502</v>
      </c>
    </row>
    <row r="41" spans="1:30" x14ac:dyDescent="0.35">
      <c r="A41" s="44" t="s">
        <v>72</v>
      </c>
      <c r="B41" s="45">
        <v>43788</v>
      </c>
      <c r="C41" s="46">
        <v>0.62535879629629632</v>
      </c>
      <c r="D41" s="47" t="s">
        <v>42</v>
      </c>
      <c r="E41" s="47">
        <v>2.3130000000000002</v>
      </c>
      <c r="F41" s="47">
        <v>10.685</v>
      </c>
      <c r="G41" s="47" t="s">
        <v>43</v>
      </c>
      <c r="H41" s="47">
        <v>3.15</v>
      </c>
      <c r="I41" s="47">
        <v>4279.8806000000004</v>
      </c>
      <c r="J41" s="47" t="s">
        <v>44</v>
      </c>
      <c r="K41" s="47">
        <v>3.56</v>
      </c>
      <c r="L41" s="47">
        <v>605.02440000000001</v>
      </c>
      <c r="O41" s="16">
        <f t="shared" si="6"/>
        <v>1.8731821144274792</v>
      </c>
      <c r="Q41" s="16">
        <f>($R$2/$P$2)*I41</f>
        <v>459.83584380903739</v>
      </c>
      <c r="U41" s="16">
        <f t="shared" si="8"/>
        <v>1444.5584847276261</v>
      </c>
      <c r="AD41" s="31">
        <v>43502</v>
      </c>
    </row>
    <row r="42" spans="1:30" x14ac:dyDescent="0.35">
      <c r="A42" s="44" t="s">
        <v>73</v>
      </c>
      <c r="B42" s="45">
        <v>43788</v>
      </c>
      <c r="C42" s="46">
        <v>0.62969907407407411</v>
      </c>
      <c r="D42" s="47" t="s">
        <v>42</v>
      </c>
      <c r="E42" s="47">
        <v>2.3130000000000002</v>
      </c>
      <c r="F42" s="47">
        <v>10.832800000000001</v>
      </c>
      <c r="G42" s="47" t="s">
        <v>43</v>
      </c>
      <c r="H42" s="47">
        <v>3.1459999999999999</v>
      </c>
      <c r="I42" s="47">
        <v>4209.5720000000001</v>
      </c>
      <c r="J42" s="47" t="s">
        <v>44</v>
      </c>
      <c r="K42" s="47">
        <v>3.56</v>
      </c>
      <c r="L42" s="47">
        <v>569.80460000000005</v>
      </c>
      <c r="O42" s="16">
        <f t="shared" si="6"/>
        <v>1.8990928600065509</v>
      </c>
      <c r="R42" s="16">
        <f t="shared" si="7"/>
        <v>452.28179793027334</v>
      </c>
      <c r="U42" s="16">
        <f t="shared" si="8"/>
        <v>1360.4675605923185</v>
      </c>
      <c r="AD42" s="31">
        <v>43502</v>
      </c>
    </row>
    <row r="43" spans="1:30" x14ac:dyDescent="0.35">
      <c r="A43" s="44" t="s">
        <v>74</v>
      </c>
      <c r="B43" s="45">
        <v>43788</v>
      </c>
      <c r="C43" s="46">
        <v>0.63405092592592593</v>
      </c>
      <c r="D43" s="47" t="s">
        <v>42</v>
      </c>
      <c r="E43" s="47">
        <v>2.31</v>
      </c>
      <c r="F43" s="47">
        <v>10.857200000000001</v>
      </c>
      <c r="G43" s="47" t="s">
        <v>43</v>
      </c>
      <c r="H43" s="47">
        <v>3.1429999999999998</v>
      </c>
      <c r="I43" s="47">
        <v>4354.8692000000001</v>
      </c>
      <c r="J43" s="47" t="s">
        <v>44</v>
      </c>
      <c r="K43" s="47">
        <v>3.556</v>
      </c>
      <c r="L43" s="47">
        <v>601.96400000000006</v>
      </c>
      <c r="O43" s="16">
        <f t="shared" ref="O43" si="9">($O$2/$M$2)*F43</f>
        <v>1.9033704120507278</v>
      </c>
      <c r="R43" s="16">
        <f t="shared" si="7"/>
        <v>467.89271487152877</v>
      </c>
      <c r="U43" s="16">
        <f t="shared" si="8"/>
        <v>1437.2514624213186</v>
      </c>
      <c r="AD43" s="31">
        <v>43502</v>
      </c>
    </row>
    <row r="44" spans="1:30" x14ac:dyDescent="0.35">
      <c r="A44" s="48" t="s">
        <v>41</v>
      </c>
      <c r="B44" s="49">
        <v>43788</v>
      </c>
      <c r="C44" s="50">
        <v>0.66015046296296298</v>
      </c>
      <c r="D44" s="51" t="s">
        <v>42</v>
      </c>
      <c r="E44" s="51">
        <v>2.3130000000000002</v>
      </c>
      <c r="F44" s="51">
        <v>22.994599999999998</v>
      </c>
      <c r="G44" s="51" t="s">
        <v>43</v>
      </c>
      <c r="H44" s="51">
        <v>3.1459999999999999</v>
      </c>
      <c r="I44" s="51">
        <v>3722.5180999999998</v>
      </c>
      <c r="J44" s="51" t="s">
        <v>44</v>
      </c>
      <c r="K44" s="51">
        <v>3.56</v>
      </c>
      <c r="L44" s="51">
        <v>890.4366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48" t="s">
        <v>41</v>
      </c>
      <c r="B45" s="49">
        <v>43788</v>
      </c>
      <c r="C45" s="50">
        <v>0.66450231481481481</v>
      </c>
      <c r="D45" s="51" t="s">
        <v>42</v>
      </c>
      <c r="E45" s="51">
        <v>2.31</v>
      </c>
      <c r="F45" s="51">
        <v>22.97</v>
      </c>
      <c r="G45" s="51" t="s">
        <v>43</v>
      </c>
      <c r="H45" s="51">
        <v>3.1429999999999998</v>
      </c>
      <c r="I45" s="51">
        <v>3691.2372</v>
      </c>
      <c r="J45" s="51" t="s">
        <v>44</v>
      </c>
      <c r="K45" s="51">
        <v>3.5529999999999999</v>
      </c>
      <c r="L45" s="51">
        <v>885.71140000000003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48" t="s">
        <v>41</v>
      </c>
      <c r="B46" s="49">
        <v>43788</v>
      </c>
      <c r="C46" s="50">
        <v>0.66885416666666664</v>
      </c>
      <c r="D46" s="51" t="s">
        <v>42</v>
      </c>
      <c r="E46" s="51">
        <v>2.3130000000000002</v>
      </c>
      <c r="F46" s="51">
        <v>23.069199999999999</v>
      </c>
      <c r="G46" s="51" t="s">
        <v>43</v>
      </c>
      <c r="H46" s="51">
        <v>3.15</v>
      </c>
      <c r="I46" s="51">
        <v>3673.8690000000001</v>
      </c>
      <c r="J46" s="51" t="s">
        <v>44</v>
      </c>
      <c r="K46" s="51">
        <v>3.56</v>
      </c>
      <c r="L46" s="51">
        <v>881.51279999999997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48" t="s">
        <v>41</v>
      </c>
      <c r="B47" s="49">
        <v>43788</v>
      </c>
      <c r="C47" s="50">
        <v>0.67319444444444443</v>
      </c>
      <c r="D47" s="51" t="s">
        <v>42</v>
      </c>
      <c r="E47" s="51">
        <v>2.306</v>
      </c>
      <c r="F47" s="51">
        <v>23.244199999999999</v>
      </c>
      <c r="G47" s="51" t="s">
        <v>43</v>
      </c>
      <c r="H47" s="51">
        <v>3.1429999999999998</v>
      </c>
      <c r="I47" s="51">
        <v>3633.5855999999999</v>
      </c>
      <c r="J47" s="51" t="s">
        <v>44</v>
      </c>
      <c r="K47" s="51">
        <v>3.5529999999999999</v>
      </c>
      <c r="L47" s="51">
        <v>889.15520000000004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56" t="s">
        <v>75</v>
      </c>
      <c r="B48" s="57">
        <v>43788</v>
      </c>
      <c r="C48" s="58">
        <v>0.63839120370370372</v>
      </c>
      <c r="D48" s="59" t="s">
        <v>42</v>
      </c>
      <c r="E48" s="59">
        <v>2.3159999999999998</v>
      </c>
      <c r="F48" s="59">
        <v>11.317399999999999</v>
      </c>
      <c r="G48" s="59" t="s">
        <v>43</v>
      </c>
      <c r="H48" s="59">
        <v>3.15</v>
      </c>
      <c r="I48" s="59">
        <v>3363.7687999999998</v>
      </c>
      <c r="J48" s="59" t="s">
        <v>44</v>
      </c>
      <c r="K48" s="59">
        <v>3.5630000000000002</v>
      </c>
      <c r="L48" s="59">
        <v>576.10519999999997</v>
      </c>
      <c r="O48" s="22">
        <f t="shared" ref="O48:O57" si="10">($O$2/$M$2)*F48</f>
        <v>1.9840478485560646</v>
      </c>
      <c r="R48" s="22">
        <f t="shared" ref="R48:R57" si="11">($R$2/$P$2)*I48</f>
        <v>361.40762070009919</v>
      </c>
      <c r="U48" s="22">
        <f>($S$2/$U$2)*L48</f>
        <v>1375.5108963468349</v>
      </c>
      <c r="AD48" s="31">
        <v>43502</v>
      </c>
    </row>
    <row r="49" spans="1:30" x14ac:dyDescent="0.35">
      <c r="A49" s="56" t="s">
        <v>76</v>
      </c>
      <c r="B49" s="57">
        <v>43788</v>
      </c>
      <c r="C49" s="58">
        <v>0.64274305555555555</v>
      </c>
      <c r="D49" s="59" t="s">
        <v>42</v>
      </c>
      <c r="E49" s="59">
        <v>2.3159999999999998</v>
      </c>
      <c r="F49" s="59">
        <v>10.885</v>
      </c>
      <c r="G49" s="59" t="s">
        <v>43</v>
      </c>
      <c r="H49" s="59">
        <v>3.15</v>
      </c>
      <c r="I49" s="59">
        <v>4081.2709</v>
      </c>
      <c r="J49" s="59" t="s">
        <v>44</v>
      </c>
      <c r="K49" s="59">
        <v>3.56</v>
      </c>
      <c r="L49" s="59">
        <v>574.10130000000004</v>
      </c>
      <c r="O49" s="22">
        <f t="shared" si="10"/>
        <v>1.9082440164289294</v>
      </c>
      <c r="R49" s="22">
        <f t="shared" si="11"/>
        <v>438.49696370379331</v>
      </c>
      <c r="U49" s="22">
        <f>($S$2/$U$2)*L49</f>
        <v>1370.7263773298405</v>
      </c>
      <c r="AD49" s="31">
        <v>43502</v>
      </c>
    </row>
    <row r="50" spans="1:30" x14ac:dyDescent="0.35">
      <c r="A50" s="56" t="s">
        <v>77</v>
      </c>
      <c r="B50" s="57">
        <v>43788</v>
      </c>
      <c r="C50" s="58">
        <v>0.64709490740740738</v>
      </c>
      <c r="D50" s="59" t="s">
        <v>42</v>
      </c>
      <c r="E50" s="59">
        <v>2.306</v>
      </c>
      <c r="F50" s="59">
        <v>10.478199999999999</v>
      </c>
      <c r="G50" s="59" t="s">
        <v>43</v>
      </c>
      <c r="H50" s="59">
        <v>3.14</v>
      </c>
      <c r="I50" s="59">
        <v>4299.201</v>
      </c>
      <c r="J50" s="59" t="s">
        <v>44</v>
      </c>
      <c r="K50" s="59">
        <v>3.5529999999999999</v>
      </c>
      <c r="L50" s="59">
        <v>562.37379999999996</v>
      </c>
      <c r="O50" s="22">
        <f t="shared" si="10"/>
        <v>1.8369281077579793</v>
      </c>
      <c r="R50" s="22">
        <f t="shared" si="11"/>
        <v>461.91165228760286</v>
      </c>
      <c r="U50" s="22">
        <f>($S$2/$U$2)*L50</f>
        <v>1342.7257551571756</v>
      </c>
      <c r="AD50" s="31">
        <v>43502</v>
      </c>
    </row>
    <row r="51" spans="1:30" x14ac:dyDescent="0.35">
      <c r="A51" s="56" t="s">
        <v>78</v>
      </c>
      <c r="B51" s="57">
        <v>43788</v>
      </c>
      <c r="C51" s="58">
        <v>0.65144675925925932</v>
      </c>
      <c r="D51" s="59" t="s">
        <v>42</v>
      </c>
      <c r="E51" s="59">
        <v>2.3159999999999998</v>
      </c>
      <c r="F51" s="59">
        <v>10.2378</v>
      </c>
      <c r="G51" s="59" t="s">
        <v>43</v>
      </c>
      <c r="H51" s="59">
        <v>3.15</v>
      </c>
      <c r="I51" s="59">
        <v>4308.5275000000001</v>
      </c>
      <c r="J51" s="59" t="s">
        <v>44</v>
      </c>
      <c r="K51" s="59">
        <v>3.56</v>
      </c>
      <c r="L51" s="59">
        <v>560.96299999999997</v>
      </c>
      <c r="O51" s="22">
        <f t="shared" si="10"/>
        <v>1.7947837015522363</v>
      </c>
      <c r="R51" s="22">
        <f t="shared" si="11"/>
        <v>462.91370337222543</v>
      </c>
      <c r="U51" s="22">
        <f>($S$2/$U$2)*L51</f>
        <v>1339.3573238835711</v>
      </c>
      <c r="AD51" s="31">
        <v>43502</v>
      </c>
    </row>
    <row r="52" spans="1:30" x14ac:dyDescent="0.35">
      <c r="A52" s="56" t="s">
        <v>79</v>
      </c>
      <c r="B52" s="57">
        <v>43788</v>
      </c>
      <c r="C52" s="58">
        <v>0.65579861111111104</v>
      </c>
      <c r="D52" s="59" t="s">
        <v>42</v>
      </c>
      <c r="E52" s="59">
        <v>2.3130000000000002</v>
      </c>
      <c r="F52" s="59">
        <v>10.585000000000001</v>
      </c>
      <c r="G52" s="59" t="s">
        <v>43</v>
      </c>
      <c r="H52" s="59">
        <v>3.1459999999999999</v>
      </c>
      <c r="I52" s="59">
        <v>4447.6791999999996</v>
      </c>
      <c r="J52" s="59" t="s">
        <v>44</v>
      </c>
      <c r="K52" s="59">
        <v>3.556</v>
      </c>
      <c r="L52" s="59">
        <v>577.17619999999999</v>
      </c>
      <c r="N52" s="22">
        <f>($O$2/$M$2)*F52</f>
        <v>1.8556511634267541</v>
      </c>
      <c r="R52" s="22">
        <f t="shared" si="11"/>
        <v>477.86433993600286</v>
      </c>
      <c r="T52" s="22">
        <f>($S$2/$U$2)*L52</f>
        <v>1378.0680198895272</v>
      </c>
      <c r="AD52" s="31">
        <v>43502</v>
      </c>
    </row>
    <row r="53" spans="1:30" x14ac:dyDescent="0.35">
      <c r="A53" s="52" t="s">
        <v>80</v>
      </c>
      <c r="B53" s="53">
        <v>43788</v>
      </c>
      <c r="C53" s="54">
        <v>0.67754629629629637</v>
      </c>
      <c r="D53" s="55" t="s">
        <v>42</v>
      </c>
      <c r="E53" s="55">
        <v>2.31</v>
      </c>
      <c r="F53" s="55">
        <v>11.292999999999999</v>
      </c>
      <c r="G53" s="55" t="s">
        <v>43</v>
      </c>
      <c r="H53" s="55">
        <v>3.1429999999999998</v>
      </c>
      <c r="I53" s="55">
        <v>4012.8733999999999</v>
      </c>
      <c r="J53" s="55" t="s">
        <v>44</v>
      </c>
      <c r="K53" s="55">
        <v>3.556</v>
      </c>
      <c r="L53" s="55">
        <v>594.66200000000003</v>
      </c>
      <c r="O53" s="24">
        <f t="shared" si="10"/>
        <v>1.9797702965118877</v>
      </c>
      <c r="R53" s="24">
        <f t="shared" si="11"/>
        <v>431.14824885251249</v>
      </c>
      <c r="U53" s="24">
        <f t="shared" ref="U52:U57" si="12">($S$2/$U$2)*L53</f>
        <v>1419.8171803403295</v>
      </c>
      <c r="AD53" s="31">
        <v>43502</v>
      </c>
    </row>
    <row r="54" spans="1:30" x14ac:dyDescent="0.35">
      <c r="A54" s="52" t="s">
        <v>81</v>
      </c>
      <c r="B54" s="53">
        <v>43788</v>
      </c>
      <c r="C54" s="54">
        <v>0.6818981481481482</v>
      </c>
      <c r="D54" s="55" t="s">
        <v>42</v>
      </c>
      <c r="E54" s="55">
        <v>2.3159999999999998</v>
      </c>
      <c r="F54" s="55">
        <v>10.5984</v>
      </c>
      <c r="G54" s="55" t="s">
        <v>43</v>
      </c>
      <c r="H54" s="55">
        <v>3.15</v>
      </c>
      <c r="I54" s="55">
        <v>5040.9116999999997</v>
      </c>
      <c r="J54" s="55" t="s">
        <v>44</v>
      </c>
      <c r="K54" s="55">
        <v>3.5630000000000002</v>
      </c>
      <c r="L54" s="55">
        <v>604.44860000000006</v>
      </c>
      <c r="O54" s="24">
        <f t="shared" si="10"/>
        <v>1.8580003108608512</v>
      </c>
      <c r="R54" s="24">
        <f t="shared" si="11"/>
        <v>541.60199822778907</v>
      </c>
      <c r="U54" s="24">
        <f t="shared" si="12"/>
        <v>1443.1837025279231</v>
      </c>
      <c r="AD54" s="31">
        <v>43502</v>
      </c>
    </row>
    <row r="55" spans="1:30" x14ac:dyDescent="0.35">
      <c r="A55" s="52" t="s">
        <v>82</v>
      </c>
      <c r="B55" s="53">
        <v>43788</v>
      </c>
      <c r="C55" s="54">
        <v>0.68624999999999992</v>
      </c>
      <c r="D55" s="55" t="s">
        <v>42</v>
      </c>
      <c r="E55" s="55">
        <v>2.3130000000000002</v>
      </c>
      <c r="F55" s="55">
        <v>10.032400000000001</v>
      </c>
      <c r="G55" s="55" t="s">
        <v>43</v>
      </c>
      <c r="H55" s="55">
        <v>3.1459999999999999</v>
      </c>
      <c r="I55" s="55">
        <v>4999.2302</v>
      </c>
      <c r="J55" s="55" t="s">
        <v>44</v>
      </c>
      <c r="K55" s="55">
        <v>3.556</v>
      </c>
      <c r="L55" s="55">
        <v>582.20899999999995</v>
      </c>
      <c r="O55" s="24">
        <f t="shared" si="10"/>
        <v>1.7587751281967472</v>
      </c>
      <c r="Q55" s="24">
        <f>($R$2/$P$2)*I55</f>
        <v>537.12368457489742</v>
      </c>
      <c r="U55" s="24">
        <f t="shared" si="12"/>
        <v>1390.0843516968678</v>
      </c>
      <c r="AD55" s="31">
        <v>43502</v>
      </c>
    </row>
    <row r="56" spans="1:30" x14ac:dyDescent="0.35">
      <c r="A56" s="52" t="s">
        <v>83</v>
      </c>
      <c r="B56" s="53">
        <v>43788</v>
      </c>
      <c r="C56" s="54">
        <v>0.69059027777777782</v>
      </c>
      <c r="D56" s="55" t="s">
        <v>42</v>
      </c>
      <c r="E56" s="55">
        <v>2.306</v>
      </c>
      <c r="F56" s="55">
        <v>10.2287</v>
      </c>
      <c r="G56" s="55" t="s">
        <v>43</v>
      </c>
      <c r="H56" s="55">
        <v>3.14</v>
      </c>
      <c r="I56" s="55">
        <v>5356.3978999999999</v>
      </c>
      <c r="J56" s="55" t="s">
        <v>44</v>
      </c>
      <c r="K56" s="55">
        <v>3.556</v>
      </c>
      <c r="L56" s="55">
        <v>591.10239999999999</v>
      </c>
      <c r="O56" s="24">
        <f t="shared" si="10"/>
        <v>1.7931883850111703</v>
      </c>
      <c r="R56" s="24">
        <f t="shared" si="11"/>
        <v>575.49823892831398</v>
      </c>
      <c r="U56" s="24">
        <f t="shared" si="12"/>
        <v>1411.3182662763074</v>
      </c>
      <c r="AD56" s="31">
        <v>43502</v>
      </c>
    </row>
    <row r="57" spans="1:30" x14ac:dyDescent="0.35">
      <c r="A57" s="52" t="s">
        <v>84</v>
      </c>
      <c r="B57" s="53">
        <v>43788</v>
      </c>
      <c r="C57" s="54">
        <v>0.69494212962962953</v>
      </c>
      <c r="D57" s="55" t="s">
        <v>42</v>
      </c>
      <c r="E57" s="55">
        <v>2.3130000000000002</v>
      </c>
      <c r="F57" s="55">
        <v>10.2872</v>
      </c>
      <c r="G57" s="55" t="s">
        <v>43</v>
      </c>
      <c r="H57" s="55">
        <v>3.1429999999999998</v>
      </c>
      <c r="I57" s="55">
        <v>5493.9978000000001</v>
      </c>
      <c r="J57" s="55" t="s">
        <v>44</v>
      </c>
      <c r="K57" s="55">
        <v>3.556</v>
      </c>
      <c r="L57" s="55">
        <v>593.00670000000002</v>
      </c>
      <c r="M57" s="3"/>
      <c r="N57" s="2"/>
      <c r="O57" s="24">
        <f t="shared" si="10"/>
        <v>1.8034439913465947</v>
      </c>
      <c r="P57" s="3"/>
      <c r="Q57" s="2"/>
      <c r="R57" s="24">
        <f t="shared" si="11"/>
        <v>590.28214811599992</v>
      </c>
      <c r="S57" s="3"/>
      <c r="U57" s="24">
        <f t="shared" si="12"/>
        <v>1415.8649799666427</v>
      </c>
      <c r="AD57" s="31">
        <v>43502</v>
      </c>
    </row>
    <row r="58" spans="1:30" x14ac:dyDescent="0.35">
      <c r="A58" s="60" t="s">
        <v>41</v>
      </c>
      <c r="B58" s="61">
        <v>43788</v>
      </c>
      <c r="C58" s="62">
        <v>0.72104166666666669</v>
      </c>
      <c r="D58" s="63" t="s">
        <v>42</v>
      </c>
      <c r="E58" s="63">
        <v>2.306</v>
      </c>
      <c r="F58" s="63">
        <v>23.315799999999999</v>
      </c>
      <c r="G58" s="63" t="s">
        <v>43</v>
      </c>
      <c r="H58" s="63">
        <v>3.1429999999999998</v>
      </c>
      <c r="I58" s="63">
        <v>3661.3996999999999</v>
      </c>
      <c r="J58" s="63" t="s">
        <v>44</v>
      </c>
      <c r="K58" s="63">
        <v>3.5529999999999999</v>
      </c>
      <c r="L58" s="63">
        <v>888.41899999999998</v>
      </c>
      <c r="AD58" s="31">
        <v>43502</v>
      </c>
    </row>
    <row r="59" spans="1:30" x14ac:dyDescent="0.35">
      <c r="A59" s="60" t="s">
        <v>41</v>
      </c>
      <c r="B59" s="61">
        <v>43788</v>
      </c>
      <c r="C59" s="62">
        <v>0.72538194444444448</v>
      </c>
      <c r="D59" s="63" t="s">
        <v>42</v>
      </c>
      <c r="E59" s="63">
        <v>2.31</v>
      </c>
      <c r="F59" s="63">
        <v>22.975100000000001</v>
      </c>
      <c r="G59" s="63" t="s">
        <v>43</v>
      </c>
      <c r="H59" s="63">
        <v>3.1429999999999998</v>
      </c>
      <c r="I59" s="63">
        <v>3686.6122</v>
      </c>
      <c r="J59" s="63" t="s">
        <v>44</v>
      </c>
      <c r="K59" s="63">
        <v>3.5529999999999999</v>
      </c>
      <c r="L59" s="63">
        <v>885.6087</v>
      </c>
    </row>
    <row r="60" spans="1:30" x14ac:dyDescent="0.35">
      <c r="A60" s="60" t="s">
        <v>41</v>
      </c>
      <c r="B60" s="61">
        <v>43788</v>
      </c>
      <c r="C60" s="62">
        <v>0.72973379629629631</v>
      </c>
      <c r="D60" s="63" t="s">
        <v>42</v>
      </c>
      <c r="E60" s="63">
        <v>2.3159999999999998</v>
      </c>
      <c r="F60" s="63">
        <v>23.450399999999998</v>
      </c>
      <c r="G60" s="63" t="s">
        <v>43</v>
      </c>
      <c r="H60" s="63">
        <v>3.15</v>
      </c>
      <c r="I60" s="63">
        <v>3654.5486000000001</v>
      </c>
      <c r="J60" s="63" t="s">
        <v>44</v>
      </c>
      <c r="K60" s="63">
        <v>3.56</v>
      </c>
      <c r="L60" s="63">
        <v>880.57230000000004</v>
      </c>
    </row>
    <row r="61" spans="1:30" x14ac:dyDescent="0.35">
      <c r="A61" s="60" t="s">
        <v>41</v>
      </c>
      <c r="B61" s="61">
        <v>43788</v>
      </c>
      <c r="C61" s="62">
        <v>0.73408564814814825</v>
      </c>
      <c r="D61" s="63" t="s">
        <v>42</v>
      </c>
      <c r="E61" s="63">
        <v>2.3159999999999998</v>
      </c>
      <c r="F61" s="63">
        <v>24.4848</v>
      </c>
      <c r="G61" s="63" t="s">
        <v>43</v>
      </c>
      <c r="H61" s="63">
        <v>3.15</v>
      </c>
      <c r="I61" s="63">
        <v>3647.7988</v>
      </c>
      <c r="J61" s="63" t="s">
        <v>44</v>
      </c>
      <c r="K61" s="63">
        <v>3.5630000000000002</v>
      </c>
      <c r="L61" s="63">
        <v>886.30759999999998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2020-04-24T07:32:08Z</dcterms:modified>
</cp:coreProperties>
</file>