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1252AE9B-E03E-4203-B257-68D23BF79642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T42" i="1"/>
  <c r="U41" i="1"/>
  <c r="U24" i="1"/>
  <c r="U8" i="1"/>
  <c r="R13" i="1"/>
  <c r="R24" i="1"/>
  <c r="U54" i="1"/>
  <c r="U7" i="1"/>
  <c r="U6" i="1"/>
  <c r="O11" i="1"/>
  <c r="O23" i="1"/>
  <c r="O35" i="1"/>
  <c r="O43" i="1"/>
  <c r="N55" i="1"/>
  <c r="R9" i="1"/>
  <c r="T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T48" i="1"/>
  <c r="U52" i="1"/>
  <c r="U56" i="1"/>
  <c r="O56" i="1"/>
  <c r="O54" i="1"/>
  <c r="O52" i="1"/>
  <c r="N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Q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<sst xmlns="http://schemas.openxmlformats.org/spreadsheetml/2006/main" count="266" uniqueCount="85">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</sst>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1" zoomScale="60" zoomScaleNormal="60" workbookViewId="0">
      <selection activeCell="T48" sqref="T48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2" t="s">
        <v>41</v>
      </c>
      <c r="B2" s="33">
        <v>43788</v>
      </c>
      <c r="C2" s="34">
        <v>0.66015046296296298</v>
      </c>
      <c r="D2" s="35" t="s">
        <v>42</v>
      </c>
      <c r="E2" s="35">
        <v>2.3130000000000002</v>
      </c>
      <c r="F2" s="35">
        <v>22.994599999999998</v>
      </c>
      <c r="G2" s="35" t="s">
        <v>43</v>
      </c>
      <c r="H2" s="35">
        <v>3.1459999999999999</v>
      </c>
      <c r="I2" s="35">
        <v>3722.5180999999998</v>
      </c>
      <c r="J2" s="35" t="s">
        <v>44</v>
      </c>
      <c r="K2" s="35">
        <v>3.56</v>
      </c>
      <c r="L2" s="35">
        <v>890.4366</v>
      </c>
      <c r="M2" s="4">
        <f>AVERAGE(F2:F5,F16:F19,F30:F33,F44:F47,F58:F61)</f>
        <v>23.532105000000001</v>
      </c>
      <c r="N2" s="4">
        <f>STDEV(F2:F5,F16:F19,F30:F33,F44:F47,G58:G61)</f>
        <v>0.43815451265316613</v>
      </c>
      <c r="O2" s="4">
        <v>3.9420000000000002</v>
      </c>
      <c r="P2" s="4">
        <f>AVERAGE(I2:I5,I16:I19,I30:I33,I44:I47,I58:I61)</f>
        <v>3628.1528550000003</v>
      </c>
      <c r="Q2" s="4">
        <f>STDEV(I2:I5,I16:I19,I30:I33,I44:I47,I58:I61)</f>
        <v>41.384070752168618</v>
      </c>
      <c r="R2" s="4">
        <v>407.1</v>
      </c>
      <c r="S2" s="4">
        <f>AVERAGE(L2:L5,L16:L19,L30:L33,L44:L47,L58:L61)</f>
        <v>883.36757</v>
      </c>
      <c r="T2" s="4">
        <f>STDEV(L2:L5,L16:L19,L30:L33,L44:L47,L58:L61)</f>
        <v>5.9618749373436533</v>
      </c>
      <c r="U2" s="4">
        <v>364</v>
      </c>
      <c r="AD2" s="7">
        <v>43502</v>
      </c>
      <c r="AE2" s="6">
        <f>(N2/M2)^2</f>
        <v>3.4668338059595783E-4</v>
      </c>
      <c r="AF2" s="6">
        <f>(T2/S2)^2</f>
        <v>4.5549416734649929E-5</v>
      </c>
      <c r="AG2" s="6">
        <f>(T2/S2)^2</f>
        <v>4.5549416734649929E-5</v>
      </c>
    </row>
    <row r="3" spans="1:33" x14ac:dyDescent="0.35">
      <c r="A3" s="32" t="s">
        <v>41</v>
      </c>
      <c r="B3" s="33">
        <v>43788</v>
      </c>
      <c r="C3" s="34">
        <v>0.66450231481481481</v>
      </c>
      <c r="D3" s="35" t="s">
        <v>42</v>
      </c>
      <c r="E3" s="35">
        <v>2.31</v>
      </c>
      <c r="F3" s="35">
        <v>22.97</v>
      </c>
      <c r="G3" s="35" t="s">
        <v>43</v>
      </c>
      <c r="H3" s="35">
        <v>3.1429999999999998</v>
      </c>
      <c r="I3" s="35">
        <v>3691.2372</v>
      </c>
      <c r="J3" s="35" t="s">
        <v>44</v>
      </c>
      <c r="K3" s="35">
        <v>3.5529999999999999</v>
      </c>
      <c r="L3" s="35">
        <v>885.71140000000003</v>
      </c>
      <c r="M3" s="5"/>
      <c r="N3" s="4"/>
      <c r="O3" s="5"/>
      <c r="P3" s="5"/>
      <c r="Q3" s="4"/>
      <c r="R3" s="4"/>
      <c r="S3" s="5"/>
      <c r="T3" s="4"/>
      <c r="U3" s="4"/>
      <c r="AD3" s="31">
        <v>43502</v>
      </c>
    </row>
    <row r="4" spans="1:33" x14ac:dyDescent="0.35">
      <c r="A4" s="32" t="s">
        <v>41</v>
      </c>
      <c r="B4" s="33">
        <v>43788</v>
      </c>
      <c r="C4" s="34">
        <v>0.66885416666666664</v>
      </c>
      <c r="D4" s="35" t="s">
        <v>42</v>
      </c>
      <c r="E4" s="35">
        <v>2.3130000000000002</v>
      </c>
      <c r="F4" s="35">
        <v>23.069199999999999</v>
      </c>
      <c r="G4" s="35" t="s">
        <v>43</v>
      </c>
      <c r="H4" s="35">
        <v>3.15</v>
      </c>
      <c r="I4" s="35">
        <v>3673.8690000000001</v>
      </c>
      <c r="J4" s="35" t="s">
        <v>44</v>
      </c>
      <c r="K4" s="35">
        <v>3.56</v>
      </c>
      <c r="L4" s="35">
        <v>881.51279999999997</v>
      </c>
      <c r="M4" s="5"/>
      <c r="N4" s="4"/>
      <c r="O4" s="5"/>
      <c r="P4" s="5"/>
      <c r="Q4" s="4"/>
      <c r="R4" s="4"/>
      <c r="S4" s="5"/>
      <c r="T4" s="4"/>
      <c r="U4" s="4"/>
      <c r="AD4" s="31">
        <v>43502</v>
      </c>
    </row>
    <row r="5" spans="1:33" x14ac:dyDescent="0.35">
      <c r="A5" s="32" t="s">
        <v>41</v>
      </c>
      <c r="B5" s="33">
        <v>43788</v>
      </c>
      <c r="C5" s="34">
        <v>0.67319444444444443</v>
      </c>
      <c r="D5" s="35" t="s">
        <v>42</v>
      </c>
      <c r="E5" s="35">
        <v>2.306</v>
      </c>
      <c r="F5" s="35">
        <v>23.244199999999999</v>
      </c>
      <c r="G5" s="35" t="s">
        <v>43</v>
      </c>
      <c r="H5" s="35">
        <v>3.1429999999999998</v>
      </c>
      <c r="I5" s="35">
        <v>3633.5855999999999</v>
      </c>
      <c r="J5" s="35" t="s">
        <v>44</v>
      </c>
      <c r="K5" s="35">
        <v>3.5529999999999999</v>
      </c>
      <c r="L5" s="35">
        <v>889.15520000000004</v>
      </c>
      <c r="M5" s="5"/>
      <c r="N5" s="4"/>
      <c r="O5" s="5"/>
      <c r="P5" s="5"/>
      <c r="Q5" s="4"/>
      <c r="R5" s="4"/>
      <c r="S5" s="5"/>
      <c r="T5" s="4"/>
      <c r="U5" s="4"/>
      <c r="AD5" s="31">
        <v>43502</v>
      </c>
    </row>
    <row r="6" spans="1:33" x14ac:dyDescent="0.35">
      <c r="A6" s="36" t="s">
        <v>45</v>
      </c>
      <c r="B6" s="37">
        <v>43788</v>
      </c>
      <c r="C6" s="38">
        <v>0.69928240740740744</v>
      </c>
      <c r="D6" s="39" t="s">
        <v>42</v>
      </c>
      <c r="E6" s="39">
        <v>2.3159999999999998</v>
      </c>
      <c r="F6" s="39">
        <v>12.2956</v>
      </c>
      <c r="G6" s="39" t="s">
        <v>43</v>
      </c>
      <c r="H6" s="39">
        <v>3.15</v>
      </c>
      <c r="I6" s="39">
        <v>3827.8912999999998</v>
      </c>
      <c r="J6" s="39" t="s">
        <v>44</v>
      </c>
      <c r="K6" s="39">
        <v>3.5630000000000002</v>
      </c>
      <c r="L6" s="39">
        <v>573.88350000000003</v>
      </c>
      <c r="O6" s="10">
        <f>($O$2/$M$2)*F6</f>
        <v>2.0597075867203549</v>
      </c>
      <c r="R6" s="10">
        <f t="shared" ref="R6:R15" si="0">($R$2/$P$2)*I6</f>
        <v>429.51182337382528</v>
      </c>
      <c r="U6" s="10">
        <f t="shared" ref="U6:U15" si="1">($S$2/$U$2)*L6</f>
        <v>1392.7199803793819</v>
      </c>
      <c r="V6" s="3">
        <v>0</v>
      </c>
      <c r="W6" s="11" t="s">
        <v>33</v>
      </c>
      <c r="X6" s="2">
        <f>SLOPE(O6:O10,$V$6:$V$10)</f>
        <v>-4.2621051537888362E-3</v>
      </c>
      <c r="Y6" s="2">
        <f>RSQ(O6:O10,$V$6:$V$10)</f>
        <v>0.63308987536189054</v>
      </c>
      <c r="Z6" s="2">
        <f>SLOPE($R6:$R10,$V$6:$V$10)</f>
        <v>7.8310311061301743</v>
      </c>
      <c r="AA6" s="2">
        <f>RSQ(R6:R10,$V$6:$V$10)</f>
        <v>0.91107935881171553</v>
      </c>
      <c r="AB6" s="2">
        <f>SLOPE(U6:U10,$V$6:$V$10)</f>
        <v>6.026015647288161</v>
      </c>
      <c r="AC6" s="2">
        <f>RSQ(U6:U10,$V$6:$V$10)</f>
        <v>0.91810503035665081</v>
      </c>
      <c r="AD6" s="31">
        <v>43502</v>
      </c>
      <c r="AE6" s="2"/>
    </row>
    <row r="7" spans="1:33" x14ac:dyDescent="0.35">
      <c r="A7" s="36" t="s">
        <v>46</v>
      </c>
      <c r="B7" s="37">
        <v>43788</v>
      </c>
      <c r="C7" s="38">
        <v>0.70363425925925915</v>
      </c>
      <c r="D7" s="39" t="s">
        <v>42</v>
      </c>
      <c r="E7" s="39">
        <v>2.3130000000000002</v>
      </c>
      <c r="F7" s="39">
        <v>11.7692</v>
      </c>
      <c r="G7" s="39" t="s">
        <v>43</v>
      </c>
      <c r="H7" s="39">
        <v>3.1459999999999999</v>
      </c>
      <c r="I7" s="39">
        <v>5111.4703</v>
      </c>
      <c r="J7" s="39" t="s">
        <v>44</v>
      </c>
      <c r="K7" s="39">
        <v>3.56</v>
      </c>
      <c r="L7" s="39">
        <v>614.71019999999999</v>
      </c>
      <c r="O7" s="10">
        <f>($O$2/$M$2)*F7</f>
        <v>1.9715272560614527</v>
      </c>
      <c r="R7" s="10">
        <f t="shared" si="0"/>
        <v>573.53690494663567</v>
      </c>
      <c r="U7" s="10">
        <f t="shared" si="1"/>
        <v>1491.7996033742143</v>
      </c>
      <c r="V7" s="3">
        <v>10</v>
      </c>
      <c r="W7" s="13" t="s">
        <v>34</v>
      </c>
      <c r="X7" s="2">
        <f>SLOPE($O11:$O15,$V$6:$V$10)</f>
        <v>-7.1847537651220867E-4</v>
      </c>
      <c r="Y7" s="2">
        <f>RSQ(O11:O15,$V$6:$V$10)</f>
        <v>1.4566953425091674E-2</v>
      </c>
      <c r="Z7" s="2">
        <f>SLOPE($R11:$R15,$V$6:$V$10)</f>
        <v>5.9168936650272386</v>
      </c>
      <c r="AA7" s="2">
        <f>RSQ(R11:R15,$V$6:$V$10)</f>
        <v>0.9661891376566798</v>
      </c>
      <c r="AB7" s="2">
        <f>SLOPE(U11:U15,$V$6:$V$10)</f>
        <v>-0.41935691235164541</v>
      </c>
      <c r="AC7" s="2">
        <f>RSQ(U11:U15,$V$6:$V$10)</f>
        <v>1.5288870407186387E-2</v>
      </c>
      <c r="AD7" s="31">
        <v>43502</v>
      </c>
      <c r="AE7" s="2"/>
    </row>
    <row r="8" spans="1:33" x14ac:dyDescent="0.35">
      <c r="A8" s="36" t="s">
        <v>47</v>
      </c>
      <c r="B8" s="37">
        <v>43788</v>
      </c>
      <c r="C8" s="38">
        <v>0.70798611111111109</v>
      </c>
      <c r="D8" s="39" t="s">
        <v>42</v>
      </c>
      <c r="E8" s="39">
        <v>2.31</v>
      </c>
      <c r="F8" s="39">
        <v>12.0816</v>
      </c>
      <c r="G8" s="39" t="s">
        <v>43</v>
      </c>
      <c r="H8" s="39">
        <v>3.14</v>
      </c>
      <c r="I8" s="39">
        <v>5636.0644000000002</v>
      </c>
      <c r="J8" s="39" t="s">
        <v>44</v>
      </c>
      <c r="K8" s="39">
        <v>3.556</v>
      </c>
      <c r="L8" s="39">
        <v>640.40260000000001</v>
      </c>
      <c r="O8" s="10">
        <f>($O$2/$M$2)*F8</f>
        <v>2.023859200016318</v>
      </c>
      <c r="R8" s="10">
        <f t="shared" si="0"/>
        <v>632.39943545322319</v>
      </c>
      <c r="U8" s="10">
        <f t="shared" si="1"/>
        <v>1554.1507928123133</v>
      </c>
      <c r="V8" s="3">
        <v>20</v>
      </c>
      <c r="W8" s="15" t="s">
        <v>35</v>
      </c>
      <c r="X8" s="2">
        <f>SLOPE($O20:$O24,$V$6:$V$10)</f>
        <v>-2.7424015828588178E-3</v>
      </c>
      <c r="Y8" s="2">
        <f>RSQ(O20:O24,$V$6:$V$10)</f>
        <v>0.63306954164258034</v>
      </c>
      <c r="Z8" s="2">
        <f>SLOPE($R20:$R24,$V$6:$V$10)</f>
        <v>9.5283578826228901</v>
      </c>
      <c r="AA8" s="2">
        <f>RSQ(R20:R24,$V$6:$V$10)</f>
        <v>0.93131869350998364</v>
      </c>
      <c r="AB8" s="2">
        <f>SLOPE($U20:$U24,$V$6:$V$10)</f>
        <v>6.2224193215741508</v>
      </c>
      <c r="AC8" s="2">
        <f>RSQ(U20:U24,$V$6:$V$10)</f>
        <v>0.85458411071106244</v>
      </c>
      <c r="AD8" s="31">
        <v>43502</v>
      </c>
      <c r="AE8" s="2"/>
    </row>
    <row r="9" spans="1:33" x14ac:dyDescent="0.35">
      <c r="A9" s="36" t="s">
        <v>48</v>
      </c>
      <c r="B9" s="37">
        <v>43788</v>
      </c>
      <c r="C9" s="38">
        <v>0.71233796296296292</v>
      </c>
      <c r="D9" s="39" t="s">
        <v>42</v>
      </c>
      <c r="E9" s="39">
        <v>2.3159999999999998</v>
      </c>
      <c r="F9" s="39">
        <v>11.8781</v>
      </c>
      <c r="G9" s="39" t="s">
        <v>43</v>
      </c>
      <c r="H9" s="39">
        <v>3.1459999999999999</v>
      </c>
      <c r="I9" s="39">
        <v>5979.4147000000003</v>
      </c>
      <c r="J9" s="39" t="s">
        <v>44</v>
      </c>
      <c r="K9" s="39">
        <v>3.5630000000000002</v>
      </c>
      <c r="L9" s="39">
        <v>648.08860000000004</v>
      </c>
      <c r="O9" s="10">
        <f t="shared" ref="O9:O15" si="2">($O$2/$M$2)*F9</f>
        <v>1.9897697294823389</v>
      </c>
      <c r="R9" s="10">
        <f>($R$2/$P$2)*I9</f>
        <v>670.92535007596859</v>
      </c>
      <c r="U9" s="10">
        <f t="shared" si="1"/>
        <v>1572.803438809621</v>
      </c>
      <c r="V9" s="3">
        <v>30</v>
      </c>
      <c r="W9" s="18" t="s">
        <v>36</v>
      </c>
      <c r="X9" s="2">
        <f>SLOPE($O25:$O29,$V$6:$V$10)</f>
        <v>3.2811659815388382E-2</v>
      </c>
      <c r="Y9" s="2">
        <f>RSQ(O25:O29,$V$6:$V$10)</f>
        <v>0.94725727080256172</v>
      </c>
      <c r="Z9" s="2">
        <f>SLOPE($R25:$R29,$V$6:$V$10)</f>
        <v>11.088087514466089</v>
      </c>
      <c r="AA9" s="2">
        <f>RSQ(R25:R29,$V$6:$V$10)</f>
        <v>0.96074848048280848</v>
      </c>
      <c r="AB9" s="2">
        <f>SLOPE(U25:U29,$V$6:$V$10)</f>
        <v>-2.2344539999751647</v>
      </c>
      <c r="AC9" s="2">
        <f>RSQ(U25:U29,$V$6:$V$10)</f>
        <v>0.61084552421959382</v>
      </c>
      <c r="AD9" s="31">
        <v>43502</v>
      </c>
      <c r="AE9" s="2"/>
    </row>
    <row r="10" spans="1:33" x14ac:dyDescent="0.35">
      <c r="A10" s="36" t="s">
        <v>49</v>
      </c>
      <c r="B10" s="37">
        <v>43788</v>
      </c>
      <c r="C10" s="38">
        <v>0.71668981481481486</v>
      </c>
      <c r="D10" s="39" t="s">
        <v>42</v>
      </c>
      <c r="E10" s="39">
        <v>2.3159999999999998</v>
      </c>
      <c r="F10" s="39">
        <v>10.968999999999999</v>
      </c>
      <c r="G10" s="39" t="s">
        <v>43</v>
      </c>
      <c r="H10" s="39">
        <v>3.15</v>
      </c>
      <c r="I10" s="39">
        <v>4198.9920000000002</v>
      </c>
      <c r="J10" s="39" t="s">
        <v>44</v>
      </c>
      <c r="K10" s="39">
        <v>3.556</v>
      </c>
      <c r="L10" s="39">
        <v>619.04</v>
      </c>
      <c r="O10" s="10">
        <f>($O$2/$M$2)*F10</f>
        <v>1.8374810923204701</v>
      </c>
      <c r="Q10" s="10">
        <f>($R$2/$P$2)*I10</f>
        <v>471.15149540743369</v>
      </c>
      <c r="T10" s="10">
        <f>($S$2/$U$2)*L10</f>
        <v>1502.3073091560439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1">
        <v>43502</v>
      </c>
      <c r="AE10" s="2"/>
    </row>
    <row r="11" spans="1:33" x14ac:dyDescent="0.35">
      <c r="A11" s="40" t="s">
        <v>50</v>
      </c>
      <c r="B11" s="41">
        <v>43788</v>
      </c>
      <c r="C11" s="42">
        <v>0.73843749999999997</v>
      </c>
      <c r="D11" s="43" t="s">
        <v>42</v>
      </c>
      <c r="E11" s="43">
        <v>2.31</v>
      </c>
      <c r="F11" s="43">
        <v>11.443</v>
      </c>
      <c r="G11" s="43" t="s">
        <v>43</v>
      </c>
      <c r="H11" s="43">
        <v>3.1459999999999999</v>
      </c>
      <c r="I11" s="43">
        <v>3627.9463000000001</v>
      </c>
      <c r="J11" s="43" t="s">
        <v>44</v>
      </c>
      <c r="K11" s="43">
        <v>3.56</v>
      </c>
      <c r="L11" s="43">
        <v>633.43939999999998</v>
      </c>
      <c r="O11" s="12">
        <f t="shared" si="2"/>
        <v>1.9168835937116546</v>
      </c>
      <c r="R11" s="12">
        <f>($R$2/$P$2)*I11</f>
        <v>407.07682331923138</v>
      </c>
      <c r="U11" s="12">
        <f t="shared" si="1"/>
        <v>1537.2522624182911</v>
      </c>
      <c r="V11" s="3"/>
      <c r="W11" s="21" t="s">
        <v>38</v>
      </c>
      <c r="X11" s="2">
        <f>SLOPE($O39:$O43,$V$6:$V$10)</f>
        <v>-9.0882360927762341E-3</v>
      </c>
      <c r="Y11" s="2">
        <f>RSQ(O39:O43,$V$6:$V$10)</f>
        <v>0.87128701526878483</v>
      </c>
      <c r="Z11" s="2">
        <f>SLOPE($R39:$R43,$V$6:$V$10)</f>
        <v>4.3617232937667945</v>
      </c>
      <c r="AA11" s="2">
        <f>RSQ(R39:R43,$V$6:$V$10)</f>
        <v>0.95772685573899186</v>
      </c>
      <c r="AB11" s="2">
        <f>SLOPE($U39:$U43,$V$6:$V$10)</f>
        <v>-0.94756772958108093</v>
      </c>
      <c r="AC11" s="2">
        <f>RSQ(U39:U43,$V$6:$V$10)</f>
        <v>0.99594044653503511</v>
      </c>
      <c r="AD11" s="31">
        <v>43502</v>
      </c>
      <c r="AE11" s="2"/>
    </row>
    <row r="12" spans="1:33" x14ac:dyDescent="0.35">
      <c r="A12" s="40" t="s">
        <v>51</v>
      </c>
      <c r="B12" s="41">
        <v>43788</v>
      </c>
      <c r="C12" s="42">
        <v>0.7427893518518518</v>
      </c>
      <c r="D12" s="43" t="s">
        <v>42</v>
      </c>
      <c r="E12" s="43">
        <v>2.3159999999999998</v>
      </c>
      <c r="F12" s="43">
        <v>12.8813</v>
      </c>
      <c r="G12" s="43" t="s">
        <v>43</v>
      </c>
      <c r="H12" s="43">
        <v>3.15</v>
      </c>
      <c r="I12" s="43">
        <v>4574.4690000000001</v>
      </c>
      <c r="J12" s="43" t="s">
        <v>44</v>
      </c>
      <c r="K12" s="43">
        <v>3.5630000000000002</v>
      </c>
      <c r="L12" s="43">
        <v>597.53959999999995</v>
      </c>
      <c r="O12" s="12">
        <f t="shared" si="2"/>
        <v>2.1578216058444406</v>
      </c>
      <c r="R12" s="12">
        <f t="shared" si="0"/>
        <v>513.28221393252181</v>
      </c>
      <c r="U12" s="12">
        <f t="shared" si="1"/>
        <v>1450.1294077768462</v>
      </c>
      <c r="V12" s="3"/>
      <c r="W12" s="23" t="s">
        <v>39</v>
      </c>
      <c r="X12" s="2">
        <f>SLOPE($O48:$O52,$V$6:$V$10)</f>
        <v>-4.6889354777228838E-3</v>
      </c>
      <c r="Y12" s="2">
        <f>RSQ(O48:O52,$V$6:$V$10)</f>
        <v>0.82061432993760719</v>
      </c>
      <c r="Z12" s="2">
        <f>SLOPE($R48:$R52,$V$6:$V$10)</f>
        <v>1.4415660927824938</v>
      </c>
      <c r="AA12" s="2">
        <f>RSQ(R48:R52,$V$6:$V$10)</f>
        <v>0.81738522123575463</v>
      </c>
      <c r="AB12" s="2">
        <f>SLOPE(U48:U52,$V$6:$V$10)</f>
        <v>-1.5377973293309832</v>
      </c>
      <c r="AC12" s="2">
        <f>RSQ(U48:U52,$V$6:$V$10)</f>
        <v>0.88308287241384531</v>
      </c>
      <c r="AD12" s="31">
        <v>43502</v>
      </c>
      <c r="AE12" s="2"/>
    </row>
    <row r="13" spans="1:33" x14ac:dyDescent="0.35">
      <c r="A13" s="40" t="s">
        <v>52</v>
      </c>
      <c r="B13" s="41">
        <v>43788</v>
      </c>
      <c r="C13" s="42">
        <v>0.74714120370370374</v>
      </c>
      <c r="D13" s="43" t="s">
        <v>42</v>
      </c>
      <c r="E13" s="43">
        <v>2.306</v>
      </c>
      <c r="F13" s="43">
        <v>11.644600000000001</v>
      </c>
      <c r="G13" s="43" t="s">
        <v>43</v>
      </c>
      <c r="H13" s="43">
        <v>3.14</v>
      </c>
      <c r="I13" s="43">
        <v>4808.7623000000003</v>
      </c>
      <c r="J13" s="43" t="s">
        <v>44</v>
      </c>
      <c r="K13" s="43">
        <v>3.5529999999999999</v>
      </c>
      <c r="L13" s="43">
        <v>575.47569999999996</v>
      </c>
      <c r="O13" s="12">
        <f t="shared" si="2"/>
        <v>1.9506547841767661</v>
      </c>
      <c r="R13" s="12">
        <f t="shared" si="0"/>
        <v>539.57129442111113</v>
      </c>
      <c r="U13" s="12">
        <f t="shared" si="1"/>
        <v>1396.5839854479368</v>
      </c>
      <c r="V13" s="3"/>
      <c r="W13" s="25" t="s">
        <v>40</v>
      </c>
      <c r="X13" s="2">
        <f>SLOPE($O53:$O57,$V$6:$V$10)</f>
        <v>-5.6657202574950235E-3</v>
      </c>
      <c r="Y13" s="2">
        <f>RSQ(O53:O57,$V$6:$V$10)</f>
        <v>0.69939729540886486</v>
      </c>
      <c r="Z13" s="2">
        <f>SLOPE($R53:$R57,$V$6:$V$10)</f>
        <v>2.2392192398134241</v>
      </c>
      <c r="AA13" s="2">
        <f>RSQ(R53:R57,$V$6:$V$10)</f>
        <v>0.88912171618310709</v>
      </c>
      <c r="AB13" s="2">
        <f>SLOPE(U53:U57,$V$6:$V$10)</f>
        <v>0.80041110394145787</v>
      </c>
      <c r="AC13" s="2">
        <f>RSQ(U53:U57,$V$6:$V$10)</f>
        <v>9.7189383632943244E-2</v>
      </c>
      <c r="AD13" s="31">
        <v>43502</v>
      </c>
      <c r="AE13" s="2"/>
    </row>
    <row r="14" spans="1:33" x14ac:dyDescent="0.35">
      <c r="A14" s="40" t="s">
        <v>53</v>
      </c>
      <c r="B14" s="41">
        <v>43788</v>
      </c>
      <c r="C14" s="42">
        <v>0.75149305555555557</v>
      </c>
      <c r="D14" s="43" t="s">
        <v>42</v>
      </c>
      <c r="E14" s="43">
        <v>2.306</v>
      </c>
      <c r="F14" s="43">
        <v>11.8452</v>
      </c>
      <c r="G14" s="43" t="s">
        <v>43</v>
      </c>
      <c r="H14" s="43">
        <v>3.14</v>
      </c>
      <c r="I14" s="43">
        <v>5408.5978999999998</v>
      </c>
      <c r="J14" s="43" t="s">
        <v>44</v>
      </c>
      <c r="K14" s="43">
        <v>3.5529999999999999</v>
      </c>
      <c r="L14" s="43">
        <v>606.97239999999999</v>
      </c>
      <c r="O14" s="12">
        <f t="shared" si="2"/>
        <v>1.9842584588161576</v>
      </c>
      <c r="R14" s="12">
        <f t="shared" si="0"/>
        <v>606.87636190840692</v>
      </c>
      <c r="U14" s="12">
        <f t="shared" si="1"/>
        <v>1473.0212473765605</v>
      </c>
      <c r="AD14" s="31">
        <v>43502</v>
      </c>
    </row>
    <row r="15" spans="1:33" x14ac:dyDescent="0.35">
      <c r="A15" s="40" t="s">
        <v>54</v>
      </c>
      <c r="B15" s="41">
        <v>43788</v>
      </c>
      <c r="C15" s="42">
        <v>0.75583333333333336</v>
      </c>
      <c r="D15" s="43" t="s">
        <v>42</v>
      </c>
      <c r="E15" s="43">
        <v>2.3130000000000002</v>
      </c>
      <c r="F15" s="43">
        <v>11.746600000000001</v>
      </c>
      <c r="G15" s="43" t="s">
        <v>43</v>
      </c>
      <c r="H15" s="43">
        <v>3.1429999999999998</v>
      </c>
      <c r="I15" s="43">
        <v>5847.5060999999996</v>
      </c>
      <c r="J15" s="43" t="s">
        <v>44</v>
      </c>
      <c r="K15" s="43">
        <v>3.556</v>
      </c>
      <c r="L15" s="43">
        <v>620.08299999999997</v>
      </c>
      <c r="O15" s="12">
        <f t="shared" si="2"/>
        <v>1.9677413984001857</v>
      </c>
      <c r="R15" s="12">
        <f t="shared" si="0"/>
        <v>656.1244325826508</v>
      </c>
      <c r="U15" s="12">
        <f t="shared" si="1"/>
        <v>1504.8384970008517</v>
      </c>
      <c r="AD15" s="31">
        <v>43502</v>
      </c>
    </row>
    <row r="16" spans="1:33" x14ac:dyDescent="0.35">
      <c r="A16" s="44" t="s">
        <v>41</v>
      </c>
      <c r="B16" s="45">
        <v>43788</v>
      </c>
      <c r="C16" s="46">
        <v>0.72104166666666669</v>
      </c>
      <c r="D16" s="47" t="s">
        <v>42</v>
      </c>
      <c r="E16" s="47">
        <v>2.306</v>
      </c>
      <c r="F16" s="47">
        <v>23.315799999999999</v>
      </c>
      <c r="G16" s="47" t="s">
        <v>43</v>
      </c>
      <c r="H16" s="47">
        <v>3.1429999999999998</v>
      </c>
      <c r="I16" s="47">
        <v>3661.3996999999999</v>
      </c>
      <c r="J16" s="47" t="s">
        <v>44</v>
      </c>
      <c r="K16" s="47">
        <v>3.5529999999999999</v>
      </c>
      <c r="L16" s="47">
        <v>888.41899999999998</v>
      </c>
      <c r="M16" s="5"/>
      <c r="N16" s="4"/>
      <c r="O16" s="5"/>
      <c r="P16" s="5"/>
      <c r="Q16" s="4"/>
      <c r="R16" s="4"/>
      <c r="S16" s="5"/>
      <c r="T16" s="4"/>
      <c r="U16" s="4"/>
      <c r="AD16" s="31">
        <v>43502</v>
      </c>
    </row>
    <row r="17" spans="1:30" x14ac:dyDescent="0.35">
      <c r="A17" s="44" t="s">
        <v>41</v>
      </c>
      <c r="B17" s="45">
        <v>43788</v>
      </c>
      <c r="C17" s="46">
        <v>0.72538194444444448</v>
      </c>
      <c r="D17" s="47" t="s">
        <v>42</v>
      </c>
      <c r="E17" s="47">
        <v>2.31</v>
      </c>
      <c r="F17" s="47">
        <v>22.975100000000001</v>
      </c>
      <c r="G17" s="47" t="s">
        <v>43</v>
      </c>
      <c r="H17" s="47">
        <v>3.1429999999999998</v>
      </c>
      <c r="I17" s="47">
        <v>3686.6122</v>
      </c>
      <c r="J17" s="47" t="s">
        <v>44</v>
      </c>
      <c r="K17" s="47">
        <v>3.5529999999999999</v>
      </c>
      <c r="L17" s="47">
        <v>885.6087</v>
      </c>
      <c r="M17" s="5"/>
      <c r="N17" s="4"/>
      <c r="O17" s="5"/>
      <c r="P17" s="5"/>
      <c r="Q17" s="4"/>
      <c r="R17" s="4"/>
      <c r="S17" s="5"/>
      <c r="T17" s="4"/>
      <c r="U17" s="4"/>
      <c r="AD17" s="31">
        <v>43502</v>
      </c>
    </row>
    <row r="18" spans="1:30" x14ac:dyDescent="0.35">
      <c r="A18" s="44" t="s">
        <v>41</v>
      </c>
      <c r="B18" s="45">
        <v>43788</v>
      </c>
      <c r="C18" s="46">
        <v>0.72973379629629631</v>
      </c>
      <c r="D18" s="47" t="s">
        <v>42</v>
      </c>
      <c r="E18" s="47">
        <v>2.3159999999999998</v>
      </c>
      <c r="F18" s="47">
        <v>23.450399999999998</v>
      </c>
      <c r="G18" s="47" t="s">
        <v>43</v>
      </c>
      <c r="H18" s="47">
        <v>3.15</v>
      </c>
      <c r="I18" s="47">
        <v>3654.5486000000001</v>
      </c>
      <c r="J18" s="47" t="s">
        <v>44</v>
      </c>
      <c r="K18" s="47">
        <v>3.56</v>
      </c>
      <c r="L18" s="47">
        <v>880.57230000000004</v>
      </c>
      <c r="M18" s="5"/>
      <c r="N18" s="4"/>
      <c r="O18" s="5"/>
      <c r="P18" s="5"/>
      <c r="Q18" s="4"/>
      <c r="R18" s="4"/>
      <c r="S18" s="5"/>
      <c r="T18" s="4"/>
      <c r="U18" s="4"/>
      <c r="AD18" s="31">
        <v>43502</v>
      </c>
    </row>
    <row r="19" spans="1:30" x14ac:dyDescent="0.35">
      <c r="A19" s="44" t="s">
        <v>41</v>
      </c>
      <c r="B19" s="45">
        <v>43788</v>
      </c>
      <c r="C19" s="46">
        <v>0.73408564814814825</v>
      </c>
      <c r="D19" s="47" t="s">
        <v>42</v>
      </c>
      <c r="E19" s="47">
        <v>2.3159999999999998</v>
      </c>
      <c r="F19" s="47">
        <v>24.4848</v>
      </c>
      <c r="G19" s="47" t="s">
        <v>43</v>
      </c>
      <c r="H19" s="47">
        <v>3.15</v>
      </c>
      <c r="I19" s="47">
        <v>3647.7988</v>
      </c>
      <c r="J19" s="47" t="s">
        <v>44</v>
      </c>
      <c r="K19" s="47">
        <v>3.5630000000000002</v>
      </c>
      <c r="L19" s="47">
        <v>886.30759999999998</v>
      </c>
      <c r="M19" s="5"/>
      <c r="N19" s="4"/>
      <c r="O19" s="5"/>
      <c r="P19" s="5"/>
      <c r="Q19" s="4"/>
      <c r="R19" s="4"/>
      <c r="S19" s="5"/>
      <c r="T19" s="4"/>
      <c r="U19" s="4"/>
      <c r="AD19" s="31">
        <v>43502</v>
      </c>
    </row>
    <row r="20" spans="1:30" x14ac:dyDescent="0.35">
      <c r="A20" s="48" t="s">
        <v>55</v>
      </c>
      <c r="B20" s="49">
        <v>43788</v>
      </c>
      <c r="C20" s="50">
        <v>0.76019675925925922</v>
      </c>
      <c r="D20" s="51" t="s">
        <v>42</v>
      </c>
      <c r="E20" s="51">
        <v>2.3159999999999998</v>
      </c>
      <c r="F20" s="51">
        <v>11.923999999999999</v>
      </c>
      <c r="G20" s="51" t="s">
        <v>43</v>
      </c>
      <c r="H20" s="51">
        <v>3.15</v>
      </c>
      <c r="I20" s="51">
        <v>3625.7550000000001</v>
      </c>
      <c r="J20" s="51" t="s">
        <v>44</v>
      </c>
      <c r="K20" s="51">
        <v>3.5659999999999998</v>
      </c>
      <c r="L20" s="51">
        <v>590.23109999999997</v>
      </c>
      <c r="O20" s="14">
        <f t="shared" ref="O20:O29" si="3">($O$2/$M$2)*F20</f>
        <v>1.9974587058828777</v>
      </c>
      <c r="P20" s="3"/>
      <c r="R20" s="14">
        <f t="shared" ref="R20:R29" si="4">($R$2/$P$2)*I20</f>
        <v>406.83094662504232</v>
      </c>
      <c r="S20" s="3"/>
      <c r="U20" s="14">
        <f>($S$2/$U$2)*L20</f>
        <v>1432.3928916083159</v>
      </c>
      <c r="AD20" s="31">
        <v>43502</v>
      </c>
    </row>
    <row r="21" spans="1:30" x14ac:dyDescent="0.35">
      <c r="A21" s="48" t="s">
        <v>56</v>
      </c>
      <c r="B21" s="49">
        <v>43788</v>
      </c>
      <c r="C21" s="50">
        <v>0.76454861111111105</v>
      </c>
      <c r="D21" s="51" t="s">
        <v>42</v>
      </c>
      <c r="E21" s="51">
        <v>2.306</v>
      </c>
      <c r="F21" s="51">
        <v>12.1328</v>
      </c>
      <c r="G21" s="51" t="s">
        <v>43</v>
      </c>
      <c r="H21" s="51">
        <v>3.14</v>
      </c>
      <c r="I21" s="51">
        <v>5084.0051999999996</v>
      </c>
      <c r="J21" s="51" t="s">
        <v>44</v>
      </c>
      <c r="K21" s="51">
        <v>3.556</v>
      </c>
      <c r="L21" s="51">
        <v>654.71630000000005</v>
      </c>
      <c r="O21" s="14">
        <f t="shared" si="3"/>
        <v>2.0324360102931718</v>
      </c>
      <c r="P21" s="3"/>
      <c r="R21" s="14">
        <f t="shared" si="4"/>
        <v>570.4551598667415</v>
      </c>
      <c r="S21" s="3"/>
      <c r="U21" s="14">
        <f t="shared" ref="U21:U26" si="5">($S$2/$U$2)*L21</f>
        <v>1588.8877664021732</v>
      </c>
      <c r="AD21" s="31">
        <v>43502</v>
      </c>
    </row>
    <row r="22" spans="1:30" x14ac:dyDescent="0.35">
      <c r="A22" s="48" t="s">
        <v>57</v>
      </c>
      <c r="B22" s="49">
        <v>43788</v>
      </c>
      <c r="C22" s="50">
        <v>0.76890046296296299</v>
      </c>
      <c r="D22" s="51" t="s">
        <v>42</v>
      </c>
      <c r="E22" s="51">
        <v>2.3159999999999998</v>
      </c>
      <c r="F22" s="51">
        <v>11.955</v>
      </c>
      <c r="G22" s="51" t="s">
        <v>43</v>
      </c>
      <c r="H22" s="51">
        <v>3.1459999999999999</v>
      </c>
      <c r="I22" s="51">
        <v>6056.0374000000002</v>
      </c>
      <c r="J22" s="51" t="s">
        <v>44</v>
      </c>
      <c r="K22" s="51">
        <v>3.5630000000000002</v>
      </c>
      <c r="L22" s="51">
        <v>673.98440000000005</v>
      </c>
      <c r="O22" s="14">
        <f t="shared" si="3"/>
        <v>2.0026516964801915</v>
      </c>
      <c r="P22" s="3"/>
      <c r="R22" s="14">
        <f>($R$2/$P$2)*I22</f>
        <v>679.52286578620453</v>
      </c>
      <c r="S22" s="3"/>
      <c r="U22" s="14">
        <f t="shared" si="5"/>
        <v>1635.6482462799672</v>
      </c>
      <c r="AD22" s="31">
        <v>43502</v>
      </c>
    </row>
    <row r="23" spans="1:30" x14ac:dyDescent="0.35">
      <c r="A23" s="48" t="s">
        <v>58</v>
      </c>
      <c r="B23" s="49">
        <v>43788</v>
      </c>
      <c r="C23" s="50">
        <v>0.77324074074074067</v>
      </c>
      <c r="D23" s="51" t="s">
        <v>42</v>
      </c>
      <c r="E23" s="51">
        <v>2.3159999999999998</v>
      </c>
      <c r="F23" s="51">
        <v>11.3825</v>
      </c>
      <c r="G23" s="51" t="s">
        <v>43</v>
      </c>
      <c r="H23" s="51">
        <v>3.1429999999999998</v>
      </c>
      <c r="I23" s="51">
        <v>6799.7087000000001</v>
      </c>
      <c r="J23" s="51" t="s">
        <v>44</v>
      </c>
      <c r="K23" s="51">
        <v>3.5630000000000002</v>
      </c>
      <c r="L23" s="51">
        <v>692.75660000000005</v>
      </c>
      <c r="O23" s="14">
        <f t="shared" si="3"/>
        <v>1.9067488862556068</v>
      </c>
      <c r="P23" s="3"/>
      <c r="R23" s="14">
        <f t="shared" si="4"/>
        <v>762.96714124245455</v>
      </c>
      <c r="S23" s="3"/>
      <c r="U23" s="14">
        <f t="shared" si="5"/>
        <v>1681.2052591853353</v>
      </c>
      <c r="AD23" s="31">
        <v>43502</v>
      </c>
    </row>
    <row r="24" spans="1:30" x14ac:dyDescent="0.35">
      <c r="A24" s="48" t="s">
        <v>59</v>
      </c>
      <c r="B24" s="49">
        <v>43788</v>
      </c>
      <c r="C24" s="50">
        <v>0.77760416666666676</v>
      </c>
      <c r="D24" s="51" t="s">
        <v>42</v>
      </c>
      <c r="E24" s="51">
        <v>2.3130000000000002</v>
      </c>
      <c r="F24" s="51">
        <v>11.480600000000001</v>
      </c>
      <c r="G24" s="51" t="s">
        <v>43</v>
      </c>
      <c r="H24" s="51">
        <v>3.14</v>
      </c>
      <c r="I24" s="51">
        <v>7013.8303999999998</v>
      </c>
      <c r="J24" s="51" t="s">
        <v>44</v>
      </c>
      <c r="K24" s="51">
        <v>3.56</v>
      </c>
      <c r="L24" s="51">
        <v>699.41129999999998</v>
      </c>
      <c r="O24" s="14">
        <f t="shared" si="3"/>
        <v>1.9231821887587193</v>
      </c>
      <c r="P24" s="3"/>
      <c r="R24" s="14">
        <f t="shared" si="4"/>
        <v>786.99285006833031</v>
      </c>
      <c r="S24" s="3"/>
      <c r="U24" s="14">
        <f t="shared" si="5"/>
        <v>1697.3551112954424</v>
      </c>
      <c r="AD24" s="31">
        <v>43502</v>
      </c>
    </row>
    <row r="25" spans="1:30" x14ac:dyDescent="0.35">
      <c r="A25" s="52" t="s">
        <v>60</v>
      </c>
      <c r="B25" s="53">
        <v>43788</v>
      </c>
      <c r="C25" s="54">
        <v>0.79935185185185187</v>
      </c>
      <c r="D25" s="55" t="s">
        <v>42</v>
      </c>
      <c r="E25" s="55">
        <v>2.3159999999999998</v>
      </c>
      <c r="F25" s="55">
        <v>12.282</v>
      </c>
      <c r="G25" s="55" t="s">
        <v>43</v>
      </c>
      <c r="H25" s="55">
        <v>3.15</v>
      </c>
      <c r="I25" s="55">
        <v>3925.8595</v>
      </c>
      <c r="J25" s="55" t="s">
        <v>44</v>
      </c>
      <c r="K25" s="55">
        <v>3.5630000000000002</v>
      </c>
      <c r="L25" s="55">
        <v>617.9067</v>
      </c>
      <c r="O25" s="17">
        <f t="shared" si="3"/>
        <v>2.0574293714905654</v>
      </c>
      <c r="P25" s="3"/>
      <c r="R25" s="17">
        <f t="shared" si="4"/>
        <v>440.5044292021704</v>
      </c>
      <c r="S25" s="3"/>
      <c r="U25" s="17">
        <f t="shared" si="5"/>
        <v>1499.5569782025248</v>
      </c>
      <c r="AD25" s="31">
        <v>43502</v>
      </c>
    </row>
    <row r="26" spans="1:30" x14ac:dyDescent="0.35">
      <c r="A26" s="52" t="s">
        <v>61</v>
      </c>
      <c r="B26" s="53">
        <v>43788</v>
      </c>
      <c r="C26" s="54">
        <v>0.80378472222222219</v>
      </c>
      <c r="D26" s="55" t="s">
        <v>42</v>
      </c>
      <c r="E26" s="55">
        <v>2.31</v>
      </c>
      <c r="F26" s="55">
        <v>13.1972</v>
      </c>
      <c r="G26" s="55" t="s">
        <v>43</v>
      </c>
      <c r="H26" s="55">
        <v>3.1429999999999998</v>
      </c>
      <c r="I26" s="55">
        <v>5628.3049000000001</v>
      </c>
      <c r="J26" s="55" t="s">
        <v>44</v>
      </c>
      <c r="K26" s="55">
        <v>3.556</v>
      </c>
      <c r="L26" s="55">
        <v>584.35320000000002</v>
      </c>
      <c r="O26" s="17">
        <f t="shared" si="3"/>
        <v>2.2107398551893254</v>
      </c>
      <c r="P26" s="3"/>
      <c r="R26" s="17">
        <f t="shared" si="4"/>
        <v>631.52877410673477</v>
      </c>
      <c r="S26" s="3"/>
      <c r="U26" s="17">
        <f t="shared" si="5"/>
        <v>1418.1282041366044</v>
      </c>
      <c r="AD26" s="31">
        <v>43502</v>
      </c>
    </row>
    <row r="27" spans="1:30" x14ac:dyDescent="0.35">
      <c r="A27" s="52" t="s">
        <v>62</v>
      </c>
      <c r="B27" s="53">
        <v>43788</v>
      </c>
      <c r="C27" s="54">
        <v>0.80813657407407413</v>
      </c>
      <c r="D27" s="55" t="s">
        <v>42</v>
      </c>
      <c r="E27" s="55">
        <v>2.3130000000000002</v>
      </c>
      <c r="F27" s="55">
        <v>15.276</v>
      </c>
      <c r="G27" s="55" t="s">
        <v>43</v>
      </c>
      <c r="H27" s="55">
        <v>3.14</v>
      </c>
      <c r="I27" s="55">
        <v>6580.6192000000001</v>
      </c>
      <c r="J27" s="55" t="s">
        <v>44</v>
      </c>
      <c r="K27" s="55">
        <v>3.556</v>
      </c>
      <c r="L27" s="55">
        <v>586.52160000000003</v>
      </c>
      <c r="O27" s="17">
        <f t="shared" si="3"/>
        <v>2.5589717536956424</v>
      </c>
      <c r="P27" s="3"/>
      <c r="R27" s="17">
        <f t="shared" si="4"/>
        <v>738.38401616075237</v>
      </c>
      <c r="S27" s="3"/>
      <c r="U27" s="17">
        <f>($S$2/$U$2)*L27</f>
        <v>1423.3905509464616</v>
      </c>
      <c r="AD27" s="31">
        <v>43502</v>
      </c>
    </row>
    <row r="28" spans="1:30" x14ac:dyDescent="0.35">
      <c r="A28" s="52" t="s">
        <v>63</v>
      </c>
      <c r="B28" s="53">
        <v>43788</v>
      </c>
      <c r="C28" s="54">
        <v>0.81248842592592585</v>
      </c>
      <c r="D28" s="55" t="s">
        <v>42</v>
      </c>
      <c r="E28" s="55">
        <v>2.3159999999999998</v>
      </c>
      <c r="F28" s="55">
        <v>18.8048</v>
      </c>
      <c r="G28" s="55" t="s">
        <v>43</v>
      </c>
      <c r="H28" s="55">
        <v>3.1429999999999998</v>
      </c>
      <c r="I28" s="55">
        <v>7306.0014000000001</v>
      </c>
      <c r="J28" s="55" t="s">
        <v>44</v>
      </c>
      <c r="K28" s="55">
        <v>3.5630000000000002</v>
      </c>
      <c r="L28" s="55">
        <v>567.47940000000006</v>
      </c>
      <c r="O28" s="17">
        <f t="shared" si="3"/>
        <v>3.1501015994956676</v>
      </c>
      <c r="P28" s="3"/>
      <c r="R28" s="17">
        <f t="shared" si="4"/>
        <v>819.77614747987229</v>
      </c>
      <c r="S28" s="3"/>
      <c r="U28" s="17">
        <f>($S$2/$U$2)*L28</f>
        <v>1377.1782928655441</v>
      </c>
      <c r="AD28" s="31">
        <v>43502</v>
      </c>
    </row>
    <row r="29" spans="1:30" x14ac:dyDescent="0.35">
      <c r="A29" s="52" t="s">
        <v>64</v>
      </c>
      <c r="B29" s="53">
        <v>43788</v>
      </c>
      <c r="C29" s="54">
        <v>0.81684027777777779</v>
      </c>
      <c r="D29" s="55" t="s">
        <v>42</v>
      </c>
      <c r="E29" s="55">
        <v>2.3159999999999998</v>
      </c>
      <c r="F29" s="55">
        <v>19.271799999999999</v>
      </c>
      <c r="G29" s="55" t="s">
        <v>43</v>
      </c>
      <c r="H29" s="55">
        <v>3.14</v>
      </c>
      <c r="I29" s="55">
        <v>8027.9687999999996</v>
      </c>
      <c r="J29" s="55" t="s">
        <v>44</v>
      </c>
      <c r="K29" s="55">
        <v>3.5630000000000002</v>
      </c>
      <c r="L29" s="55">
        <v>580.30719999999997</v>
      </c>
      <c r="O29" s="17">
        <f t="shared" si="3"/>
        <v>3.2283314901068132</v>
      </c>
      <c r="P29" s="3"/>
      <c r="R29" s="17">
        <f t="shared" si="4"/>
        <v>900.78511823890608</v>
      </c>
      <c r="S29" s="3"/>
      <c r="U29" s="17">
        <f>($S$2/$U$2)*L29</f>
        <v>1408.3092338392967</v>
      </c>
      <c r="AD29" s="31">
        <v>43502</v>
      </c>
    </row>
    <row r="30" spans="1:30" x14ac:dyDescent="0.35">
      <c r="A30" s="56" t="s">
        <v>41</v>
      </c>
      <c r="B30" s="57">
        <v>43788</v>
      </c>
      <c r="C30" s="58">
        <v>0.78195601851851848</v>
      </c>
      <c r="D30" s="59" t="s">
        <v>42</v>
      </c>
      <c r="E30" s="59">
        <v>2.31</v>
      </c>
      <c r="F30" s="59">
        <v>22.935199999999998</v>
      </c>
      <c r="G30" s="59" t="s">
        <v>43</v>
      </c>
      <c r="H30" s="59">
        <v>3.1429999999999998</v>
      </c>
      <c r="I30" s="59">
        <v>3604.0309999999999</v>
      </c>
      <c r="J30" s="59" t="s">
        <v>44</v>
      </c>
      <c r="K30" s="59">
        <v>3.5529999999999999</v>
      </c>
      <c r="L30" s="59">
        <v>889.52679999999998</v>
      </c>
      <c r="M30" s="5"/>
      <c r="N30" s="4"/>
      <c r="O30" s="5"/>
      <c r="P30" s="5"/>
      <c r="Q30" s="4"/>
      <c r="R30" s="4"/>
      <c r="S30" s="5"/>
      <c r="T30" s="4"/>
      <c r="U30" s="4"/>
      <c r="AD30" s="31">
        <v>43502</v>
      </c>
    </row>
    <row r="31" spans="1:30" x14ac:dyDescent="0.35">
      <c r="A31" s="56" t="s">
        <v>41</v>
      </c>
      <c r="B31" s="57">
        <v>43788</v>
      </c>
      <c r="C31" s="58">
        <v>0.78629629629629638</v>
      </c>
      <c r="D31" s="59" t="s">
        <v>42</v>
      </c>
      <c r="E31" s="59">
        <v>2.3159999999999998</v>
      </c>
      <c r="F31" s="59">
        <v>23.55</v>
      </c>
      <c r="G31" s="59" t="s">
        <v>43</v>
      </c>
      <c r="H31" s="59">
        <v>3.153</v>
      </c>
      <c r="I31" s="59">
        <v>3614.8672000000001</v>
      </c>
      <c r="J31" s="59" t="s">
        <v>44</v>
      </c>
      <c r="K31" s="59">
        <v>3.5630000000000002</v>
      </c>
      <c r="L31" s="59">
        <v>887.74919999999997</v>
      </c>
      <c r="M31" s="5"/>
      <c r="N31" s="4"/>
      <c r="O31" s="5"/>
      <c r="P31" s="5"/>
      <c r="Q31" s="4"/>
      <c r="R31" s="4"/>
      <c r="S31" s="5"/>
      <c r="T31" s="4"/>
      <c r="U31" s="4"/>
      <c r="AD31" s="31">
        <v>43502</v>
      </c>
    </row>
    <row r="32" spans="1:30" x14ac:dyDescent="0.35">
      <c r="A32" s="56" t="s">
        <v>41</v>
      </c>
      <c r="B32" s="57">
        <v>43788</v>
      </c>
      <c r="C32" s="58">
        <v>0.7906481481481481</v>
      </c>
      <c r="D32" s="59" t="s">
        <v>42</v>
      </c>
      <c r="E32" s="59">
        <v>2.3130000000000002</v>
      </c>
      <c r="F32" s="59">
        <v>23.327400000000001</v>
      </c>
      <c r="G32" s="59" t="s">
        <v>43</v>
      </c>
      <c r="H32" s="59">
        <v>3.153</v>
      </c>
      <c r="I32" s="59">
        <v>3604.4560000000001</v>
      </c>
      <c r="J32" s="59" t="s">
        <v>44</v>
      </c>
      <c r="K32" s="59">
        <v>3.56</v>
      </c>
      <c r="L32" s="59">
        <v>888.37919999999997</v>
      </c>
      <c r="M32" s="5"/>
      <c r="N32" s="4"/>
      <c r="O32" s="5"/>
      <c r="P32" s="5"/>
      <c r="Q32" s="4"/>
      <c r="R32" s="4"/>
      <c r="S32" s="5"/>
      <c r="T32" s="4"/>
      <c r="U32" s="4"/>
      <c r="AD32" s="31">
        <v>43502</v>
      </c>
    </row>
    <row r="33" spans="1:30" x14ac:dyDescent="0.35">
      <c r="A33" s="56" t="s">
        <v>41</v>
      </c>
      <c r="B33" s="57">
        <v>43788</v>
      </c>
      <c r="C33" s="58">
        <v>0.79499999999999993</v>
      </c>
      <c r="D33" s="59" t="s">
        <v>42</v>
      </c>
      <c r="E33" s="59">
        <v>2.3130000000000002</v>
      </c>
      <c r="F33" s="59">
        <v>23.571999999999999</v>
      </c>
      <c r="G33" s="59" t="s">
        <v>43</v>
      </c>
      <c r="H33" s="59">
        <v>3.15</v>
      </c>
      <c r="I33" s="59">
        <v>3613.9825999999998</v>
      </c>
      <c r="J33" s="59" t="s">
        <v>44</v>
      </c>
      <c r="K33" s="59">
        <v>3.5630000000000002</v>
      </c>
      <c r="L33" s="59">
        <v>887.40390000000002</v>
      </c>
      <c r="M33" s="5"/>
      <c r="N33" s="4"/>
      <c r="O33" s="5"/>
      <c r="P33" s="5"/>
      <c r="Q33" s="4"/>
      <c r="R33" s="4"/>
      <c r="S33" s="5"/>
      <c r="T33" s="4"/>
      <c r="U33" s="4"/>
      <c r="AD33" s="31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1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1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1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1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1">
        <v>43502</v>
      </c>
    </row>
    <row r="39" spans="1:30" x14ac:dyDescent="0.35">
      <c r="A39" s="64" t="s">
        <v>70</v>
      </c>
      <c r="B39" s="65">
        <v>43788</v>
      </c>
      <c r="C39" s="66">
        <v>0.82119212962962962</v>
      </c>
      <c r="D39" s="67" t="s">
        <v>42</v>
      </c>
      <c r="E39" s="67">
        <v>2.3130000000000002</v>
      </c>
      <c r="F39" s="67">
        <v>12.2552</v>
      </c>
      <c r="G39" s="67" t="s">
        <v>43</v>
      </c>
      <c r="H39" s="67">
        <v>3.15</v>
      </c>
      <c r="I39" s="67">
        <v>3775.8942000000002</v>
      </c>
      <c r="J39" s="67" t="s">
        <v>44</v>
      </c>
      <c r="K39" s="67">
        <v>3.5630000000000002</v>
      </c>
      <c r="L39" s="67">
        <v>589.37940000000003</v>
      </c>
      <c r="O39" s="26">
        <f t="shared" si="6"/>
        <v>2.0529399473612751</v>
      </c>
      <c r="R39" s="16">
        <f t="shared" si="7"/>
        <v>423.67744421286244</v>
      </c>
      <c r="U39" s="16">
        <f t="shared" si="8"/>
        <v>1430.3259571045551</v>
      </c>
      <c r="AD39" s="31">
        <v>43502</v>
      </c>
    </row>
    <row r="40" spans="1:30" x14ac:dyDescent="0.35">
      <c r="A40" s="64" t="s">
        <v>71</v>
      </c>
      <c r="B40" s="65">
        <v>43788</v>
      </c>
      <c r="C40" s="66">
        <v>0.82554398148148145</v>
      </c>
      <c r="D40" s="67" t="s">
        <v>42</v>
      </c>
      <c r="E40" s="67">
        <v>2.31</v>
      </c>
      <c r="F40" s="67">
        <v>12.179</v>
      </c>
      <c r="G40" s="67" t="s">
        <v>43</v>
      </c>
      <c r="H40" s="67">
        <v>3.1429999999999998</v>
      </c>
      <c r="I40" s="67">
        <v>4360.2331000000004</v>
      </c>
      <c r="J40" s="67" t="s">
        <v>44</v>
      </c>
      <c r="K40" s="67">
        <v>3.556</v>
      </c>
      <c r="L40" s="67">
        <v>585.86300000000006</v>
      </c>
      <c r="O40" s="16">
        <f t="shared" si="6"/>
        <v>2.0401752414414265</v>
      </c>
      <c r="R40" s="16">
        <f t="shared" si="7"/>
        <v>489.24369119778999</v>
      </c>
      <c r="U40" s="16">
        <f t="shared" si="8"/>
        <v>1421.7922380849177</v>
      </c>
      <c r="AD40" s="31">
        <v>43502</v>
      </c>
    </row>
    <row r="41" spans="1:30" x14ac:dyDescent="0.35">
      <c r="A41" s="64" t="s">
        <v>72</v>
      </c>
      <c r="B41" s="65">
        <v>43788</v>
      </c>
      <c r="C41" s="66">
        <v>0.82989583333333339</v>
      </c>
      <c r="D41" s="67" t="s">
        <v>42</v>
      </c>
      <c r="E41" s="67">
        <v>2.306</v>
      </c>
      <c r="F41" s="67">
        <v>10.7974</v>
      </c>
      <c r="G41" s="67" t="s">
        <v>43</v>
      </c>
      <c r="H41" s="67">
        <v>3.14</v>
      </c>
      <c r="I41" s="67">
        <v>4825.9250000000002</v>
      </c>
      <c r="J41" s="67" t="s">
        <v>44</v>
      </c>
      <c r="K41" s="67">
        <v>3.5529999999999999</v>
      </c>
      <c r="L41" s="67">
        <v>580.97460000000001</v>
      </c>
      <c r="O41" s="16">
        <f t="shared" si="6"/>
        <v>1.8087353766269527</v>
      </c>
      <c r="R41" s="16">
        <f t="shared" si="7"/>
        <v>541.49704988104747</v>
      </c>
      <c r="U41" s="16">
        <f t="shared" si="8"/>
        <v>1409.9289028398957</v>
      </c>
      <c r="AD41" s="31">
        <v>43502</v>
      </c>
    </row>
    <row r="42" spans="1:30" x14ac:dyDescent="0.35">
      <c r="A42" s="64" t="s">
        <v>73</v>
      </c>
      <c r="B42" s="65">
        <v>43788</v>
      </c>
      <c r="C42" s="66">
        <v>0.83424768518518511</v>
      </c>
      <c r="D42" s="67" t="s">
        <v>42</v>
      </c>
      <c r="E42" s="67">
        <v>2.3130000000000002</v>
      </c>
      <c r="F42" s="67">
        <v>10.521100000000001</v>
      </c>
      <c r="G42" s="67" t="s">
        <v>43</v>
      </c>
      <c r="H42" s="67">
        <v>3.15</v>
      </c>
      <c r="I42" s="67">
        <v>5152.1688999999997</v>
      </c>
      <c r="J42" s="67" t="s">
        <v>44</v>
      </c>
      <c r="K42" s="67">
        <v>3.5630000000000002</v>
      </c>
      <c r="L42" s="67">
        <v>587.32449999999994</v>
      </c>
      <c r="O42" s="16">
        <f t="shared" si="6"/>
        <v>1.7624507539805725</v>
      </c>
      <c r="R42" s="16">
        <f t="shared" si="7"/>
        <v>578.10352623359904</v>
      </c>
      <c r="T42" s="16">
        <f>($S$2/$U$2)*L42</f>
        <v>1425.3390559518268</v>
      </c>
      <c r="AD42" s="31">
        <v>43502</v>
      </c>
    </row>
    <row r="43" spans="1:30" x14ac:dyDescent="0.35">
      <c r="A43" s="64" t="s">
        <v>74</v>
      </c>
      <c r="B43" s="65">
        <v>43788</v>
      </c>
      <c r="C43" s="66">
        <v>0.83859953703703705</v>
      </c>
      <c r="D43" s="67" t="s">
        <v>42</v>
      </c>
      <c r="E43" s="67">
        <v>2.3159999999999998</v>
      </c>
      <c r="F43" s="67">
        <v>10.371499999999999</v>
      </c>
      <c r="G43" s="67" t="s">
        <v>43</v>
      </c>
      <c r="H43" s="67">
        <v>3.1459999999999999</v>
      </c>
      <c r="I43" s="67">
        <v>5323.5518000000002</v>
      </c>
      <c r="J43" s="67" t="s">
        <v>44</v>
      </c>
      <c r="K43" s="67">
        <v>3.56</v>
      </c>
      <c r="L43" s="67">
        <v>573.95680000000004</v>
      </c>
      <c r="O43" s="16">
        <f t="shared" ref="O43" si="9">($O$2/$M$2)*F43</f>
        <v>1.7373903864528903</v>
      </c>
      <c r="R43" s="16">
        <f t="shared" si="7"/>
        <v>597.33369138329761</v>
      </c>
      <c r="U43" s="16">
        <f t="shared" si="8"/>
        <v>1392.8978673103738</v>
      </c>
      <c r="AD43" s="31">
        <v>43502</v>
      </c>
    </row>
    <row r="44" spans="1:30" x14ac:dyDescent="0.35">
      <c r="A44" s="60" t="s">
        <v>41</v>
      </c>
      <c r="B44" s="61">
        <v>43788</v>
      </c>
      <c r="C44" s="62">
        <v>0.84295138888888888</v>
      </c>
      <c r="D44" s="63" t="s">
        <v>42</v>
      </c>
      <c r="E44" s="63">
        <v>2.3159999999999998</v>
      </c>
      <c r="F44" s="63">
        <v>24.128799999999998</v>
      </c>
      <c r="G44" s="63" t="s">
        <v>43</v>
      </c>
      <c r="H44" s="63">
        <v>3.15</v>
      </c>
      <c r="I44" s="63">
        <v>3594.7809000000002</v>
      </c>
      <c r="J44" s="63" t="s">
        <v>44</v>
      </c>
      <c r="K44" s="63">
        <v>3.5630000000000002</v>
      </c>
      <c r="L44" s="63">
        <v>881.69970000000001</v>
      </c>
      <c r="M44" s="5"/>
      <c r="N44" s="4"/>
      <c r="O44" s="4"/>
      <c r="P44" s="5"/>
      <c r="Q44" s="4"/>
      <c r="R44" s="4"/>
      <c r="S44" s="5"/>
      <c r="T44" s="4"/>
      <c r="U44" s="4"/>
      <c r="AD44" s="31">
        <v>43502</v>
      </c>
    </row>
    <row r="45" spans="1:30" x14ac:dyDescent="0.35">
      <c r="A45" s="60" t="s">
        <v>41</v>
      </c>
      <c r="B45" s="61">
        <v>43788</v>
      </c>
      <c r="C45" s="62">
        <v>0.8473032407407407</v>
      </c>
      <c r="D45" s="63" t="s">
        <v>42</v>
      </c>
      <c r="E45" s="63">
        <v>2.3130000000000002</v>
      </c>
      <c r="F45" s="63">
        <v>23.803000000000001</v>
      </c>
      <c r="G45" s="63" t="s">
        <v>43</v>
      </c>
      <c r="H45" s="63">
        <v>3.15</v>
      </c>
      <c r="I45" s="63">
        <v>3586.0859999999998</v>
      </c>
      <c r="J45" s="63" t="s">
        <v>44</v>
      </c>
      <c r="K45" s="63">
        <v>3.5630000000000002</v>
      </c>
      <c r="L45" s="63">
        <v>887.48360000000002</v>
      </c>
      <c r="M45" s="5"/>
      <c r="N45" s="4"/>
      <c r="O45" s="4"/>
      <c r="P45" s="5"/>
      <c r="Q45" s="4"/>
      <c r="R45" s="4"/>
      <c r="S45" s="5"/>
      <c r="T45" s="4"/>
      <c r="U45" s="4"/>
      <c r="AD45" s="31">
        <v>43502</v>
      </c>
    </row>
    <row r="46" spans="1:30" x14ac:dyDescent="0.35">
      <c r="A46" s="60" t="s">
        <v>41</v>
      </c>
      <c r="B46" s="61">
        <v>43788</v>
      </c>
      <c r="C46" s="62">
        <v>0.85165509259259264</v>
      </c>
      <c r="D46" s="63" t="s">
        <v>42</v>
      </c>
      <c r="E46" s="63">
        <v>2.31</v>
      </c>
      <c r="F46" s="63">
        <v>23.523399999999999</v>
      </c>
      <c r="G46" s="63" t="s">
        <v>43</v>
      </c>
      <c r="H46" s="63">
        <v>3.1459999999999999</v>
      </c>
      <c r="I46" s="63">
        <v>3590.9929000000002</v>
      </c>
      <c r="J46" s="63" t="s">
        <v>44</v>
      </c>
      <c r="K46" s="63">
        <v>3.556</v>
      </c>
      <c r="L46" s="63">
        <v>883.77</v>
      </c>
      <c r="M46" s="5"/>
      <c r="N46" s="4"/>
      <c r="O46" s="4"/>
      <c r="P46" s="5"/>
      <c r="Q46" s="4"/>
      <c r="R46" s="4"/>
      <c r="S46" s="5"/>
      <c r="T46" s="4"/>
      <c r="U46" s="4"/>
      <c r="AD46" s="31">
        <v>43502</v>
      </c>
    </row>
    <row r="47" spans="1:30" x14ac:dyDescent="0.35">
      <c r="A47" s="60" t="s">
        <v>41</v>
      </c>
      <c r="B47" s="61">
        <v>43788</v>
      </c>
      <c r="C47" s="62">
        <v>0.85600694444444436</v>
      </c>
      <c r="D47" s="63" t="s">
        <v>42</v>
      </c>
      <c r="E47" s="63">
        <v>2.31</v>
      </c>
      <c r="F47" s="63">
        <v>23.6662</v>
      </c>
      <c r="G47" s="63" t="s">
        <v>43</v>
      </c>
      <c r="H47" s="63">
        <v>3.1459999999999999</v>
      </c>
      <c r="I47" s="63">
        <v>3592.8238000000001</v>
      </c>
      <c r="J47" s="63" t="s">
        <v>44</v>
      </c>
      <c r="K47" s="63">
        <v>3.556</v>
      </c>
      <c r="L47" s="63">
        <v>877.66049999999996</v>
      </c>
      <c r="M47" s="5"/>
      <c r="N47" s="4"/>
      <c r="O47" s="4"/>
      <c r="P47" s="5"/>
      <c r="Q47" s="4"/>
      <c r="R47" s="4"/>
      <c r="S47" s="5"/>
      <c r="T47" s="4"/>
      <c r="U47" s="4"/>
      <c r="AD47" s="31">
        <v>43502</v>
      </c>
    </row>
    <row r="48" spans="1:30" x14ac:dyDescent="0.35">
      <c r="A48" s="64" t="s">
        <v>75</v>
      </c>
      <c r="B48" s="65">
        <v>43788</v>
      </c>
      <c r="C48" s="66">
        <v>0.8603587962962963</v>
      </c>
      <c r="D48" s="67" t="s">
        <v>42</v>
      </c>
      <c r="E48" s="67">
        <v>2.3130000000000002</v>
      </c>
      <c r="F48" s="67">
        <v>11.8279</v>
      </c>
      <c r="G48" s="67" t="s">
        <v>43</v>
      </c>
      <c r="H48" s="67">
        <v>3.15</v>
      </c>
      <c r="I48" s="67">
        <v>3094.3948999999998</v>
      </c>
      <c r="J48" s="67" t="s">
        <v>44</v>
      </c>
      <c r="K48" s="67">
        <v>3.56</v>
      </c>
      <c r="L48" s="67">
        <v>566.08019999999999</v>
      </c>
      <c r="O48" s="22">
        <f t="shared" ref="O48:O57" si="10">($O$2/$M$2)*F48</f>
        <v>1.9813604350312051</v>
      </c>
      <c r="R48" s="22">
        <f t="shared" ref="R48:R57" si="11">($R$2/$P$2)*I48</f>
        <v>347.20923129078028</v>
      </c>
      <c r="T48" s="22">
        <f>($S$2/$U$2)*L48</f>
        <v>1373.7826667558077</v>
      </c>
      <c r="AD48" s="31">
        <v>43502</v>
      </c>
    </row>
    <row r="49" spans="1:30" x14ac:dyDescent="0.35">
      <c r="A49" s="64" t="s">
        <v>76</v>
      </c>
      <c r="B49" s="65">
        <v>43788</v>
      </c>
      <c r="C49" s="66">
        <v>0.86471064814814813</v>
      </c>
      <c r="D49" s="67" t="s">
        <v>42</v>
      </c>
      <c r="E49" s="67">
        <v>2.306</v>
      </c>
      <c r="F49" s="67">
        <v>10.9946</v>
      </c>
      <c r="G49" s="67" t="s">
        <v>43</v>
      </c>
      <c r="H49" s="67">
        <v>3.1429999999999998</v>
      </c>
      <c r="I49" s="67">
        <v>3320.1783999999998</v>
      </c>
      <c r="J49" s="67" t="s">
        <v>44</v>
      </c>
      <c r="K49" s="67">
        <v>3.556</v>
      </c>
      <c r="L49" s="67">
        <v>583.13789999999995</v>
      </c>
      <c r="O49" s="22">
        <f t="shared" si="10"/>
        <v>1.841769497458897</v>
      </c>
      <c r="R49" s="22">
        <f t="shared" si="11"/>
        <v>372.54346237846141</v>
      </c>
      <c r="U49" s="22">
        <f>($S$2/$U$2)*L49</f>
        <v>1415.1788727964367</v>
      </c>
      <c r="AD49" s="31">
        <v>43502</v>
      </c>
    </row>
    <row r="50" spans="1:30" x14ac:dyDescent="0.35">
      <c r="A50" s="64" t="s">
        <v>77</v>
      </c>
      <c r="B50" s="65">
        <v>43788</v>
      </c>
      <c r="C50" s="66">
        <v>0.86906250000000007</v>
      </c>
      <c r="D50" s="67" t="s">
        <v>42</v>
      </c>
      <c r="E50" s="67">
        <v>2.31</v>
      </c>
      <c r="F50" s="67">
        <v>10.6724</v>
      </c>
      <c r="G50" s="67" t="s">
        <v>43</v>
      </c>
      <c r="H50" s="67">
        <v>3.1459999999999999</v>
      </c>
      <c r="I50" s="67">
        <v>3583.3069999999998</v>
      </c>
      <c r="J50" s="67" t="s">
        <v>44</v>
      </c>
      <c r="K50" s="67">
        <v>3.556</v>
      </c>
      <c r="L50" s="67">
        <v>583.52419999999995</v>
      </c>
      <c r="N50" s="22">
        <f>($O$2/$M$2)*F50</f>
        <v>1.7877958984119777</v>
      </c>
      <c r="R50" s="22">
        <f t="shared" si="11"/>
        <v>402.0680324120467</v>
      </c>
      <c r="U50" s="22">
        <f>($S$2/$U$2)*L50</f>
        <v>1416.1163587642691</v>
      </c>
      <c r="AD50" s="31">
        <v>43502</v>
      </c>
    </row>
    <row r="51" spans="1:30" x14ac:dyDescent="0.35">
      <c r="A51" s="64" t="s">
        <v>78</v>
      </c>
      <c r="B51" s="65">
        <v>43788</v>
      </c>
      <c r="C51" s="66">
        <v>0.8734143518518519</v>
      </c>
      <c r="D51" s="67" t="s">
        <v>42</v>
      </c>
      <c r="E51" s="67">
        <v>2.3159999999999998</v>
      </c>
      <c r="F51" s="67">
        <v>10.6921</v>
      </c>
      <c r="G51" s="67" t="s">
        <v>43</v>
      </c>
      <c r="H51" s="67">
        <v>3.15</v>
      </c>
      <c r="I51" s="67">
        <v>3581.7105999999999</v>
      </c>
      <c r="J51" s="67" t="s">
        <v>44</v>
      </c>
      <c r="K51" s="67">
        <v>3.56</v>
      </c>
      <c r="L51" s="67">
        <v>571.49289999999996</v>
      </c>
      <c r="O51" s="22">
        <f t="shared" si="10"/>
        <v>1.7910959601786578</v>
      </c>
      <c r="R51" s="22">
        <f t="shared" si="11"/>
        <v>401.8889069821177</v>
      </c>
      <c r="U51" s="22">
        <f>($S$2/$U$2)*L51</f>
        <v>1386.9183910583872</v>
      </c>
      <c r="AD51" s="31">
        <v>43502</v>
      </c>
    </row>
    <row r="52" spans="1:30" x14ac:dyDescent="0.35">
      <c r="A52" s="64" t="s">
        <v>79</v>
      </c>
      <c r="B52" s="65">
        <v>43788</v>
      </c>
      <c r="C52" s="66">
        <v>0.87776620370370362</v>
      </c>
      <c r="D52" s="67" t="s">
        <v>42</v>
      </c>
      <c r="E52" s="67">
        <v>2.3130000000000002</v>
      </c>
      <c r="F52" s="67">
        <v>10.579599999999999</v>
      </c>
      <c r="G52" s="67" t="s">
        <v>43</v>
      </c>
      <c r="H52" s="67">
        <v>3.15</v>
      </c>
      <c r="I52" s="67">
        <v>3606.0043999999998</v>
      </c>
      <c r="J52" s="67" t="s">
        <v>44</v>
      </c>
      <c r="K52" s="67">
        <v>3.56</v>
      </c>
      <c r="L52" s="67">
        <v>566.02620000000002</v>
      </c>
      <c r="O52" s="22">
        <f t="shared" si="10"/>
        <v>1.7722504297851804</v>
      </c>
      <c r="R52" s="22">
        <f t="shared" si="11"/>
        <v>404.61481362807683</v>
      </c>
      <c r="U52" s="22">
        <f t="shared" ref="U52:U57" si="12">($S$2/$U$2)*L52</f>
        <v>1373.6516177206979</v>
      </c>
      <c r="AD52" s="31">
        <v>43502</v>
      </c>
    </row>
    <row r="53" spans="1:30" x14ac:dyDescent="0.35">
      <c r="A53" s="64" t="s">
        <v>80</v>
      </c>
      <c r="B53" s="65">
        <v>43788</v>
      </c>
      <c r="C53" s="66">
        <v>0.88211805555555556</v>
      </c>
      <c r="D53" s="67" t="s">
        <v>42</v>
      </c>
      <c r="E53" s="67">
        <v>2.3159999999999998</v>
      </c>
      <c r="F53" s="67">
        <v>11.693099999999999</v>
      </c>
      <c r="G53" s="67" t="s">
        <v>43</v>
      </c>
      <c r="H53" s="67">
        <v>3.15</v>
      </c>
      <c r="I53" s="67">
        <v>3409.6417999999999</v>
      </c>
      <c r="J53" s="67" t="s">
        <v>44</v>
      </c>
      <c r="K53" s="67">
        <v>3.56</v>
      </c>
      <c r="L53" s="67">
        <v>586.10440000000006</v>
      </c>
      <c r="O53" s="24">
        <f t="shared" si="10"/>
        <v>1.9587793017241761</v>
      </c>
      <c r="R53" s="24">
        <f t="shared" si="11"/>
        <v>382.58177983518277</v>
      </c>
      <c r="U53" s="24">
        <f t="shared" si="12"/>
        <v>1422.3780758085386</v>
      </c>
      <c r="AD53" s="31">
        <v>43502</v>
      </c>
    </row>
    <row r="54" spans="1:30" x14ac:dyDescent="0.35">
      <c r="A54" s="64" t="s">
        <v>81</v>
      </c>
      <c r="B54" s="65">
        <v>43788</v>
      </c>
      <c r="C54" s="66">
        <v>0.88646990740740739</v>
      </c>
      <c r="D54" s="67" t="s">
        <v>42</v>
      </c>
      <c r="E54" s="67">
        <v>2.306</v>
      </c>
      <c r="F54" s="67">
        <v>10.397600000000001</v>
      </c>
      <c r="G54" s="67" t="s">
        <v>43</v>
      </c>
      <c r="H54" s="67">
        <v>3.1429999999999998</v>
      </c>
      <c r="I54" s="67">
        <v>3431.373</v>
      </c>
      <c r="J54" s="67" t="s">
        <v>44</v>
      </c>
      <c r="K54" s="67">
        <v>3.5529999999999999</v>
      </c>
      <c r="L54" s="67">
        <v>553.87670000000003</v>
      </c>
      <c r="O54" s="24">
        <f t="shared" si="10"/>
        <v>1.7417625495041773</v>
      </c>
      <c r="R54" s="24">
        <f t="shared" si="11"/>
        <v>385.02014775229196</v>
      </c>
      <c r="U54" s="24">
        <f t="shared" si="12"/>
        <v>1344.1667982379645</v>
      </c>
      <c r="AD54" s="31">
        <v>43502</v>
      </c>
    </row>
    <row r="55" spans="1:30" x14ac:dyDescent="0.35">
      <c r="A55" s="64" t="s">
        <v>82</v>
      </c>
      <c r="B55" s="65">
        <v>43788</v>
      </c>
      <c r="C55" s="66">
        <v>0.89082175925925933</v>
      </c>
      <c r="D55" s="67" t="s">
        <v>42</v>
      </c>
      <c r="E55" s="67">
        <v>2.31</v>
      </c>
      <c r="F55" s="67">
        <v>10.055199999999999</v>
      </c>
      <c r="G55" s="67" t="s">
        <v>43</v>
      </c>
      <c r="H55" s="67">
        <v>3.1459999999999999</v>
      </c>
      <c r="I55" s="67">
        <v>3866.7838999999999</v>
      </c>
      <c r="J55" s="67" t="s">
        <v>44</v>
      </c>
      <c r="K55" s="67">
        <v>3.5529999999999999</v>
      </c>
      <c r="L55" s="67">
        <v>584.83969999999999</v>
      </c>
      <c r="N55" s="24">
        <f>($O$2/$M$2)*F55</f>
        <v>1.6844051307777181</v>
      </c>
      <c r="R55" s="24">
        <f t="shared" si="11"/>
        <v>433.87580088325683</v>
      </c>
      <c r="U55" s="24">
        <f t="shared" si="12"/>
        <v>1419.3088588695853</v>
      </c>
      <c r="AD55" s="31">
        <v>43502</v>
      </c>
    </row>
    <row r="56" spans="1:30" x14ac:dyDescent="0.35">
      <c r="A56" s="64" t="s">
        <v>83</v>
      </c>
      <c r="B56" s="65">
        <v>43788</v>
      </c>
      <c r="C56" s="66">
        <v>0.89517361111111116</v>
      </c>
      <c r="D56" s="67" t="s">
        <v>42</v>
      </c>
      <c r="E56" s="67">
        <v>2.3159999999999998</v>
      </c>
      <c r="F56" s="67">
        <v>10.237</v>
      </c>
      <c r="G56" s="67" t="s">
        <v>43</v>
      </c>
      <c r="H56" s="67">
        <v>3.153</v>
      </c>
      <c r="I56" s="67">
        <v>4079.8499000000002</v>
      </c>
      <c r="J56" s="67" t="s">
        <v>44</v>
      </c>
      <c r="K56" s="67">
        <v>3.5630000000000002</v>
      </c>
      <c r="L56" s="67">
        <v>599.47940000000006</v>
      </c>
      <c r="O56" s="24">
        <f t="shared" si="10"/>
        <v>1.7148595078935776</v>
      </c>
      <c r="R56" s="24">
        <f t="shared" si="11"/>
        <v>457.78305398602066</v>
      </c>
      <c r="U56" s="24">
        <f t="shared" si="12"/>
        <v>1454.8369803380717</v>
      </c>
      <c r="AD56" s="31">
        <v>43502</v>
      </c>
    </row>
    <row r="57" spans="1:30" x14ac:dyDescent="0.35">
      <c r="A57" s="64" t="s">
        <v>84</v>
      </c>
      <c r="B57" s="65">
        <v>43788</v>
      </c>
      <c r="C57" s="66">
        <v>0.89952546296296287</v>
      </c>
      <c r="D57" s="67" t="s">
        <v>42</v>
      </c>
      <c r="E57" s="67">
        <v>2.3159999999999998</v>
      </c>
      <c r="F57" s="67">
        <v>10.0823</v>
      </c>
      <c r="G57" s="67" t="s">
        <v>43</v>
      </c>
      <c r="H57" s="67">
        <v>3.153</v>
      </c>
      <c r="I57" s="67">
        <v>4083.2208000000001</v>
      </c>
      <c r="J57" s="67" t="s">
        <v>44</v>
      </c>
      <c r="K57" s="67">
        <v>3.5659999999999998</v>
      </c>
      <c r="L57" s="67">
        <v>579.79390000000001</v>
      </c>
      <c r="M57" s="3"/>
      <c r="N57" s="2"/>
      <c r="O57" s="24">
        <f t="shared" si="10"/>
        <v>1.6889448096547248</v>
      </c>
      <c r="P57" s="3"/>
      <c r="Q57" s="2"/>
      <c r="R57" s="24">
        <f t="shared" si="11"/>
        <v>458.16128870898962</v>
      </c>
      <c r="S57" s="3"/>
      <c r="U57" s="24">
        <f t="shared" si="12"/>
        <v>1407.0635399555579</v>
      </c>
      <c r="AD57" s="31">
        <v>43502</v>
      </c>
    </row>
    <row r="58" spans="1:30" x14ac:dyDescent="0.35">
      <c r="A58" s="60" t="s">
        <v>41</v>
      </c>
      <c r="B58" s="61">
        <v>43788</v>
      </c>
      <c r="C58" s="62">
        <v>0.90386574074074078</v>
      </c>
      <c r="D58" s="63" t="s">
        <v>42</v>
      </c>
      <c r="E58" s="63">
        <v>2.31</v>
      </c>
      <c r="F58" s="63">
        <v>23.702000000000002</v>
      </c>
      <c r="G58" s="63" t="s">
        <v>43</v>
      </c>
      <c r="H58" s="63">
        <v>3.1459999999999999</v>
      </c>
      <c r="I58" s="63">
        <v>3582.498</v>
      </c>
      <c r="J58" s="63" t="s">
        <v>44</v>
      </c>
      <c r="K58" s="63">
        <v>3.556</v>
      </c>
      <c r="L58" s="63">
        <v>876.58</v>
      </c>
      <c r="AD58" s="31">
        <v>43502</v>
      </c>
    </row>
    <row r="59" spans="1:30" x14ac:dyDescent="0.35">
      <c r="A59" s="60" t="s">
        <v>41</v>
      </c>
      <c r="B59" s="61">
        <v>43788</v>
      </c>
      <c r="C59" s="62">
        <v>0.90821759259259249</v>
      </c>
      <c r="D59" s="63" t="s">
        <v>42</v>
      </c>
      <c r="E59" s="63">
        <v>2.306</v>
      </c>
      <c r="F59" s="63">
        <v>24.0518</v>
      </c>
      <c r="G59" s="63" t="s">
        <v>43</v>
      </c>
      <c r="H59" s="63">
        <v>3.1429999999999998</v>
      </c>
      <c r="I59" s="63">
        <v>3598.7819</v>
      </c>
      <c r="J59" s="63" t="s">
        <v>44</v>
      </c>
      <c r="K59" s="63">
        <v>3.5529999999999999</v>
      </c>
      <c r="L59" s="63">
        <v>869.11469999999997</v>
      </c>
    </row>
    <row r="60" spans="1:30" x14ac:dyDescent="0.35">
      <c r="A60" s="60" t="s">
        <v>41</v>
      </c>
      <c r="B60" s="61">
        <v>43788</v>
      </c>
      <c r="C60" s="62">
        <v>0.91255787037037039</v>
      </c>
      <c r="D60" s="63" t="s">
        <v>42</v>
      </c>
      <c r="E60" s="63">
        <v>2.3130000000000002</v>
      </c>
      <c r="F60" s="63">
        <v>24.026199999999999</v>
      </c>
      <c r="G60" s="63" t="s">
        <v>43</v>
      </c>
      <c r="H60" s="63">
        <v>3.15</v>
      </c>
      <c r="I60" s="63">
        <v>3584.1813999999999</v>
      </c>
      <c r="J60" s="63" t="s">
        <v>44</v>
      </c>
      <c r="K60" s="63">
        <v>3.5630000000000002</v>
      </c>
      <c r="L60" s="63">
        <v>875.20119999999997</v>
      </c>
    </row>
    <row r="61" spans="1:30" x14ac:dyDescent="0.35">
      <c r="A61" s="60" t="s">
        <v>41</v>
      </c>
      <c r="B61" s="61">
        <v>43788</v>
      </c>
      <c r="C61" s="62">
        <v>0.91690972222222211</v>
      </c>
      <c r="D61" s="63" t="s">
        <v>42</v>
      </c>
      <c r="E61" s="63">
        <v>2.3130000000000002</v>
      </c>
      <c r="F61" s="63">
        <v>23.852</v>
      </c>
      <c r="G61" s="63" t="s">
        <v>43</v>
      </c>
      <c r="H61" s="63">
        <v>3.1459999999999999</v>
      </c>
      <c r="I61" s="63">
        <v>3624.0061999999998</v>
      </c>
      <c r="J61" s="63" t="s">
        <v>44</v>
      </c>
      <c r="K61" s="63">
        <v>3.556</v>
      </c>
      <c r="L61" s="63">
        <v>875.05899999999997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2020-04-24T07:48:15Z</dcterms:modified>
</cp:coreProperties>
</file>