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996C5497-B96F-4DA9-8F65-06A90E1B16B6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T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T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N10" i="1"/>
  <c r="O6" i="1"/>
  <c r="O9" i="1"/>
  <c r="O25" i="1"/>
  <c r="O29" i="1"/>
  <c r="O37" i="1"/>
  <c r="O41" i="1"/>
  <c r="O49" i="1"/>
  <c r="O53" i="1"/>
  <c r="N57" i="1"/>
  <c r="R6" i="1"/>
  <c r="Q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<sst xmlns="http://schemas.openxmlformats.org/spreadsheetml/2006/main" count="266" uniqueCount="85">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</sst>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K24" zoomScale="60" zoomScaleNormal="60" workbookViewId="0">
      <selection activeCell="Q52" sqref="Q5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43788</v>
      </c>
      <c r="C2" s="34">
        <v>0.90386574074074078</v>
      </c>
      <c r="D2" s="35" t="s">
        <v>42</v>
      </c>
      <c r="E2" s="35">
        <v>2.31</v>
      </c>
      <c r="F2" s="35">
        <v>23.702000000000002</v>
      </c>
      <c r="G2" s="35" t="s">
        <v>43</v>
      </c>
      <c r="H2" s="35">
        <v>3.1459999999999999</v>
      </c>
      <c r="I2" s="35">
        <v>3582.498</v>
      </c>
      <c r="J2" s="35" t="s">
        <v>44</v>
      </c>
      <c r="K2" s="35">
        <v>3.556</v>
      </c>
      <c r="L2" s="35">
        <v>876.58</v>
      </c>
      <c r="M2" s="4">
        <f>AVERAGE(F2:F5,F16:F19,F30:F33,F44:F47,F58:F61)</f>
        <v>23.768050000000009</v>
      </c>
      <c r="N2" s="4">
        <f>STDEV(F2:F5,F16:F19,F30:F33,F44:F47,G58:G61)</f>
        <v>0.32153285550106159</v>
      </c>
      <c r="O2" s="4">
        <v>3.9420000000000002</v>
      </c>
      <c r="P2" s="4">
        <f>AVERAGE(I2:I5,I16:I19,I30:I33,I44:I47,I58:I61)</f>
        <v>3562.8817799999997</v>
      </c>
      <c r="Q2" s="4">
        <f>STDEV(I2:I5,I16:I19,I30:I33,I44:I47,I58:I61)</f>
        <v>23.627293537361151</v>
      </c>
      <c r="R2" s="4">
        <v>407.1</v>
      </c>
      <c r="S2" s="4">
        <f>AVERAGE(L2:L5,L16:L19,L30:L33,L44:L47,L58:L61)</f>
        <v>875.73269999999991</v>
      </c>
      <c r="T2" s="4">
        <f>STDEV(L2:L5,L16:L19,L30:L33,L44:L47,L58:L61)</f>
        <v>3.9875228008587524</v>
      </c>
      <c r="U2" s="4">
        <v>364</v>
      </c>
      <c r="AD2" s="7">
        <v>43502</v>
      </c>
      <c r="AE2" s="6">
        <f>(N2/M2)^2</f>
        <v>1.8300527582445228E-4</v>
      </c>
      <c r="AF2" s="6">
        <f>(T2/S2)^2</f>
        <v>2.0733051454619536E-5</v>
      </c>
      <c r="AG2" s="6">
        <f>(T2/S2)^2</f>
        <v>2.0733051454619536E-5</v>
      </c>
    </row>
    <row r="3" spans="1:33" x14ac:dyDescent="0.35">
      <c r="A3" s="32" t="s">
        <v>41</v>
      </c>
      <c r="B3" s="33">
        <v>43788</v>
      </c>
      <c r="C3" s="34">
        <v>0.90821759259259249</v>
      </c>
      <c r="D3" s="35" t="s">
        <v>42</v>
      </c>
      <c r="E3" s="35">
        <v>2.306</v>
      </c>
      <c r="F3" s="35">
        <v>24.0518</v>
      </c>
      <c r="G3" s="35" t="s">
        <v>43</v>
      </c>
      <c r="H3" s="35">
        <v>3.1429999999999998</v>
      </c>
      <c r="I3" s="35">
        <v>3598.7819</v>
      </c>
      <c r="J3" s="35" t="s">
        <v>44</v>
      </c>
      <c r="K3" s="35">
        <v>3.5529999999999999</v>
      </c>
      <c r="L3" s="35">
        <v>869.11469999999997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43788</v>
      </c>
      <c r="C4" s="34">
        <v>0.91255787037037039</v>
      </c>
      <c r="D4" s="35" t="s">
        <v>42</v>
      </c>
      <c r="E4" s="35">
        <v>2.3130000000000002</v>
      </c>
      <c r="F4" s="35">
        <v>24.026199999999999</v>
      </c>
      <c r="G4" s="35" t="s">
        <v>43</v>
      </c>
      <c r="H4" s="35">
        <v>3.15</v>
      </c>
      <c r="I4" s="35">
        <v>3584.1813999999999</v>
      </c>
      <c r="J4" s="35" t="s">
        <v>44</v>
      </c>
      <c r="K4" s="35">
        <v>3.5630000000000002</v>
      </c>
      <c r="L4" s="35">
        <v>875.20119999999997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43788</v>
      </c>
      <c r="C5" s="34">
        <v>0.91690972222222211</v>
      </c>
      <c r="D5" s="35" t="s">
        <v>42</v>
      </c>
      <c r="E5" s="35">
        <v>2.3130000000000002</v>
      </c>
      <c r="F5" s="35">
        <v>23.852</v>
      </c>
      <c r="G5" s="35" t="s">
        <v>43</v>
      </c>
      <c r="H5" s="35">
        <v>3.1459999999999999</v>
      </c>
      <c r="I5" s="35">
        <v>3624.0061999999998</v>
      </c>
      <c r="J5" s="35" t="s">
        <v>44</v>
      </c>
      <c r="K5" s="35">
        <v>3.556</v>
      </c>
      <c r="L5" s="35">
        <v>875.05899999999997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43788</v>
      </c>
      <c r="C6" s="38">
        <v>0.92126157407407405</v>
      </c>
      <c r="D6" s="39" t="s">
        <v>42</v>
      </c>
      <c r="E6" s="39">
        <v>2.3159999999999998</v>
      </c>
      <c r="F6" s="39">
        <v>12.48</v>
      </c>
      <c r="G6" s="39" t="s">
        <v>43</v>
      </c>
      <c r="H6" s="39">
        <v>3.153</v>
      </c>
      <c r="I6" s="39">
        <v>3615.9987000000001</v>
      </c>
      <c r="J6" s="39" t="s">
        <v>44</v>
      </c>
      <c r="K6" s="39">
        <v>3.5630000000000002</v>
      </c>
      <c r="L6" s="39">
        <v>570.31299999999999</v>
      </c>
      <c r="O6" s="10">
        <f>($O$2/$M$2)*F6</f>
        <v>2.0698441815798931</v>
      </c>
      <c r="R6" s="10">
        <f t="shared" ref="R6:R15" si="0">($R$2/$P$2)*I6</f>
        <v>413.16921572682668</v>
      </c>
      <c r="U6" s="10">
        <f t="shared" ref="U6:U15" si="1">($S$2/$U$2)*L6</f>
        <v>1372.0927014700549</v>
      </c>
      <c r="V6" s="3">
        <v>0</v>
      </c>
      <c r="W6" s="11" t="s">
        <v>33</v>
      </c>
      <c r="X6" s="2">
        <f>SLOPE(O6:O10,$V$6:$V$10)</f>
        <v>-5.8924218015360824E-3</v>
      </c>
      <c r="Y6" s="2">
        <f>RSQ(O6:O10,$V$6:$V$10)</f>
        <v>0.85972397837081993</v>
      </c>
      <c r="Z6" s="2">
        <f>SLOPE($R6:$R10,$V$6:$V$10)</f>
        <v>2.8806459443344217</v>
      </c>
      <c r="AA6" s="2">
        <f>RSQ(R6:R10,$V$6:$V$10)</f>
        <v>0.82811701207093424</v>
      </c>
      <c r="AB6" s="2">
        <f>SLOPE(U6:U10,$V$6:$V$10)</f>
        <v>2.1133863405598068</v>
      </c>
      <c r="AC6" s="2">
        <f>RSQ(U6:U10,$V$6:$V$10)</f>
        <v>0.97796490862420415</v>
      </c>
      <c r="AD6" s="31">
        <v>43502</v>
      </c>
      <c r="AE6" s="2"/>
    </row>
    <row r="7" spans="1:33" x14ac:dyDescent="0.35">
      <c r="A7" s="36" t="s">
        <v>46</v>
      </c>
      <c r="B7" s="37">
        <v>43788</v>
      </c>
      <c r="C7" s="38">
        <v>0.92561342592592588</v>
      </c>
      <c r="D7" s="39" t="s">
        <v>42</v>
      </c>
      <c r="E7" s="39">
        <v>2.306</v>
      </c>
      <c r="F7" s="39">
        <v>11.708399999999999</v>
      </c>
      <c r="G7" s="39" t="s">
        <v>43</v>
      </c>
      <c r="H7" s="39">
        <v>3.1429999999999998</v>
      </c>
      <c r="I7" s="39">
        <v>4343.4566999999997</v>
      </c>
      <c r="J7" s="39" t="s">
        <v>44</v>
      </c>
      <c r="K7" s="39">
        <v>3.5529999999999999</v>
      </c>
      <c r="L7" s="39">
        <v>597.28179999999998</v>
      </c>
      <c r="O7" s="10">
        <f>($O$2/$M$2)*F7</f>
        <v>1.9418720845841362</v>
      </c>
      <c r="R7" s="10">
        <f t="shared" si="0"/>
        <v>496.28961378842047</v>
      </c>
      <c r="T7" s="10">
        <f>($S$2/$U$2)*L7</f>
        <v>1436.9758334474175</v>
      </c>
      <c r="V7" s="3">
        <v>10</v>
      </c>
      <c r="W7" s="13" t="s">
        <v>34</v>
      </c>
      <c r="X7" s="2">
        <f>SLOPE($O11:$O15,$V$6:$V$10)</f>
        <v>-1.878449935943416E-3</v>
      </c>
      <c r="Y7" s="2">
        <f>RSQ(O11:O15,$V$6:$V$10)</f>
        <v>0.82339097249233628</v>
      </c>
      <c r="Z7" s="2">
        <f>SLOPE($R11:$R15,$V$6:$V$10)</f>
        <v>3.7633297308281719</v>
      </c>
      <c r="AA7" s="2">
        <f>RSQ(R11:R15,$V$6:$V$10)</f>
        <v>0.87901511917661401</v>
      </c>
      <c r="AB7" s="2">
        <f>SLOPE(U11:U15,$V$6:$V$10)</f>
        <v>3.6248734852276367</v>
      </c>
      <c r="AC7" s="2">
        <f>RSQ(U11:U15,$V$6:$V$10)</f>
        <v>0.96883666928810352</v>
      </c>
      <c r="AD7" s="31">
        <v>43502</v>
      </c>
      <c r="AE7" s="2"/>
    </row>
    <row r="8" spans="1:33" x14ac:dyDescent="0.35">
      <c r="A8" s="36" t="s">
        <v>47</v>
      </c>
      <c r="B8" s="37">
        <v>43788</v>
      </c>
      <c r="C8" s="38">
        <v>0.92995370370370367</v>
      </c>
      <c r="D8" s="39" t="s">
        <v>42</v>
      </c>
      <c r="E8" s="39">
        <v>2.31</v>
      </c>
      <c r="F8" s="39">
        <v>11.5489</v>
      </c>
      <c r="G8" s="39" t="s">
        <v>43</v>
      </c>
      <c r="H8" s="39">
        <v>3.1429999999999998</v>
      </c>
      <c r="I8" s="39">
        <v>4311.8949000000002</v>
      </c>
      <c r="J8" s="39" t="s">
        <v>44</v>
      </c>
      <c r="K8" s="39">
        <v>3.556</v>
      </c>
      <c r="L8" s="39">
        <v>588.06320000000005</v>
      </c>
      <c r="O8" s="10">
        <f>($O$2/$M$2)*F8</f>
        <v>1.91541854716731</v>
      </c>
      <c r="R8" s="10">
        <f t="shared" si="0"/>
        <v>492.68331709563495</v>
      </c>
      <c r="U8" s="10">
        <f t="shared" si="1"/>
        <v>1414.7971810621978</v>
      </c>
      <c r="V8" s="3">
        <v>20</v>
      </c>
      <c r="W8" s="15" t="s">
        <v>35</v>
      </c>
      <c r="X8" s="2">
        <f>SLOPE($O20:$O24,$V$6:$V$10)</f>
        <v>-8.8863983372637016E-4</v>
      </c>
      <c r="Y8" s="2">
        <f>RSQ(O20:O24,$V$6:$V$10)</f>
        <v>6.6299447239253489E-2</v>
      </c>
      <c r="Z8" s="2">
        <f>SLOPE($R20:$R24,$V$6:$V$10)</f>
        <v>3.4478295594191737</v>
      </c>
      <c r="AA8" s="2">
        <f>RSQ(R20:R24,$V$6:$V$10)</f>
        <v>0.82267272803202007</v>
      </c>
      <c r="AB8" s="2">
        <f>SLOPE($U20:$U24,$V$6:$V$10)</f>
        <v>1.6501642981697773</v>
      </c>
      <c r="AC8" s="2">
        <f>RSQ(U20:U24,$V$6:$V$10)</f>
        <v>0.32294434606709421</v>
      </c>
      <c r="AD8" s="31">
        <v>43502</v>
      </c>
      <c r="AE8" s="2"/>
    </row>
    <row r="9" spans="1:33" x14ac:dyDescent="0.35">
      <c r="A9" s="36" t="s">
        <v>48</v>
      </c>
      <c r="B9" s="37">
        <v>43788</v>
      </c>
      <c r="C9" s="38">
        <v>0.9343055555555555</v>
      </c>
      <c r="D9" s="39" t="s">
        <v>42</v>
      </c>
      <c r="E9" s="39">
        <v>2.31</v>
      </c>
      <c r="F9" s="39">
        <v>11.3489</v>
      </c>
      <c r="G9" s="39" t="s">
        <v>43</v>
      </c>
      <c r="H9" s="39">
        <v>3.1459999999999999</v>
      </c>
      <c r="I9" s="39">
        <v>4442.8984</v>
      </c>
      <c r="J9" s="39" t="s">
        <v>44</v>
      </c>
      <c r="K9" s="39">
        <v>3.556</v>
      </c>
      <c r="L9" s="39">
        <v>600.41579999999999</v>
      </c>
      <c r="O9" s="10">
        <f t="shared" ref="O9:O15" si="2">($O$2/$M$2)*F9</f>
        <v>1.8822479673342991</v>
      </c>
      <c r="R9" s="10">
        <f>($R$2/$P$2)*I9</f>
        <v>507.6519655502014</v>
      </c>
      <c r="U9" s="10">
        <f t="shared" si="1"/>
        <v>1444.5157957600547</v>
      </c>
      <c r="V9" s="3">
        <v>30</v>
      </c>
      <c r="W9" s="18" t="s">
        <v>36</v>
      </c>
      <c r="X9" s="2">
        <f>SLOPE($O25:$O29,$V$6:$V$10)</f>
        <v>3.5973493828900427E-3</v>
      </c>
      <c r="Y9" s="2">
        <f>RSQ(O25:O29,$V$6:$V$10)</f>
        <v>0.19411314218460402</v>
      </c>
      <c r="Z9" s="2">
        <f>SLOPE($R25:$R29,$V$6:$V$10)</f>
        <v>8.6840328898311085</v>
      </c>
      <c r="AA9" s="2">
        <f>RSQ(R25:R29,$V$6:$V$10)</f>
        <v>0.93241423098077814</v>
      </c>
      <c r="AB9" s="2">
        <f>SLOPE(U25:U29,$V$6:$V$10)</f>
        <v>-0.49991586116950432</v>
      </c>
      <c r="AC9" s="2">
        <f>RSQ(U25:U29,$V$6:$V$10)</f>
        <v>9.9031825457747955E-2</v>
      </c>
      <c r="AD9" s="31">
        <v>43502</v>
      </c>
      <c r="AE9" s="2"/>
    </row>
    <row r="10" spans="1:33" x14ac:dyDescent="0.35">
      <c r="A10" s="36" t="s">
        <v>49</v>
      </c>
      <c r="B10" s="37">
        <v>43788</v>
      </c>
      <c r="C10" s="38">
        <v>0.93865740740740744</v>
      </c>
      <c r="D10" s="39" t="s">
        <v>42</v>
      </c>
      <c r="E10" s="39">
        <v>2.3130000000000002</v>
      </c>
      <c r="F10" s="39">
        <v>11.454000000000001</v>
      </c>
      <c r="G10" s="39" t="s">
        <v>43</v>
      </c>
      <c r="H10" s="39">
        <v>3.1459999999999999</v>
      </c>
      <c r="I10" s="39">
        <v>4826.8281999999999</v>
      </c>
      <c r="J10" s="39" t="s">
        <v>44</v>
      </c>
      <c r="K10" s="39">
        <v>3.56</v>
      </c>
      <c r="L10" s="39">
        <v>603.86919999999998</v>
      </c>
      <c r="N10" s="10">
        <f>($O$2/$M$2)*F10</f>
        <v>1.8996791070365464</v>
      </c>
      <c r="R10" s="10">
        <f>($R$2/$P$2)*I10</f>
        <v>551.52033706265729</v>
      </c>
      <c r="U10" s="10">
        <f>($S$2/$U$2)*L10</f>
        <v>1452.8241894583514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50</v>
      </c>
      <c r="B11" s="37">
        <v>43788</v>
      </c>
      <c r="C11" s="38">
        <v>0.94300925925925927</v>
      </c>
      <c r="D11" s="39" t="s">
        <v>42</v>
      </c>
      <c r="E11" s="39">
        <v>2.3159999999999998</v>
      </c>
      <c r="F11" s="39">
        <v>11.9518</v>
      </c>
      <c r="G11" s="39" t="s">
        <v>43</v>
      </c>
      <c r="H11" s="39">
        <v>3.153</v>
      </c>
      <c r="I11" s="39">
        <v>3616.9764</v>
      </c>
      <c r="J11" s="39" t="s">
        <v>44</v>
      </c>
      <c r="K11" s="39">
        <v>3.5630000000000002</v>
      </c>
      <c r="L11" s="39">
        <v>578.05399999999997</v>
      </c>
      <c r="O11" s="12">
        <f t="shared" si="2"/>
        <v>1.9822406802409109</v>
      </c>
      <c r="R11" s="12">
        <f>($R$2/$P$2)*I11</f>
        <v>413.28092913596481</v>
      </c>
      <c r="U11" s="12">
        <f t="shared" si="1"/>
        <v>1390.7164564994503</v>
      </c>
      <c r="V11" s="3"/>
      <c r="W11" s="21" t="s">
        <v>38</v>
      </c>
      <c r="X11" s="2">
        <f>SLOPE($O39:$O43,$V$6:$V$10)</f>
        <v>-5.5374492107802551E-3</v>
      </c>
      <c r="Y11" s="2">
        <f>RSQ(O39:O43,$V$6:$V$10)</f>
        <v>0.91352633481363077</v>
      </c>
      <c r="Z11" s="2">
        <f>SLOPE($R39:$R43,$V$6:$V$10)</f>
        <v>2.9576092504815037</v>
      </c>
      <c r="AA11" s="2">
        <f>RSQ(R39:R43,$V$6:$V$10)</f>
        <v>0.98390892799105534</v>
      </c>
      <c r="AB11" s="2">
        <f>SLOPE($U39:$U43,$V$6:$V$10)</f>
        <v>-0.77552626404478131</v>
      </c>
      <c r="AC11" s="2">
        <f>RSQ(U39:U43,$V$6:$V$10)</f>
        <v>0.27987600642236588</v>
      </c>
      <c r="AD11" s="31">
        <v>43502</v>
      </c>
      <c r="AE11" s="2"/>
    </row>
    <row r="12" spans="1:33" x14ac:dyDescent="0.35">
      <c r="A12" s="36" t="s">
        <v>51</v>
      </c>
      <c r="B12" s="37">
        <v>43788</v>
      </c>
      <c r="C12" s="38">
        <v>0.94736111111111121</v>
      </c>
      <c r="D12" s="39" t="s">
        <v>42</v>
      </c>
      <c r="E12" s="39">
        <v>2.31</v>
      </c>
      <c r="F12" s="39">
        <v>11.614000000000001</v>
      </c>
      <c r="G12" s="39" t="s">
        <v>43</v>
      </c>
      <c r="H12" s="39">
        <v>3.1459999999999999</v>
      </c>
      <c r="I12" s="39">
        <v>4426.9503999999997</v>
      </c>
      <c r="J12" s="39" t="s">
        <v>44</v>
      </c>
      <c r="K12" s="39">
        <v>3.556</v>
      </c>
      <c r="L12" s="39">
        <v>615.87059999999997</v>
      </c>
      <c r="O12" s="12">
        <f t="shared" si="2"/>
        <v>1.9262155709029554</v>
      </c>
      <c r="R12" s="12">
        <f t="shared" si="0"/>
        <v>505.82972411731271</v>
      </c>
      <c r="T12" s="12">
        <f>($S$2/$U$2)*L12</f>
        <v>1481.6978664522526</v>
      </c>
      <c r="V12" s="3"/>
      <c r="W12" s="23" t="s">
        <v>39</v>
      </c>
      <c r="X12" s="2">
        <f>SLOPE($O48:$O52,$V$6:$V$10)</f>
        <v>-3.3127458079228256E-3</v>
      </c>
      <c r="Y12" s="2">
        <f>RSQ(O48:O52,$V$6:$V$10)</f>
        <v>0.74422888191447656</v>
      </c>
      <c r="Z12" s="2">
        <f>SLOPE($R48:$R52,$V$6:$V$10)</f>
        <v>2.2513581519676471</v>
      </c>
      <c r="AA12" s="2">
        <f>RSQ(R48:R52,$V$6:$V$10)</f>
        <v>0.90517795720294281</v>
      </c>
      <c r="AB12" s="2">
        <f>SLOPE(U48:U52,$V$6:$V$10)</f>
        <v>0.64843194716868535</v>
      </c>
      <c r="AC12" s="2">
        <f>RSQ(U48:U52,$V$6:$V$10)</f>
        <v>0.18218216592633471</v>
      </c>
      <c r="AD12" s="31">
        <v>43502</v>
      </c>
      <c r="AE12" s="2"/>
    </row>
    <row r="13" spans="1:33" x14ac:dyDescent="0.35">
      <c r="A13" s="36" t="s">
        <v>52</v>
      </c>
      <c r="B13" s="37">
        <v>43788</v>
      </c>
      <c r="C13" s="38">
        <v>0.95171296296296293</v>
      </c>
      <c r="D13" s="39" t="s">
        <v>42</v>
      </c>
      <c r="E13" s="39">
        <v>2.3130000000000002</v>
      </c>
      <c r="F13" s="39">
        <v>12.526400000000001</v>
      </c>
      <c r="G13" s="39" t="s">
        <v>43</v>
      </c>
      <c r="H13" s="39">
        <v>3.15</v>
      </c>
      <c r="I13" s="39">
        <v>4645.9471000000003</v>
      </c>
      <c r="J13" s="39" t="s">
        <v>44</v>
      </c>
      <c r="K13" s="39">
        <v>3.5630000000000002</v>
      </c>
      <c r="L13" s="39">
        <v>613.73199999999997</v>
      </c>
      <c r="N13" s="12">
        <f>($O$2/$M$2)*F13</f>
        <v>2.0775397561011522</v>
      </c>
      <c r="R13" s="12">
        <f t="shared" si="0"/>
        <v>530.85260224660055</v>
      </c>
      <c r="U13" s="12">
        <f t="shared" si="1"/>
        <v>1476.5526962538459</v>
      </c>
      <c r="V13" s="3"/>
      <c r="W13" s="25" t="s">
        <v>40</v>
      </c>
      <c r="X13" s="2">
        <f>SLOPE($O53:$O57,$V$6:$V$10)</f>
        <v>-2.4093450661707583E-3</v>
      </c>
      <c r="Y13" s="2">
        <f>RSQ(O53:O57,$V$6:$V$10)</f>
        <v>0.71856549512733014</v>
      </c>
      <c r="Z13" s="2">
        <f>SLOPE($R53:$R57,$V$6:$V$10)</f>
        <v>0.66008147876295842</v>
      </c>
      <c r="AA13" s="2">
        <f>RSQ(R53:R57,$V$6:$V$10)</f>
        <v>0.89565383827100353</v>
      </c>
      <c r="AB13" s="2">
        <f>SLOPE(U53:U57,$V$6:$V$10)</f>
        <v>-0.18843169376208607</v>
      </c>
      <c r="AC13" s="2">
        <f>RSQ(U53:U57,$V$6:$V$10)</f>
        <v>1.5535268271245193E-2</v>
      </c>
      <c r="AD13" s="31">
        <v>43502</v>
      </c>
      <c r="AE13" s="2"/>
    </row>
    <row r="14" spans="1:33" x14ac:dyDescent="0.35">
      <c r="A14" s="36" t="s">
        <v>53</v>
      </c>
      <c r="B14" s="37">
        <v>43788</v>
      </c>
      <c r="C14" s="38">
        <v>0.95606481481481476</v>
      </c>
      <c r="D14" s="39" t="s">
        <v>42</v>
      </c>
      <c r="E14" s="39">
        <v>2.306</v>
      </c>
      <c r="F14" s="39">
        <v>11.558</v>
      </c>
      <c r="G14" s="39" t="s">
        <v>43</v>
      </c>
      <c r="H14" s="39">
        <v>3.14</v>
      </c>
      <c r="I14" s="39">
        <v>4863.3284999999996</v>
      </c>
      <c r="J14" s="39" t="s">
        <v>44</v>
      </c>
      <c r="K14" s="39">
        <v>3.5529999999999999</v>
      </c>
      <c r="L14" s="39">
        <v>630.70039999999995</v>
      </c>
      <c r="O14" s="12">
        <f t="shared" si="2"/>
        <v>1.9169278085497121</v>
      </c>
      <c r="R14" s="12">
        <f t="shared" si="0"/>
        <v>555.69091387309516</v>
      </c>
      <c r="U14" s="12">
        <f t="shared" si="1"/>
        <v>1517.3762752282414</v>
      </c>
      <c r="AD14" s="31">
        <v>43502</v>
      </c>
    </row>
    <row r="15" spans="1:33" x14ac:dyDescent="0.35">
      <c r="A15" s="36" t="s">
        <v>54</v>
      </c>
      <c r="B15" s="37">
        <v>43788</v>
      </c>
      <c r="C15" s="38">
        <v>0.96040509259259255</v>
      </c>
      <c r="D15" s="39" t="s">
        <v>42</v>
      </c>
      <c r="E15" s="39">
        <v>2.3159999999999998</v>
      </c>
      <c r="F15" s="39">
        <v>11.413500000000001</v>
      </c>
      <c r="G15" s="39" t="s">
        <v>43</v>
      </c>
      <c r="H15" s="39">
        <v>3.15</v>
      </c>
      <c r="I15" s="39">
        <v>5045.5938999999998</v>
      </c>
      <c r="J15" s="39" t="s">
        <v>44</v>
      </c>
      <c r="K15" s="39">
        <v>3.5630000000000002</v>
      </c>
      <c r="L15" s="39">
        <v>635.92240000000004</v>
      </c>
      <c r="O15" s="12">
        <f t="shared" si="2"/>
        <v>1.8929620646203618</v>
      </c>
      <c r="R15" s="12">
        <f t="shared" si="0"/>
        <v>576.51682079948216</v>
      </c>
      <c r="U15" s="12">
        <f t="shared" si="1"/>
        <v>1529.9396712705495</v>
      </c>
      <c r="AD15" s="31">
        <v>43502</v>
      </c>
    </row>
    <row r="16" spans="1:33" x14ac:dyDescent="0.35">
      <c r="A16" s="32" t="s">
        <v>41</v>
      </c>
      <c r="B16" s="33">
        <v>43788</v>
      </c>
      <c r="C16" s="34">
        <v>0.96475694444444438</v>
      </c>
      <c r="D16" s="35" t="s">
        <v>42</v>
      </c>
      <c r="E16" s="35">
        <v>2.3130000000000002</v>
      </c>
      <c r="F16" s="35">
        <v>24.001799999999999</v>
      </c>
      <c r="G16" s="35" t="s">
        <v>43</v>
      </c>
      <c r="H16" s="35">
        <v>3.15</v>
      </c>
      <c r="I16" s="35">
        <v>3569.0169000000001</v>
      </c>
      <c r="J16" s="35" t="s">
        <v>44</v>
      </c>
      <c r="K16" s="35">
        <v>3.5630000000000002</v>
      </c>
      <c r="L16" s="35">
        <v>878.89549999999997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43788</v>
      </c>
      <c r="C17" s="34">
        <v>0.96910879629629632</v>
      </c>
      <c r="D17" s="35" t="s">
        <v>42</v>
      </c>
      <c r="E17" s="35">
        <v>2.31</v>
      </c>
      <c r="F17" s="35">
        <v>23.8306</v>
      </c>
      <c r="G17" s="35" t="s">
        <v>43</v>
      </c>
      <c r="H17" s="35">
        <v>3.1459999999999999</v>
      </c>
      <c r="I17" s="35">
        <v>3572.8454999999999</v>
      </c>
      <c r="J17" s="35" t="s">
        <v>44</v>
      </c>
      <c r="K17" s="35">
        <v>3.556</v>
      </c>
      <c r="L17" s="35">
        <v>876.84849999999994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43788</v>
      </c>
      <c r="C18" s="34">
        <v>0.97346064814814814</v>
      </c>
      <c r="D18" s="35" t="s">
        <v>42</v>
      </c>
      <c r="E18" s="35">
        <v>2.3159999999999998</v>
      </c>
      <c r="F18" s="35">
        <v>23.778400000000001</v>
      </c>
      <c r="G18" s="35" t="s">
        <v>43</v>
      </c>
      <c r="H18" s="35">
        <v>3.153</v>
      </c>
      <c r="I18" s="35">
        <v>3576.3416999999999</v>
      </c>
      <c r="J18" s="35" t="s">
        <v>44</v>
      </c>
      <c r="K18" s="35">
        <v>3.5630000000000002</v>
      </c>
      <c r="L18" s="35">
        <v>878.19640000000004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43788</v>
      </c>
      <c r="C19" s="34">
        <v>0.97781250000000008</v>
      </c>
      <c r="D19" s="35" t="s">
        <v>42</v>
      </c>
      <c r="E19" s="35">
        <v>2.3159999999999998</v>
      </c>
      <c r="F19" s="35">
        <v>24.194199999999999</v>
      </c>
      <c r="G19" s="35" t="s">
        <v>43</v>
      </c>
      <c r="H19" s="35">
        <v>3.153</v>
      </c>
      <c r="I19" s="35">
        <v>3575.002</v>
      </c>
      <c r="J19" s="35" t="s">
        <v>44</v>
      </c>
      <c r="K19" s="35">
        <v>3.5630000000000002</v>
      </c>
      <c r="L19" s="35">
        <v>874.28399999999999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55</v>
      </c>
      <c r="B20" s="37">
        <v>43788</v>
      </c>
      <c r="C20" s="38">
        <v>0.9821643518518518</v>
      </c>
      <c r="D20" s="39" t="s">
        <v>42</v>
      </c>
      <c r="E20" s="39">
        <v>2.3130000000000002</v>
      </c>
      <c r="F20" s="39">
        <v>12.0684</v>
      </c>
      <c r="G20" s="39" t="s">
        <v>43</v>
      </c>
      <c r="H20" s="39">
        <v>3.15</v>
      </c>
      <c r="I20" s="39">
        <v>3696.4286000000002</v>
      </c>
      <c r="J20" s="39" t="s">
        <v>44</v>
      </c>
      <c r="K20" s="39">
        <v>3.5630000000000002</v>
      </c>
      <c r="L20" s="39">
        <v>602.16219999999998</v>
      </c>
      <c r="O20" s="14">
        <f t="shared" ref="O20:O29" si="3">($O$2/$M$2)*F20</f>
        <v>2.0015791282835567</v>
      </c>
      <c r="P20" s="3"/>
      <c r="R20" s="14">
        <f t="shared" ref="R20:R29" si="4">($R$2/$P$2)*I20</f>
        <v>422.35925185819673</v>
      </c>
      <c r="S20" s="3"/>
      <c r="U20" s="14">
        <f>($S$2/$U$2)*L20</f>
        <v>1448.7173880328021</v>
      </c>
      <c r="AD20" s="31">
        <v>43502</v>
      </c>
    </row>
    <row r="21" spans="1:30" x14ac:dyDescent="0.35">
      <c r="A21" s="36" t="s">
        <v>56</v>
      </c>
      <c r="B21" s="37">
        <v>43788</v>
      </c>
      <c r="C21" s="38">
        <v>0.98651620370370363</v>
      </c>
      <c r="D21" s="39" t="s">
        <v>42</v>
      </c>
      <c r="E21" s="39">
        <v>2.3159999999999998</v>
      </c>
      <c r="F21" s="39">
        <v>11.476800000000001</v>
      </c>
      <c r="G21" s="39" t="s">
        <v>43</v>
      </c>
      <c r="H21" s="39">
        <v>3.15</v>
      </c>
      <c r="I21" s="39">
        <v>4341.9453999999996</v>
      </c>
      <c r="J21" s="39" t="s">
        <v>44</v>
      </c>
      <c r="K21" s="39">
        <v>3.5630000000000002</v>
      </c>
      <c r="L21" s="39">
        <v>646.17579999999998</v>
      </c>
      <c r="O21" s="14">
        <f t="shared" si="3"/>
        <v>1.9034605531375097</v>
      </c>
      <c r="P21" s="3"/>
      <c r="R21" s="14">
        <f t="shared" si="4"/>
        <v>496.11693047530758</v>
      </c>
      <c r="S21" s="3"/>
      <c r="U21" s="14">
        <f t="shared" ref="U21:U26" si="5">($S$2/$U$2)*L21</f>
        <v>1554.6079066171976</v>
      </c>
      <c r="AD21" s="31">
        <v>43502</v>
      </c>
    </row>
    <row r="22" spans="1:30" x14ac:dyDescent="0.35">
      <c r="A22" s="36" t="s">
        <v>57</v>
      </c>
      <c r="B22" s="37">
        <v>43788</v>
      </c>
      <c r="C22" s="38">
        <v>0.99085648148148142</v>
      </c>
      <c r="D22" s="39" t="s">
        <v>42</v>
      </c>
      <c r="E22" s="39">
        <v>2.3130000000000002</v>
      </c>
      <c r="F22" s="39">
        <v>12.1707</v>
      </c>
      <c r="G22" s="39" t="s">
        <v>43</v>
      </c>
      <c r="H22" s="39">
        <v>3.15</v>
      </c>
      <c r="I22" s="39">
        <v>4695.2608</v>
      </c>
      <c r="J22" s="39" t="s">
        <v>44</v>
      </c>
      <c r="K22" s="39">
        <v>3.5630000000000002</v>
      </c>
      <c r="L22" s="39">
        <v>642.91679999999997</v>
      </c>
      <c r="O22" s="14">
        <f t="shared" si="3"/>
        <v>2.0185458798681415</v>
      </c>
      <c r="P22" s="3"/>
      <c r="R22" s="14">
        <f>($R$2/$P$2)*I22</f>
        <v>536.48725658250726</v>
      </c>
      <c r="S22" s="3"/>
      <c r="U22" s="14">
        <f t="shared" si="5"/>
        <v>1546.7672119213184</v>
      </c>
      <c r="AD22" s="31">
        <v>43502</v>
      </c>
    </row>
    <row r="23" spans="1:30" x14ac:dyDescent="0.35">
      <c r="A23" s="36" t="s">
        <v>58</v>
      </c>
      <c r="B23" s="37">
        <v>43788</v>
      </c>
      <c r="C23" s="38">
        <v>0.99520833333333336</v>
      </c>
      <c r="D23" s="39" t="s">
        <v>42</v>
      </c>
      <c r="E23" s="39">
        <v>2.31</v>
      </c>
      <c r="F23" s="39">
        <v>11.455</v>
      </c>
      <c r="G23" s="39" t="s">
        <v>43</v>
      </c>
      <c r="H23" s="39">
        <v>3.1429999999999998</v>
      </c>
      <c r="I23" s="39">
        <v>5014.3406000000004</v>
      </c>
      <c r="J23" s="39" t="s">
        <v>44</v>
      </c>
      <c r="K23" s="39">
        <v>3.556</v>
      </c>
      <c r="L23" s="39">
        <v>648.81479999999999</v>
      </c>
      <c r="O23" s="14">
        <f t="shared" si="3"/>
        <v>1.8998449599357115</v>
      </c>
      <c r="P23" s="3"/>
      <c r="R23" s="14">
        <f t="shared" si="4"/>
        <v>572.94577376070004</v>
      </c>
      <c r="S23" s="3"/>
      <c r="U23" s="14">
        <f t="shared" si="5"/>
        <v>1560.9569686921977</v>
      </c>
      <c r="AD23" s="31">
        <v>43502</v>
      </c>
    </row>
    <row r="24" spans="1:30" x14ac:dyDescent="0.35">
      <c r="A24" s="36" t="s">
        <v>59</v>
      </c>
      <c r="B24" s="37">
        <v>43788</v>
      </c>
      <c r="C24" s="38">
        <v>0.99956018518518519</v>
      </c>
      <c r="D24" s="39" t="s">
        <v>42</v>
      </c>
      <c r="E24" s="39">
        <v>2.3159999999999998</v>
      </c>
      <c r="F24" s="39">
        <v>11.811400000000001</v>
      </c>
      <c r="G24" s="39" t="s">
        <v>43</v>
      </c>
      <c r="H24" s="39">
        <v>3.15</v>
      </c>
      <c r="I24" s="39">
        <v>4868.9768999999997</v>
      </c>
      <c r="J24" s="39" t="s">
        <v>44</v>
      </c>
      <c r="K24" s="39">
        <v>3.56</v>
      </c>
      <c r="L24" s="39">
        <v>635.13739999999996</v>
      </c>
      <c r="O24" s="14">
        <f t="shared" si="3"/>
        <v>1.9589549331981373</v>
      </c>
      <c r="P24" s="3"/>
      <c r="R24" s="14">
        <f t="shared" si="4"/>
        <v>556.33630818645918</v>
      </c>
      <c r="S24" s="3"/>
      <c r="U24" s="14">
        <f t="shared" si="5"/>
        <v>1528.0510719037909</v>
      </c>
      <c r="AD24" s="31">
        <v>43502</v>
      </c>
    </row>
    <row r="25" spans="1:30" x14ac:dyDescent="0.35">
      <c r="A25" s="36" t="s">
        <v>60</v>
      </c>
      <c r="B25" s="37">
        <v>43789</v>
      </c>
      <c r="C25" s="38">
        <v>3.9120370370370368E-3</v>
      </c>
      <c r="D25" s="39" t="s">
        <v>42</v>
      </c>
      <c r="E25" s="39">
        <v>2.3159999999999998</v>
      </c>
      <c r="F25" s="39">
        <v>12.078900000000001</v>
      </c>
      <c r="G25" s="39" t="s">
        <v>43</v>
      </c>
      <c r="H25" s="39">
        <v>3.15</v>
      </c>
      <c r="I25" s="39">
        <v>3643.0958000000001</v>
      </c>
      <c r="J25" s="39" t="s">
        <v>44</v>
      </c>
      <c r="K25" s="39">
        <v>3.5630000000000002</v>
      </c>
      <c r="L25" s="39">
        <v>599.96839999999997</v>
      </c>
      <c r="O25" s="17">
        <f t="shared" si="3"/>
        <v>2.0033205837247898</v>
      </c>
      <c r="P25" s="3"/>
      <c r="R25" s="17">
        <f t="shared" si="4"/>
        <v>416.26536937186847</v>
      </c>
      <c r="S25" s="3"/>
      <c r="U25" s="17">
        <f t="shared" si="5"/>
        <v>1443.4394144139558</v>
      </c>
      <c r="AD25" s="31">
        <v>43502</v>
      </c>
    </row>
    <row r="26" spans="1:30" x14ac:dyDescent="0.35">
      <c r="A26" s="36" t="s">
        <v>61</v>
      </c>
      <c r="B26" s="37">
        <v>43789</v>
      </c>
      <c r="C26" s="38">
        <v>8.2638888888888883E-3</v>
      </c>
      <c r="D26" s="39" t="s">
        <v>42</v>
      </c>
      <c r="E26" s="39">
        <v>2.31</v>
      </c>
      <c r="F26" s="39">
        <v>14.0441</v>
      </c>
      <c r="G26" s="39" t="s">
        <v>43</v>
      </c>
      <c r="H26" s="39">
        <v>3.1429999999999998</v>
      </c>
      <c r="I26" s="39">
        <v>4999.3141999999998</v>
      </c>
      <c r="J26" s="39" t="s">
        <v>44</v>
      </c>
      <c r="K26" s="39">
        <v>3.5529999999999999</v>
      </c>
      <c r="L26" s="39">
        <v>579.21469999999999</v>
      </c>
      <c r="O26" s="17">
        <f t="shared" si="3"/>
        <v>2.3292547011639568</v>
      </c>
      <c r="P26" s="3"/>
      <c r="R26" s="17">
        <f t="shared" si="4"/>
        <v>571.22883567020858</v>
      </c>
      <c r="S26" s="3"/>
      <c r="U26" s="17">
        <f t="shared" si="5"/>
        <v>1393.5089371172801</v>
      </c>
      <c r="AD26" s="31">
        <v>43502</v>
      </c>
    </row>
    <row r="27" spans="1:30" x14ac:dyDescent="0.35">
      <c r="A27" s="36" t="s">
        <v>62</v>
      </c>
      <c r="B27" s="37">
        <v>43789</v>
      </c>
      <c r="C27" s="38">
        <v>1.2615740740740742E-2</v>
      </c>
      <c r="D27" s="39" t="s">
        <v>42</v>
      </c>
      <c r="E27" s="39">
        <v>2.31</v>
      </c>
      <c r="F27" s="39">
        <v>13.906599999999999</v>
      </c>
      <c r="G27" s="39" t="s">
        <v>43</v>
      </c>
      <c r="H27" s="39">
        <v>3.14</v>
      </c>
      <c r="I27" s="39">
        <v>5889.3621999999996</v>
      </c>
      <c r="J27" s="39" t="s">
        <v>44</v>
      </c>
      <c r="K27" s="39">
        <v>3.556</v>
      </c>
      <c r="L27" s="39">
        <v>602.30179999999996</v>
      </c>
      <c r="O27" s="17">
        <f t="shared" si="3"/>
        <v>2.3064499275287615</v>
      </c>
      <c r="P27" s="3"/>
      <c r="R27" s="17">
        <f t="shared" si="4"/>
        <v>672.92700113670344</v>
      </c>
      <c r="S27" s="3"/>
      <c r="U27" s="17">
        <f>($S$2/$U$2)*L27</f>
        <v>1449.0532459584065</v>
      </c>
      <c r="AD27" s="31">
        <v>43502</v>
      </c>
    </row>
    <row r="28" spans="1:30" x14ac:dyDescent="0.35">
      <c r="A28" s="36" t="s">
        <v>63</v>
      </c>
      <c r="B28" s="37">
        <v>43789</v>
      </c>
      <c r="C28" s="38">
        <v>1.6967592592592593E-2</v>
      </c>
      <c r="D28" s="39" t="s">
        <v>42</v>
      </c>
      <c r="E28" s="39">
        <v>2.31</v>
      </c>
      <c r="F28" s="39">
        <v>13.388500000000001</v>
      </c>
      <c r="G28" s="39" t="s">
        <v>43</v>
      </c>
      <c r="H28" s="39">
        <v>3.14</v>
      </c>
      <c r="I28" s="39">
        <v>6392.2145</v>
      </c>
      <c r="J28" s="39" t="s">
        <v>44</v>
      </c>
      <c r="K28" s="39">
        <v>3.556</v>
      </c>
      <c r="L28" s="39">
        <v>581.84799999999996</v>
      </c>
      <c r="O28" s="17">
        <f t="shared" si="3"/>
        <v>2.2205215404713465</v>
      </c>
      <c r="P28" s="3"/>
      <c r="R28" s="17">
        <f t="shared" si="4"/>
        <v>730.38362865635145</v>
      </c>
      <c r="S28" s="3"/>
      <c r="U28" s="17">
        <f>($S$2/$U$2)*L28</f>
        <v>1399.8442857956043</v>
      </c>
      <c r="AD28" s="31">
        <v>43502</v>
      </c>
    </row>
    <row r="29" spans="1:30" x14ac:dyDescent="0.35">
      <c r="A29" s="36" t="s">
        <v>64</v>
      </c>
      <c r="B29" s="37">
        <v>43789</v>
      </c>
      <c r="C29" s="38">
        <v>2.1307870370370369E-2</v>
      </c>
      <c r="D29" s="39" t="s">
        <v>42</v>
      </c>
      <c r="E29" s="39">
        <v>2.3159999999999998</v>
      </c>
      <c r="F29" s="39">
        <v>13.491199999999999</v>
      </c>
      <c r="G29" s="39" t="s">
        <v>43</v>
      </c>
      <c r="H29" s="39">
        <v>3.1429999999999998</v>
      </c>
      <c r="I29" s="39">
        <v>6746.7172</v>
      </c>
      <c r="J29" s="39" t="s">
        <v>44</v>
      </c>
      <c r="K29" s="39">
        <v>3.5630000000000002</v>
      </c>
      <c r="L29" s="39">
        <v>588.26220000000001</v>
      </c>
      <c r="O29" s="17">
        <f t="shared" si="3"/>
        <v>2.2375546332155971</v>
      </c>
      <c r="P29" s="3"/>
      <c r="R29" s="17">
        <f t="shared" si="4"/>
        <v>770.88961737035243</v>
      </c>
      <c r="S29" s="3"/>
      <c r="U29" s="17">
        <f>($S$2/$U$2)*L29</f>
        <v>1415.2759470163185</v>
      </c>
      <c r="AD29" s="31">
        <v>43502</v>
      </c>
    </row>
    <row r="30" spans="1:30" x14ac:dyDescent="0.35">
      <c r="A30" s="32" t="s">
        <v>41</v>
      </c>
      <c r="B30" s="33">
        <v>43789</v>
      </c>
      <c r="C30" s="34">
        <v>2.5659722222222223E-2</v>
      </c>
      <c r="D30" s="35" t="s">
        <v>42</v>
      </c>
      <c r="E30" s="35">
        <v>2.306</v>
      </c>
      <c r="F30" s="35">
        <v>22.9754</v>
      </c>
      <c r="G30" s="35" t="s">
        <v>43</v>
      </c>
      <c r="H30" s="35">
        <v>3.1429999999999998</v>
      </c>
      <c r="I30" s="35">
        <v>3548.9866000000002</v>
      </c>
      <c r="J30" s="35" t="s">
        <v>44</v>
      </c>
      <c r="K30" s="35">
        <v>3.556</v>
      </c>
      <c r="L30" s="35">
        <v>874.0942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43789</v>
      </c>
      <c r="C31" s="34">
        <v>3.0011574074074076E-2</v>
      </c>
      <c r="D31" s="35" t="s">
        <v>42</v>
      </c>
      <c r="E31" s="35">
        <v>2.3130000000000002</v>
      </c>
      <c r="F31" s="35">
        <v>23.494</v>
      </c>
      <c r="G31" s="35" t="s">
        <v>43</v>
      </c>
      <c r="H31" s="35">
        <v>3.15</v>
      </c>
      <c r="I31" s="35">
        <v>3540.0886</v>
      </c>
      <c r="J31" s="35" t="s">
        <v>44</v>
      </c>
      <c r="K31" s="35">
        <v>3.5630000000000002</v>
      </c>
      <c r="L31" s="35">
        <v>875.97280000000001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43789</v>
      </c>
      <c r="C32" s="34">
        <v>3.4363425925925929E-2</v>
      </c>
      <c r="D32" s="35" t="s">
        <v>42</v>
      </c>
      <c r="E32" s="35">
        <v>2.3159999999999998</v>
      </c>
      <c r="F32" s="35">
        <v>23.254200000000001</v>
      </c>
      <c r="G32" s="35" t="s">
        <v>43</v>
      </c>
      <c r="H32" s="35">
        <v>3.15</v>
      </c>
      <c r="I32" s="35">
        <v>3560.8575999999998</v>
      </c>
      <c r="J32" s="35" t="s">
        <v>44</v>
      </c>
      <c r="K32" s="35">
        <v>3.5630000000000002</v>
      </c>
      <c r="L32" s="35">
        <v>864.22019999999998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43789</v>
      </c>
      <c r="C33" s="34">
        <v>3.8715277777777779E-2</v>
      </c>
      <c r="D33" s="35" t="s">
        <v>42</v>
      </c>
      <c r="E33" s="35">
        <v>2.3130000000000002</v>
      </c>
      <c r="F33" s="35">
        <v>23.5124</v>
      </c>
      <c r="G33" s="35" t="s">
        <v>43</v>
      </c>
      <c r="H33" s="35">
        <v>3.15</v>
      </c>
      <c r="I33" s="35">
        <v>3571.9920000000002</v>
      </c>
      <c r="J33" s="35" t="s">
        <v>44</v>
      </c>
      <c r="K33" s="35">
        <v>3.5630000000000002</v>
      </c>
      <c r="L33" s="35">
        <v>881.14329999999995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0" t="s">
        <v>70</v>
      </c>
      <c r="B39" s="41">
        <v>43789</v>
      </c>
      <c r="C39" s="42">
        <v>4.3067129629629629E-2</v>
      </c>
      <c r="D39" s="43" t="s">
        <v>42</v>
      </c>
      <c r="E39" s="43">
        <v>2.3130000000000002</v>
      </c>
      <c r="F39" s="43">
        <v>11.7805</v>
      </c>
      <c r="G39" s="43" t="s">
        <v>43</v>
      </c>
      <c r="H39" s="43">
        <v>3.15</v>
      </c>
      <c r="I39" s="43">
        <v>3373.3688999999999</v>
      </c>
      <c r="J39" s="43" t="s">
        <v>44</v>
      </c>
      <c r="K39" s="43">
        <v>3.5630000000000002</v>
      </c>
      <c r="L39" s="43">
        <v>584.37800000000004</v>
      </c>
      <c r="O39" s="26">
        <f t="shared" si="6"/>
        <v>1.9538300786139369</v>
      </c>
      <c r="R39" s="16">
        <f t="shared" si="7"/>
        <v>385.44598557800032</v>
      </c>
      <c r="U39" s="16">
        <f t="shared" si="8"/>
        <v>1405.9311092324176</v>
      </c>
      <c r="AD39" s="31">
        <v>43502</v>
      </c>
    </row>
    <row r="40" spans="1:30" x14ac:dyDescent="0.35">
      <c r="A40" s="40" t="s">
        <v>71</v>
      </c>
      <c r="B40" s="41">
        <v>43789</v>
      </c>
      <c r="C40" s="42">
        <v>4.7418981481481486E-2</v>
      </c>
      <c r="D40" s="43" t="s">
        <v>42</v>
      </c>
      <c r="E40" s="43">
        <v>2.3159999999999998</v>
      </c>
      <c r="F40" s="43">
        <v>11.0672</v>
      </c>
      <c r="G40" s="43" t="s">
        <v>43</v>
      </c>
      <c r="H40" s="43">
        <v>3.153</v>
      </c>
      <c r="I40" s="43">
        <v>3634.1846</v>
      </c>
      <c r="J40" s="43" t="s">
        <v>44</v>
      </c>
      <c r="K40" s="43">
        <v>3.5630000000000002</v>
      </c>
      <c r="L40" s="43">
        <v>567.50080000000003</v>
      </c>
      <c r="O40" s="16">
        <f t="shared" si="6"/>
        <v>1.8355272056395027</v>
      </c>
      <c r="R40" s="16">
        <f t="shared" si="7"/>
        <v>415.24716283457497</v>
      </c>
      <c r="U40" s="16">
        <f t="shared" si="8"/>
        <v>1365.326944604835</v>
      </c>
      <c r="AD40" s="31">
        <v>43502</v>
      </c>
    </row>
    <row r="41" spans="1:30" x14ac:dyDescent="0.35">
      <c r="A41" s="40" t="s">
        <v>72</v>
      </c>
      <c r="B41" s="41">
        <v>43789</v>
      </c>
      <c r="C41" s="42">
        <v>5.1770833333333328E-2</v>
      </c>
      <c r="D41" s="43" t="s">
        <v>42</v>
      </c>
      <c r="E41" s="43">
        <v>2.31</v>
      </c>
      <c r="F41" s="43">
        <v>11.0976</v>
      </c>
      <c r="G41" s="43" t="s">
        <v>43</v>
      </c>
      <c r="H41" s="43">
        <v>3.1459999999999999</v>
      </c>
      <c r="I41" s="43">
        <v>3965.7212</v>
      </c>
      <c r="J41" s="43" t="s">
        <v>44</v>
      </c>
      <c r="K41" s="43">
        <v>3.56</v>
      </c>
      <c r="L41" s="43">
        <v>561.70069999999998</v>
      </c>
      <c r="O41" s="16">
        <f t="shared" si="6"/>
        <v>1.8405691337741206</v>
      </c>
      <c r="R41" s="16">
        <f t="shared" si="7"/>
        <v>453.1290119090059</v>
      </c>
      <c r="U41" s="16">
        <f t="shared" si="8"/>
        <v>1351.3727214365108</v>
      </c>
      <c r="AD41" s="31">
        <v>43502</v>
      </c>
    </row>
    <row r="42" spans="1:30" x14ac:dyDescent="0.35">
      <c r="A42" s="40" t="s">
        <v>73</v>
      </c>
      <c r="B42" s="41">
        <v>43789</v>
      </c>
      <c r="C42" s="42">
        <v>5.6122685185185185E-2</v>
      </c>
      <c r="D42" s="43" t="s">
        <v>42</v>
      </c>
      <c r="E42" s="43">
        <v>2.31</v>
      </c>
      <c r="F42" s="43">
        <v>12.4472</v>
      </c>
      <c r="G42" s="43" t="s">
        <v>43</v>
      </c>
      <c r="H42" s="43">
        <v>3.1459999999999999</v>
      </c>
      <c r="I42" s="43">
        <v>4125.6760000000004</v>
      </c>
      <c r="J42" s="43" t="s">
        <v>44</v>
      </c>
      <c r="K42" s="43">
        <v>3.556</v>
      </c>
      <c r="L42" s="43">
        <v>577.08370000000002</v>
      </c>
      <c r="N42" s="16">
        <f>($O$2/$M$2)*F42</f>
        <v>2.0644042064872794</v>
      </c>
      <c r="R42" s="16">
        <f t="shared" si="7"/>
        <v>471.40567756924014</v>
      </c>
      <c r="U42" s="16">
        <f t="shared" si="8"/>
        <v>1388.3820514477748</v>
      </c>
      <c r="AD42" s="31">
        <v>43502</v>
      </c>
    </row>
    <row r="43" spans="1:30" x14ac:dyDescent="0.35">
      <c r="A43" s="40" t="s">
        <v>74</v>
      </c>
      <c r="B43" s="41">
        <v>43789</v>
      </c>
      <c r="C43" s="42">
        <v>6.0474537037037035E-2</v>
      </c>
      <c r="D43" s="43" t="s">
        <v>42</v>
      </c>
      <c r="E43" s="43">
        <v>2.31</v>
      </c>
      <c r="F43" s="43">
        <v>10.3202</v>
      </c>
      <c r="G43" s="43" t="s">
        <v>43</v>
      </c>
      <c r="H43" s="43">
        <v>3.1459999999999999</v>
      </c>
      <c r="I43" s="43">
        <v>3856.8578000000002</v>
      </c>
      <c r="J43" s="43" t="s">
        <v>44</v>
      </c>
      <c r="K43" s="43">
        <v>3.5529999999999999</v>
      </c>
      <c r="L43" s="43">
        <v>563.46910000000003</v>
      </c>
      <c r="O43" s="16">
        <f t="shared" ref="O43" si="9">($O$2/$M$2)*F43</f>
        <v>1.7116350899632062</v>
      </c>
      <c r="Q43" s="16">
        <f>($R$2/$P$2)*I43</f>
        <v>440.69012314520307</v>
      </c>
      <c r="U43" s="16">
        <f t="shared" si="8"/>
        <v>1355.6272426087087</v>
      </c>
      <c r="AD43" s="31">
        <v>43502</v>
      </c>
    </row>
    <row r="44" spans="1:30" x14ac:dyDescent="0.35">
      <c r="A44" s="56" t="s">
        <v>41</v>
      </c>
      <c r="B44" s="57">
        <v>43789</v>
      </c>
      <c r="C44" s="58">
        <v>8.6574074074074081E-2</v>
      </c>
      <c r="D44" s="59" t="s">
        <v>42</v>
      </c>
      <c r="E44" s="59">
        <v>2.31</v>
      </c>
      <c r="F44" s="59">
        <v>23.798200000000001</v>
      </c>
      <c r="G44" s="59" t="s">
        <v>43</v>
      </c>
      <c r="H44" s="59">
        <v>3.1459999999999999</v>
      </c>
      <c r="I44" s="59">
        <v>3551.3679000000002</v>
      </c>
      <c r="J44" s="59" t="s">
        <v>44</v>
      </c>
      <c r="K44" s="59">
        <v>3.56</v>
      </c>
      <c r="L44" s="59">
        <v>875.04340000000002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56" t="s">
        <v>41</v>
      </c>
      <c r="B45" s="57">
        <v>43789</v>
      </c>
      <c r="C45" s="58">
        <v>9.0925925925925924E-2</v>
      </c>
      <c r="D45" s="59" t="s">
        <v>42</v>
      </c>
      <c r="E45" s="59">
        <v>2.3159999999999998</v>
      </c>
      <c r="F45" s="59">
        <v>23.92</v>
      </c>
      <c r="G45" s="59" t="s">
        <v>43</v>
      </c>
      <c r="H45" s="59">
        <v>3.15</v>
      </c>
      <c r="I45" s="59">
        <v>3545.1581000000001</v>
      </c>
      <c r="J45" s="59" t="s">
        <v>44</v>
      </c>
      <c r="K45" s="59">
        <v>3.5630000000000002</v>
      </c>
      <c r="L45" s="59">
        <v>878.44420000000002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56" t="s">
        <v>41</v>
      </c>
      <c r="B46" s="57">
        <v>43789</v>
      </c>
      <c r="C46" s="58">
        <v>9.5277777777777781E-2</v>
      </c>
      <c r="D46" s="59" t="s">
        <v>42</v>
      </c>
      <c r="E46" s="59">
        <v>2.3159999999999998</v>
      </c>
      <c r="F46" s="59">
        <v>23.865400000000001</v>
      </c>
      <c r="G46" s="59" t="s">
        <v>43</v>
      </c>
      <c r="H46" s="59">
        <v>3.153</v>
      </c>
      <c r="I46" s="59">
        <v>3552.2602000000002</v>
      </c>
      <c r="J46" s="59" t="s">
        <v>44</v>
      </c>
      <c r="K46" s="59">
        <v>3.5630000000000002</v>
      </c>
      <c r="L46" s="59">
        <v>874.18679999999995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56" t="s">
        <v>41</v>
      </c>
      <c r="B47" s="57">
        <v>43789</v>
      </c>
      <c r="C47" s="58">
        <v>9.9629629629629624E-2</v>
      </c>
      <c r="D47" s="59" t="s">
        <v>42</v>
      </c>
      <c r="E47" s="59">
        <v>2.3159999999999998</v>
      </c>
      <c r="F47" s="59">
        <v>24.0608</v>
      </c>
      <c r="G47" s="59" t="s">
        <v>43</v>
      </c>
      <c r="H47" s="59">
        <v>3.153</v>
      </c>
      <c r="I47" s="59">
        <v>3552.7716999999998</v>
      </c>
      <c r="J47" s="59" t="s">
        <v>44</v>
      </c>
      <c r="K47" s="59">
        <v>3.5630000000000002</v>
      </c>
      <c r="L47" s="59">
        <v>877.48099999999999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4" t="s">
        <v>75</v>
      </c>
      <c r="B48" s="45">
        <v>43789</v>
      </c>
      <c r="C48" s="46">
        <v>6.4826388888888892E-2</v>
      </c>
      <c r="D48" s="47" t="s">
        <v>42</v>
      </c>
      <c r="E48" s="47">
        <v>2.3130000000000002</v>
      </c>
      <c r="F48" s="47">
        <v>11.8864</v>
      </c>
      <c r="G48" s="47" t="s">
        <v>43</v>
      </c>
      <c r="H48" s="47">
        <v>3.15</v>
      </c>
      <c r="I48" s="47">
        <v>3056.8906000000002</v>
      </c>
      <c r="J48" s="47" t="s">
        <v>44</v>
      </c>
      <c r="K48" s="47">
        <v>3.5630000000000002</v>
      </c>
      <c r="L48" s="47">
        <v>551.59699999999998</v>
      </c>
      <c r="O48" s="22">
        <f t="shared" ref="O48:O57" si="10">($O$2/$M$2)*F48</f>
        <v>1.9713939006355163</v>
      </c>
      <c r="R48" s="22">
        <f t="shared" ref="R48:R57" si="11">($R$2/$P$2)*I48</f>
        <v>349.28471953397235</v>
      </c>
      <c r="U48" s="22">
        <f>($S$2/$U$2)*L48</f>
        <v>1327.0646431920329</v>
      </c>
      <c r="AD48" s="31">
        <v>43502</v>
      </c>
    </row>
    <row r="49" spans="1:30" x14ac:dyDescent="0.35">
      <c r="A49" s="44" t="s">
        <v>76</v>
      </c>
      <c r="B49" s="45">
        <v>43789</v>
      </c>
      <c r="C49" s="46">
        <v>6.9178240740740735E-2</v>
      </c>
      <c r="D49" s="47" t="s">
        <v>42</v>
      </c>
      <c r="E49" s="47">
        <v>2.3130000000000002</v>
      </c>
      <c r="F49" s="47">
        <v>11.437200000000001</v>
      </c>
      <c r="G49" s="47" t="s">
        <v>43</v>
      </c>
      <c r="H49" s="47">
        <v>3.15</v>
      </c>
      <c r="I49" s="47">
        <v>3277.5088000000001</v>
      </c>
      <c r="J49" s="47" t="s">
        <v>44</v>
      </c>
      <c r="K49" s="47">
        <v>3.56</v>
      </c>
      <c r="L49" s="47">
        <v>553.67859999999996</v>
      </c>
      <c r="O49" s="22">
        <f t="shared" si="10"/>
        <v>1.8968927783305736</v>
      </c>
      <c r="R49" s="22">
        <f t="shared" si="11"/>
        <v>374.49287258697655</v>
      </c>
      <c r="U49" s="22">
        <f>($S$2/$U$2)*L49</f>
        <v>1332.0726794236812</v>
      </c>
      <c r="AD49" s="31">
        <v>43502</v>
      </c>
    </row>
    <row r="50" spans="1:30" x14ac:dyDescent="0.35">
      <c r="A50" s="44" t="s">
        <v>77</v>
      </c>
      <c r="B50" s="45">
        <v>43789</v>
      </c>
      <c r="C50" s="46">
        <v>7.3530092592592591E-2</v>
      </c>
      <c r="D50" s="47" t="s">
        <v>42</v>
      </c>
      <c r="E50" s="47">
        <v>2.31</v>
      </c>
      <c r="F50" s="47">
        <v>11.6896</v>
      </c>
      <c r="G50" s="47" t="s">
        <v>43</v>
      </c>
      <c r="H50" s="47">
        <v>3.1459999999999999</v>
      </c>
      <c r="I50" s="47">
        <v>3600.3346999999999</v>
      </c>
      <c r="J50" s="47" t="s">
        <v>44</v>
      </c>
      <c r="K50" s="47">
        <v>3.56</v>
      </c>
      <c r="L50" s="47">
        <v>576.50400000000002</v>
      </c>
      <c r="O50" s="22">
        <f t="shared" si="10"/>
        <v>1.9387540500798335</v>
      </c>
      <c r="R50" s="22">
        <f t="shared" si="11"/>
        <v>411.37942454268023</v>
      </c>
      <c r="U50" s="22">
        <f>($S$2/$U$2)*L50</f>
        <v>1386.9873749472526</v>
      </c>
      <c r="AD50" s="31">
        <v>43502</v>
      </c>
    </row>
    <row r="51" spans="1:30" x14ac:dyDescent="0.35">
      <c r="A51" s="44" t="s">
        <v>78</v>
      </c>
      <c r="B51" s="45">
        <v>43789</v>
      </c>
      <c r="C51" s="46">
        <v>7.7881944444444448E-2</v>
      </c>
      <c r="D51" s="47" t="s">
        <v>42</v>
      </c>
      <c r="E51" s="47">
        <v>2.3130000000000002</v>
      </c>
      <c r="F51" s="47">
        <v>11.064399999999999</v>
      </c>
      <c r="G51" s="47" t="s">
        <v>43</v>
      </c>
      <c r="H51" s="47">
        <v>3.15</v>
      </c>
      <c r="I51" s="47">
        <v>3606.0675999999999</v>
      </c>
      <c r="J51" s="47" t="s">
        <v>44</v>
      </c>
      <c r="K51" s="47">
        <v>3.5630000000000002</v>
      </c>
      <c r="L51" s="47">
        <v>564.79160000000002</v>
      </c>
      <c r="O51" s="22">
        <f t="shared" si="10"/>
        <v>1.8350628175218404</v>
      </c>
      <c r="R51" s="22">
        <f t="shared" si="11"/>
        <v>412.03447394765936</v>
      </c>
      <c r="U51" s="22">
        <f>($S$2/$U$2)*L51</f>
        <v>1358.8089912234066</v>
      </c>
      <c r="AD51" s="31">
        <v>43502</v>
      </c>
    </row>
    <row r="52" spans="1:30" x14ac:dyDescent="0.35">
      <c r="A52" s="44" t="s">
        <v>79</v>
      </c>
      <c r="B52" s="45">
        <v>43789</v>
      </c>
      <c r="C52" s="46">
        <v>8.222222222222221E-2</v>
      </c>
      <c r="D52" s="47" t="s">
        <v>42</v>
      </c>
      <c r="E52" s="47">
        <v>2.3130000000000002</v>
      </c>
      <c r="F52" s="47">
        <v>11.0741</v>
      </c>
      <c r="G52" s="47" t="s">
        <v>43</v>
      </c>
      <c r="H52" s="47">
        <v>3.15</v>
      </c>
      <c r="I52" s="47">
        <v>3559.1363999999999</v>
      </c>
      <c r="J52" s="47" t="s">
        <v>44</v>
      </c>
      <c r="K52" s="47">
        <v>3.556</v>
      </c>
      <c r="L52" s="47">
        <v>559.51660000000004</v>
      </c>
      <c r="O52" s="22">
        <f t="shared" si="10"/>
        <v>1.8366715906437416</v>
      </c>
      <c r="Q52" s="22">
        <f>($R$2/$P$2)*I52</f>
        <v>406.67204749072539</v>
      </c>
      <c r="U52" s="22">
        <f t="shared" ref="U52:U57" si="12">($S$2/$U$2)*L52</f>
        <v>1346.1180846506045</v>
      </c>
      <c r="AD52" s="31">
        <v>43502</v>
      </c>
    </row>
    <row r="53" spans="1:30" x14ac:dyDescent="0.35">
      <c r="A53" s="48" t="s">
        <v>80</v>
      </c>
      <c r="B53" s="49">
        <v>43789</v>
      </c>
      <c r="C53" s="50">
        <v>0.10398148148148149</v>
      </c>
      <c r="D53" s="51" t="s">
        <v>42</v>
      </c>
      <c r="E53" s="51">
        <v>2.31</v>
      </c>
      <c r="F53" s="51">
        <v>12.0799</v>
      </c>
      <c r="G53" s="51" t="s">
        <v>43</v>
      </c>
      <c r="H53" s="51">
        <v>3.1459999999999999</v>
      </c>
      <c r="I53" s="51">
        <v>3206.7858000000001</v>
      </c>
      <c r="J53" s="51" t="s">
        <v>44</v>
      </c>
      <c r="K53" s="51">
        <v>3.556</v>
      </c>
      <c r="L53" s="51">
        <v>582.50279999999998</v>
      </c>
      <c r="O53" s="24">
        <f t="shared" si="10"/>
        <v>2.0034864366239544</v>
      </c>
      <c r="R53" s="24">
        <f t="shared" si="11"/>
        <v>366.41196082009776</v>
      </c>
      <c r="U53" s="24">
        <f t="shared" si="12"/>
        <v>1401.4196423119779</v>
      </c>
      <c r="AD53" s="31">
        <v>43502</v>
      </c>
    </row>
    <row r="54" spans="1:30" x14ac:dyDescent="0.35">
      <c r="A54" s="48" t="s">
        <v>81</v>
      </c>
      <c r="B54" s="49">
        <v>43789</v>
      </c>
      <c r="C54" s="50">
        <v>0.10833333333333334</v>
      </c>
      <c r="D54" s="51" t="s">
        <v>42</v>
      </c>
      <c r="E54" s="51">
        <v>2.3130000000000002</v>
      </c>
      <c r="F54" s="51">
        <v>11.6896</v>
      </c>
      <c r="G54" s="51" t="s">
        <v>43</v>
      </c>
      <c r="H54" s="51">
        <v>3.153</v>
      </c>
      <c r="I54" s="51">
        <v>3186.0470999999998</v>
      </c>
      <c r="J54" s="51" t="s">
        <v>44</v>
      </c>
      <c r="K54" s="51">
        <v>3.56</v>
      </c>
      <c r="L54" s="51">
        <v>555.79939999999999</v>
      </c>
      <c r="O54" s="24">
        <f t="shared" si="10"/>
        <v>1.9387540500798335</v>
      </c>
      <c r="R54" s="24">
        <f t="shared" si="11"/>
        <v>364.04232711027532</v>
      </c>
      <c r="U54" s="24">
        <f t="shared" si="12"/>
        <v>1337.1750253307141</v>
      </c>
      <c r="AD54" s="31">
        <v>43502</v>
      </c>
    </row>
    <row r="55" spans="1:30" x14ac:dyDescent="0.35">
      <c r="A55" s="48" t="s">
        <v>82</v>
      </c>
      <c r="B55" s="49">
        <v>43789</v>
      </c>
      <c r="C55" s="50">
        <v>0.11267361111111111</v>
      </c>
      <c r="D55" s="51" t="s">
        <v>42</v>
      </c>
      <c r="E55" s="51">
        <v>2.3130000000000002</v>
      </c>
      <c r="F55" s="51">
        <v>11.618399999999999</v>
      </c>
      <c r="G55" s="51" t="s">
        <v>43</v>
      </c>
      <c r="H55" s="51">
        <v>3.15</v>
      </c>
      <c r="I55" s="51">
        <v>3303.0082000000002</v>
      </c>
      <c r="J55" s="51" t="s">
        <v>44</v>
      </c>
      <c r="K55" s="51">
        <v>3.5630000000000002</v>
      </c>
      <c r="L55" s="51">
        <v>566.53070000000002</v>
      </c>
      <c r="O55" s="24">
        <f t="shared" si="10"/>
        <v>1.9269453236592813</v>
      </c>
      <c r="R55" s="24">
        <f t="shared" si="11"/>
        <v>377.40647073055572</v>
      </c>
      <c r="U55" s="24">
        <f t="shared" si="12"/>
        <v>1362.9930207249724</v>
      </c>
      <c r="AD55" s="31">
        <v>43502</v>
      </c>
    </row>
    <row r="56" spans="1:30" x14ac:dyDescent="0.35">
      <c r="A56" s="48" t="s">
        <v>83</v>
      </c>
      <c r="B56" s="49">
        <v>43789</v>
      </c>
      <c r="C56" s="50">
        <v>0.11702546296296296</v>
      </c>
      <c r="D56" s="51" t="s">
        <v>42</v>
      </c>
      <c r="E56" s="51">
        <v>2.3130000000000002</v>
      </c>
      <c r="F56" s="51">
        <v>11.619400000000001</v>
      </c>
      <c r="G56" s="51" t="s">
        <v>43</v>
      </c>
      <c r="H56" s="51">
        <v>3.15</v>
      </c>
      <c r="I56" s="51">
        <v>3459.9475000000002</v>
      </c>
      <c r="J56" s="51" t="s">
        <v>44</v>
      </c>
      <c r="K56" s="51">
        <v>3.56</v>
      </c>
      <c r="L56" s="51">
        <v>565.7056</v>
      </c>
      <c r="O56" s="24">
        <f t="shared" si="10"/>
        <v>1.9271111765584465</v>
      </c>
      <c r="Q56" s="24">
        <f>($R$2/$P$2)*I56</f>
        <v>395.33858102078261</v>
      </c>
      <c r="U56" s="24">
        <f t="shared" si="12"/>
        <v>1361.0079464096702</v>
      </c>
      <c r="AD56" s="31">
        <v>43502</v>
      </c>
    </row>
    <row r="57" spans="1:30" x14ac:dyDescent="0.35">
      <c r="A57" s="48" t="s">
        <v>84</v>
      </c>
      <c r="B57" s="49">
        <v>43789</v>
      </c>
      <c r="C57" s="50">
        <v>0.1213773148148148</v>
      </c>
      <c r="D57" s="51" t="s">
        <v>42</v>
      </c>
      <c r="E57" s="51">
        <v>2.3159999999999998</v>
      </c>
      <c r="F57" s="51">
        <v>11.817</v>
      </c>
      <c r="G57" s="51" t="s">
        <v>43</v>
      </c>
      <c r="H57" s="51">
        <v>3.153</v>
      </c>
      <c r="I57" s="51">
        <v>3413.8402999999998</v>
      </c>
      <c r="J57" s="51" t="s">
        <v>44</v>
      </c>
      <c r="K57" s="51">
        <v>3.56</v>
      </c>
      <c r="L57" s="51">
        <v>573.6336</v>
      </c>
      <c r="M57" s="3"/>
      <c r="N57" s="24">
        <f>($O$2/$M$2)*F57</f>
        <v>1.9598837094334616</v>
      </c>
      <c r="P57" s="3"/>
      <c r="Q57" s="2"/>
      <c r="R57" s="24">
        <f t="shared" si="11"/>
        <v>390.07030598977667</v>
      </c>
      <c r="S57" s="3"/>
      <c r="U57" s="24">
        <f t="shared" si="12"/>
        <v>1380.0815970843955</v>
      </c>
      <c r="AD57" s="31">
        <v>43502</v>
      </c>
    </row>
    <row r="58" spans="1:30" x14ac:dyDescent="0.35">
      <c r="A58" s="52" t="s">
        <v>41</v>
      </c>
      <c r="B58" s="53">
        <v>43789</v>
      </c>
      <c r="C58" s="54">
        <v>0.14747685185185186</v>
      </c>
      <c r="D58" s="55" t="s">
        <v>42</v>
      </c>
      <c r="E58" s="55">
        <v>2.3159999999999998</v>
      </c>
      <c r="F58" s="55">
        <v>23.509799999999998</v>
      </c>
      <c r="G58" s="55" t="s">
        <v>43</v>
      </c>
      <c r="H58" s="55">
        <v>3.153</v>
      </c>
      <c r="I58" s="55">
        <v>3523.9214000000002</v>
      </c>
      <c r="J58" s="55" t="s">
        <v>44</v>
      </c>
      <c r="K58" s="55">
        <v>3.5630000000000002</v>
      </c>
      <c r="L58" s="55">
        <v>881.55250000000001</v>
      </c>
      <c r="AD58" s="31">
        <v>43502</v>
      </c>
    </row>
    <row r="59" spans="1:30" x14ac:dyDescent="0.35">
      <c r="A59" s="52" t="s">
        <v>41</v>
      </c>
      <c r="B59" s="53">
        <v>43789</v>
      </c>
      <c r="C59" s="54">
        <v>0.15182870370370369</v>
      </c>
      <c r="D59" s="55" t="s">
        <v>42</v>
      </c>
      <c r="E59" s="55">
        <v>2.31</v>
      </c>
      <c r="F59" s="55">
        <v>24.03</v>
      </c>
      <c r="G59" s="55" t="s">
        <v>43</v>
      </c>
      <c r="H59" s="55">
        <v>3.1459999999999999</v>
      </c>
      <c r="I59" s="55">
        <v>3540.4070000000002</v>
      </c>
      <c r="J59" s="55" t="s">
        <v>44</v>
      </c>
      <c r="K59" s="55">
        <v>3.56</v>
      </c>
      <c r="L59" s="55">
        <v>877.68719999999996</v>
      </c>
    </row>
    <row r="60" spans="1:30" x14ac:dyDescent="0.35">
      <c r="A60" s="52" t="s">
        <v>41</v>
      </c>
      <c r="B60" s="53">
        <v>43789</v>
      </c>
      <c r="C60" s="54">
        <v>0.15618055555555554</v>
      </c>
      <c r="D60" s="55" t="s">
        <v>42</v>
      </c>
      <c r="E60" s="55">
        <v>2.31</v>
      </c>
      <c r="F60" s="55">
        <v>23.997499999999999</v>
      </c>
      <c r="G60" s="55" t="s">
        <v>43</v>
      </c>
      <c r="H60" s="55">
        <v>3.1459999999999999</v>
      </c>
      <c r="I60" s="55">
        <v>3548.4917</v>
      </c>
      <c r="J60" s="55" t="s">
        <v>44</v>
      </c>
      <c r="K60" s="55">
        <v>3.556</v>
      </c>
      <c r="L60" s="55">
        <v>878.60979999999995</v>
      </c>
    </row>
    <row r="61" spans="1:30" x14ac:dyDescent="0.35">
      <c r="A61" s="52" t="s">
        <v>41</v>
      </c>
      <c r="B61" s="53">
        <v>43789</v>
      </c>
      <c r="C61" s="54">
        <v>0.1605324074074074</v>
      </c>
      <c r="D61" s="55" t="s">
        <v>42</v>
      </c>
      <c r="E61" s="55">
        <v>2.3159999999999998</v>
      </c>
      <c r="F61" s="55">
        <v>23.5063</v>
      </c>
      <c r="G61" s="55" t="s">
        <v>43</v>
      </c>
      <c r="H61" s="55">
        <v>3.153</v>
      </c>
      <c r="I61" s="55">
        <v>3538.6592000000001</v>
      </c>
      <c r="J61" s="55" t="s">
        <v>44</v>
      </c>
      <c r="K61" s="55">
        <v>3.5659999999999998</v>
      </c>
      <c r="L61" s="55">
        <v>872.03930000000003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2020-04-24T07:59:48Z</dcterms:modified>
</cp:coreProperties>
</file>