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B0453B10-909E-42DF-99F8-77982A4B4D14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T26" i="1"/>
  <c r="U34" i="1"/>
  <c r="U38" i="1"/>
  <c r="U50" i="1"/>
  <c r="O7" i="1"/>
  <c r="O15" i="1"/>
  <c r="O39" i="1"/>
  <c r="T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N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Q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<sst xmlns="http://schemas.openxmlformats.org/spreadsheetml/2006/main" count="266" uniqueCount="85">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</sst>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1" zoomScale="70" zoomScaleNormal="70" workbookViewId="0">
      <selection activeCell="Q52" sqref="Q5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3" t="s">
        <v>41</v>
      </c>
      <c r="B2" s="34">
        <v>43789</v>
      </c>
      <c r="C2" s="35">
        <v>8.6574074074074081E-2</v>
      </c>
      <c r="D2" s="36" t="s">
        <v>42</v>
      </c>
      <c r="E2" s="36">
        <v>2.31</v>
      </c>
      <c r="F2" s="36">
        <v>23.798200000000001</v>
      </c>
      <c r="G2" s="36" t="s">
        <v>43</v>
      </c>
      <c r="H2" s="36">
        <v>3.1459999999999999</v>
      </c>
      <c r="I2" s="36">
        <v>3551.3679000000002</v>
      </c>
      <c r="J2" s="36" t="s">
        <v>44</v>
      </c>
      <c r="K2" s="36">
        <v>3.56</v>
      </c>
      <c r="L2" s="36">
        <v>875.04340000000002</v>
      </c>
      <c r="M2" s="4">
        <f>AVERAGE(F2:F5,F16:F19,F30:F33,F44:F47,F58:F61)</f>
        <v>24.006170000000001</v>
      </c>
      <c r="N2" s="4">
        <f>STDEV(F2:F5,F16:F19,F30:F33,F44:F47,G58:G61)</f>
        <v>0.49063429626012378</v>
      </c>
      <c r="O2" s="4">
        <v>3.9420000000000002</v>
      </c>
      <c r="P2" s="4">
        <f>AVERAGE(I2:I5,I16:I19,I30:I33,I44:I47,I58:I61)</f>
        <v>3528.5948449999996</v>
      </c>
      <c r="Q2" s="4">
        <f>STDEV(I2:I5,I16:I19,I30:I33,I44:I47,I58:I61)</f>
        <v>20.414540948303898</v>
      </c>
      <c r="R2" s="4">
        <v>407.1</v>
      </c>
      <c r="S2" s="4">
        <f>AVERAGE(L2:L5,L16:L19,L30:L33,L44:L47,L58:L61)</f>
        <v>873.01583499999992</v>
      </c>
      <c r="T2" s="4">
        <f>STDEV(L2:L5,L16:L19,L30:L33,L44:L47,L58:L61)</f>
        <v>7.2922886284272552</v>
      </c>
      <c r="U2" s="4">
        <v>364</v>
      </c>
      <c r="AD2" s="7">
        <v>43502</v>
      </c>
      <c r="AE2" s="6">
        <f>(N2/M2)^2</f>
        <v>4.1770536309852069E-4</v>
      </c>
      <c r="AF2" s="6">
        <f>(T2/S2)^2</f>
        <v>6.9772367096211118E-5</v>
      </c>
      <c r="AG2" s="6">
        <f>(T2/S2)^2</f>
        <v>6.9772367096211118E-5</v>
      </c>
    </row>
    <row r="3" spans="1:33" x14ac:dyDescent="0.35">
      <c r="A3" s="33" t="s">
        <v>41</v>
      </c>
      <c r="B3" s="34">
        <v>43789</v>
      </c>
      <c r="C3" s="35">
        <v>9.0925925925925924E-2</v>
      </c>
      <c r="D3" s="36" t="s">
        <v>42</v>
      </c>
      <c r="E3" s="36">
        <v>2.3159999999999998</v>
      </c>
      <c r="F3" s="36">
        <v>23.92</v>
      </c>
      <c r="G3" s="36" t="s">
        <v>43</v>
      </c>
      <c r="H3" s="36">
        <v>3.15</v>
      </c>
      <c r="I3" s="36">
        <v>3545.1581000000001</v>
      </c>
      <c r="J3" s="36" t="s">
        <v>44</v>
      </c>
      <c r="K3" s="36">
        <v>3.5630000000000002</v>
      </c>
      <c r="L3" s="36">
        <v>878.44420000000002</v>
      </c>
      <c r="M3" s="5"/>
      <c r="N3" s="4"/>
      <c r="O3" s="5"/>
      <c r="P3" s="5"/>
      <c r="Q3" s="4"/>
      <c r="R3" s="4"/>
      <c r="S3" s="5"/>
      <c r="T3" s="4"/>
      <c r="U3" s="4"/>
      <c r="AD3" s="32">
        <v>43502</v>
      </c>
    </row>
    <row r="4" spans="1:33" x14ac:dyDescent="0.35">
      <c r="A4" s="33" t="s">
        <v>41</v>
      </c>
      <c r="B4" s="34">
        <v>43789</v>
      </c>
      <c r="C4" s="35">
        <v>9.5277777777777781E-2</v>
      </c>
      <c r="D4" s="36" t="s">
        <v>42</v>
      </c>
      <c r="E4" s="36">
        <v>2.3159999999999998</v>
      </c>
      <c r="F4" s="36">
        <v>23.865400000000001</v>
      </c>
      <c r="G4" s="36" t="s">
        <v>43</v>
      </c>
      <c r="H4" s="36">
        <v>3.153</v>
      </c>
      <c r="I4" s="36">
        <v>3552.2602000000002</v>
      </c>
      <c r="J4" s="36" t="s">
        <v>44</v>
      </c>
      <c r="K4" s="36">
        <v>3.5630000000000002</v>
      </c>
      <c r="L4" s="36">
        <v>874.18679999999995</v>
      </c>
      <c r="M4" s="5"/>
      <c r="N4" s="4"/>
      <c r="O4" s="5"/>
      <c r="P4" s="5"/>
      <c r="Q4" s="4"/>
      <c r="R4" s="4"/>
      <c r="S4" s="5"/>
      <c r="T4" s="4"/>
      <c r="U4" s="4"/>
      <c r="AD4" s="32">
        <v>43502</v>
      </c>
    </row>
    <row r="5" spans="1:33" x14ac:dyDescent="0.35">
      <c r="A5" s="33" t="s">
        <v>41</v>
      </c>
      <c r="B5" s="34">
        <v>43789</v>
      </c>
      <c r="C5" s="35">
        <v>9.9629629629629624E-2</v>
      </c>
      <c r="D5" s="36" t="s">
        <v>42</v>
      </c>
      <c r="E5" s="36">
        <v>2.3159999999999998</v>
      </c>
      <c r="F5" s="36">
        <v>24.0608</v>
      </c>
      <c r="G5" s="36" t="s">
        <v>43</v>
      </c>
      <c r="H5" s="36">
        <v>3.153</v>
      </c>
      <c r="I5" s="36">
        <v>3552.7716999999998</v>
      </c>
      <c r="J5" s="36" t="s">
        <v>44</v>
      </c>
      <c r="K5" s="36">
        <v>3.5630000000000002</v>
      </c>
      <c r="L5" s="36">
        <v>877.48099999999999</v>
      </c>
      <c r="M5" s="5"/>
      <c r="N5" s="4"/>
      <c r="O5" s="5"/>
      <c r="P5" s="5"/>
      <c r="Q5" s="4"/>
      <c r="R5" s="4"/>
      <c r="S5" s="5"/>
      <c r="T5" s="4"/>
      <c r="U5" s="4"/>
      <c r="AD5" s="32">
        <v>43502</v>
      </c>
    </row>
    <row r="6" spans="1:33" x14ac:dyDescent="0.35">
      <c r="A6" s="37" t="s">
        <v>45</v>
      </c>
      <c r="B6" s="38">
        <v>43789</v>
      </c>
      <c r="C6" s="39">
        <v>0.12574074074074074</v>
      </c>
      <c r="D6" s="40" t="s">
        <v>42</v>
      </c>
      <c r="E6" s="40">
        <v>2.3159999999999998</v>
      </c>
      <c r="F6" s="40">
        <v>12.4026</v>
      </c>
      <c r="G6" s="40" t="s">
        <v>43</v>
      </c>
      <c r="H6" s="40">
        <v>3.153</v>
      </c>
      <c r="I6" s="40">
        <v>3766.4258</v>
      </c>
      <c r="J6" s="40" t="s">
        <v>44</v>
      </c>
      <c r="K6" s="40">
        <v>3.5659999999999998</v>
      </c>
      <c r="L6" s="40">
        <v>615.00660000000005</v>
      </c>
      <c r="O6" s="10">
        <f>($O$2/$M$2)*F6</f>
        <v>2.0366034731904339</v>
      </c>
      <c r="R6" s="10">
        <f t="shared" ref="R6:R15" si="0">($R$2/$P$2)*I6</f>
        <v>434.53896254275128</v>
      </c>
      <c r="U6" s="10">
        <f t="shared" ref="U6:U15" si="1">($S$2/$U$2)*L6</f>
        <v>1475.0288473338214</v>
      </c>
      <c r="V6" s="3">
        <v>0</v>
      </c>
      <c r="W6" s="11" t="s">
        <v>33</v>
      </c>
      <c r="X6" s="2">
        <f>SLOPE(O6:O10,$V$6:$V$10)</f>
        <v>-1.9494748225143744E-3</v>
      </c>
      <c r="Y6" s="2">
        <f>RSQ(O6:O10,$V$6:$V$10)</f>
        <v>0.58763483327566479</v>
      </c>
      <c r="Z6" s="2">
        <f>SLOPE($R6:$R10,$V$6:$V$10)</f>
        <v>6.6829675628004841</v>
      </c>
      <c r="AA6" s="2">
        <f>RSQ(R6:R10,$V$6:$V$10)</f>
        <v>0.826955266630088</v>
      </c>
      <c r="AB6" s="2">
        <f>SLOPE(U6:U10,$V$6:$V$10)</f>
        <v>12.7388455991273</v>
      </c>
      <c r="AC6" s="2">
        <f>RSQ(U6:U10,$V$6:$V$10)</f>
        <v>0.90651808397383549</v>
      </c>
      <c r="AD6" s="32">
        <v>43502</v>
      </c>
      <c r="AE6" s="2"/>
    </row>
    <row r="7" spans="1:33" x14ac:dyDescent="0.35">
      <c r="A7" s="37" t="s">
        <v>46</v>
      </c>
      <c r="B7" s="38">
        <v>43789</v>
      </c>
      <c r="C7" s="39">
        <v>0.13008101851851853</v>
      </c>
      <c r="D7" s="40" t="s">
        <v>42</v>
      </c>
      <c r="E7" s="40">
        <v>2.31</v>
      </c>
      <c r="F7" s="40">
        <v>12.577400000000001</v>
      </c>
      <c r="G7" s="40" t="s">
        <v>43</v>
      </c>
      <c r="H7" s="40">
        <v>3.1429999999999998</v>
      </c>
      <c r="I7" s="40">
        <v>5251.4525999999996</v>
      </c>
      <c r="J7" s="40" t="s">
        <v>44</v>
      </c>
      <c r="K7" s="40">
        <v>3.556</v>
      </c>
      <c r="L7" s="40">
        <v>720.8904</v>
      </c>
      <c r="O7" s="10">
        <f>($O$2/$M$2)*F7</f>
        <v>2.0653069939936275</v>
      </c>
      <c r="R7" s="10">
        <f t="shared" si="0"/>
        <v>605.86903494725254</v>
      </c>
      <c r="U7" s="10">
        <f t="shared" si="1"/>
        <v>1728.980039833747</v>
      </c>
      <c r="V7" s="3">
        <v>10</v>
      </c>
      <c r="W7" s="13" t="s">
        <v>34</v>
      </c>
      <c r="X7" s="2">
        <f>SLOPE($O11:$O15,$V$6:$V$10)</f>
        <v>5.9689529816708831E-4</v>
      </c>
      <c r="Y7" s="2">
        <f>RSQ(O11:O15,$V$6:$V$10)</f>
        <v>2.0226662057888457E-2</v>
      </c>
      <c r="Z7" s="2">
        <f>SLOPE($R11:$R15,$V$6:$V$10)</f>
        <v>4.9210723924015705</v>
      </c>
      <c r="AA7" s="2">
        <f>RSQ(R11:R15,$V$6:$V$10)</f>
        <v>0.77908977634792997</v>
      </c>
      <c r="AB7" s="2">
        <f>SLOPE(U11:U15,$V$6:$V$10)</f>
        <v>2.1711102067213788</v>
      </c>
      <c r="AC7" s="2">
        <f>RSQ(U11:U15,$V$6:$V$10)</f>
        <v>0.9699829774479295</v>
      </c>
      <c r="AD7" s="32">
        <v>43502</v>
      </c>
      <c r="AE7" s="2"/>
    </row>
    <row r="8" spans="1:33" x14ac:dyDescent="0.35">
      <c r="A8" s="37" t="s">
        <v>47</v>
      </c>
      <c r="B8" s="38">
        <v>43789</v>
      </c>
      <c r="C8" s="39">
        <v>0.13443287037037036</v>
      </c>
      <c r="D8" s="40" t="s">
        <v>42</v>
      </c>
      <c r="E8" s="40">
        <v>2.3130000000000002</v>
      </c>
      <c r="F8" s="40">
        <v>12.1808</v>
      </c>
      <c r="G8" s="40" t="s">
        <v>43</v>
      </c>
      <c r="H8" s="40">
        <v>3.1459999999999999</v>
      </c>
      <c r="I8" s="40">
        <v>5835.3716000000004</v>
      </c>
      <c r="J8" s="40" t="s">
        <v>44</v>
      </c>
      <c r="K8" s="40">
        <v>3.56</v>
      </c>
      <c r="L8" s="40">
        <v>785.48720000000003</v>
      </c>
      <c r="O8" s="10">
        <f>($O$2/$M$2)*F8</f>
        <v>2.0001821864962217</v>
      </c>
      <c r="R8" s="10">
        <f t="shared" si="0"/>
        <v>673.23676497634301</v>
      </c>
      <c r="U8" s="10">
        <f t="shared" si="1"/>
        <v>1883.9086917302525</v>
      </c>
      <c r="V8" s="3">
        <v>20</v>
      </c>
      <c r="W8" s="15" t="s">
        <v>35</v>
      </c>
      <c r="X8" s="2">
        <f>SLOPE($O20:$O24,$V$6:$V$10)</f>
        <v>1.0226860844524577E-3</v>
      </c>
      <c r="Y8" s="2">
        <f>RSQ(O20:O24,$V$6:$V$10)</f>
        <v>3.6041968345289305E-2</v>
      </c>
      <c r="Z8" s="2">
        <f>SLOPE($R20:$R24,$V$6:$V$10)</f>
        <v>9.1781770517493388</v>
      </c>
      <c r="AA8" s="2">
        <f>RSQ(R20:R24,$V$6:$V$10)</f>
        <v>0.90901604373089151</v>
      </c>
      <c r="AB8" s="2">
        <f>SLOPE($U20:$U24,$V$6:$V$10)</f>
        <v>9.4602897938732777</v>
      </c>
      <c r="AC8" s="2">
        <f>RSQ(U20:U24,$V$6:$V$10)</f>
        <v>0.98784489977836043</v>
      </c>
      <c r="AD8" s="32">
        <v>43502</v>
      </c>
      <c r="AE8" s="2"/>
    </row>
    <row r="9" spans="1:33" x14ac:dyDescent="0.35">
      <c r="A9" s="37" t="s">
        <v>48</v>
      </c>
      <c r="B9" s="38">
        <v>43789</v>
      </c>
      <c r="C9" s="39">
        <v>0.13878472222222224</v>
      </c>
      <c r="D9" s="40" t="s">
        <v>42</v>
      </c>
      <c r="E9" s="40">
        <v>2.3130000000000002</v>
      </c>
      <c r="F9" s="40">
        <v>12.3378</v>
      </c>
      <c r="G9" s="40" t="s">
        <v>43</v>
      </c>
      <c r="H9" s="40">
        <v>3.1459999999999999</v>
      </c>
      <c r="I9" s="40">
        <v>6083.5172000000002</v>
      </c>
      <c r="J9" s="40" t="s">
        <v>44</v>
      </c>
      <c r="K9" s="40">
        <v>3.5630000000000002</v>
      </c>
      <c r="L9" s="40">
        <v>803.40520000000004</v>
      </c>
      <c r="O9" s="10">
        <f t="shared" ref="O9:O15" si="2">($O$2/$M$2)*F9</f>
        <v>2.0259628087279227</v>
      </c>
      <c r="R9" s="10">
        <f>($R$2/$P$2)*I9</f>
        <v>701.86574568891899</v>
      </c>
      <c r="U9" s="10">
        <f t="shared" si="1"/>
        <v>1926.8831360476427</v>
      </c>
      <c r="V9" s="3">
        <v>30</v>
      </c>
      <c r="W9" s="18" t="s">
        <v>36</v>
      </c>
      <c r="X9" s="2">
        <f>SLOPE($O25:$O29,$V$6:$V$10)</f>
        <v>1.5184293871117304E-3</v>
      </c>
      <c r="Y9" s="2">
        <f>RSQ(O25:O29,$V$6:$V$10)</f>
        <v>0.32649264362784403</v>
      </c>
      <c r="Z9" s="2">
        <f>SLOPE($R25:$R29,$V$6:$V$10)</f>
        <v>10.219311267967351</v>
      </c>
      <c r="AA9" s="2">
        <f>RSQ(R25:R29,$V$6:$V$10)</f>
        <v>0.94318455780522203</v>
      </c>
      <c r="AB9" s="2">
        <f>SLOPE(U25:U29,$V$6:$V$10)</f>
        <v>1.7721748624027303</v>
      </c>
      <c r="AC9" s="2">
        <f>RSQ(U25:U29,$V$6:$V$10)</f>
        <v>0.97132384110407233</v>
      </c>
      <c r="AD9" s="32">
        <v>43502</v>
      </c>
      <c r="AE9" s="2"/>
    </row>
    <row r="10" spans="1:33" x14ac:dyDescent="0.35">
      <c r="A10" s="37" t="s">
        <v>49</v>
      </c>
      <c r="B10" s="38">
        <v>43789</v>
      </c>
      <c r="C10" s="39">
        <v>0.14313657407407407</v>
      </c>
      <c r="D10" s="40" t="s">
        <v>42</v>
      </c>
      <c r="E10" s="40">
        <v>2.31</v>
      </c>
      <c r="F10" s="40">
        <v>11.928800000000001</v>
      </c>
      <c r="G10" s="40" t="s">
        <v>43</v>
      </c>
      <c r="H10" s="40">
        <v>3.14</v>
      </c>
      <c r="I10" s="40">
        <v>6246.6701999999996</v>
      </c>
      <c r="J10" s="40" t="s">
        <v>44</v>
      </c>
      <c r="K10" s="40">
        <v>3.556</v>
      </c>
      <c r="L10" s="40">
        <v>839.31939999999997</v>
      </c>
      <c r="O10" s="10">
        <f t="shared" si="2"/>
        <v>1.9588018246975676</v>
      </c>
      <c r="R10" s="10">
        <f>($R$2/$P$2)*I10</f>
        <v>720.68898531194225</v>
      </c>
      <c r="U10" s="10">
        <f>($S$2/$U$2)*L10</f>
        <v>2013.0195791832386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2">
        <v>43502</v>
      </c>
      <c r="AE10" s="2"/>
    </row>
    <row r="11" spans="1:33" x14ac:dyDescent="0.35">
      <c r="A11" s="41" t="s">
        <v>50</v>
      </c>
      <c r="B11" s="42">
        <v>43789</v>
      </c>
      <c r="C11" s="43">
        <v>0.16488425925925926</v>
      </c>
      <c r="D11" s="44" t="s">
        <v>42</v>
      </c>
      <c r="E11" s="44">
        <v>2.3130000000000002</v>
      </c>
      <c r="F11" s="44">
        <v>12.034000000000001</v>
      </c>
      <c r="G11" s="44" t="s">
        <v>43</v>
      </c>
      <c r="H11" s="44">
        <v>3.15</v>
      </c>
      <c r="I11" s="44">
        <v>3749.9297999999999</v>
      </c>
      <c r="J11" s="44" t="s">
        <v>44</v>
      </c>
      <c r="K11" s="44">
        <v>3.56</v>
      </c>
      <c r="L11" s="44">
        <v>622.30119999999999</v>
      </c>
      <c r="O11" s="12">
        <f t="shared" si="2"/>
        <v>1.9760764836706566</v>
      </c>
      <c r="R11" s="12">
        <f>($R$2/$P$2)*I11</f>
        <v>432.6357909135358</v>
      </c>
      <c r="U11" s="12">
        <f t="shared" si="1"/>
        <v>1492.5241806030272</v>
      </c>
      <c r="V11" s="3"/>
      <c r="W11" s="21" t="s">
        <v>38</v>
      </c>
      <c r="X11" s="2">
        <f>SLOPE($O39:$O43,$V$6:$V$10)</f>
        <v>-3.6149640101452545E-3</v>
      </c>
      <c r="Y11" s="2">
        <f>RSQ(O39:O43,$V$6:$V$10)</f>
        <v>0.87352117460917023</v>
      </c>
      <c r="Z11" s="2">
        <f>SLOPE($R39:$R43,$V$6:$V$10)</f>
        <v>3.1382987508445459</v>
      </c>
      <c r="AA11" s="2">
        <f>RSQ(R39:R43,$V$6:$V$10)</f>
        <v>0.7817674744187959</v>
      </c>
      <c r="AB11" s="2">
        <f>SLOPE($U39:$U43,$V$6:$V$10)</f>
        <v>-0.31334073291046477</v>
      </c>
      <c r="AC11" s="2">
        <f>RSQ(U39:U43,$V$6:$V$10)</f>
        <v>4.5799764353887044E-2</v>
      </c>
      <c r="AD11" s="32">
        <v>43502</v>
      </c>
      <c r="AE11" s="2"/>
    </row>
    <row r="12" spans="1:33" x14ac:dyDescent="0.35">
      <c r="A12" s="41" t="s">
        <v>51</v>
      </c>
      <c r="B12" s="42">
        <v>43789</v>
      </c>
      <c r="C12" s="43">
        <v>0.16922453703703702</v>
      </c>
      <c r="D12" s="44" t="s">
        <v>42</v>
      </c>
      <c r="E12" s="44">
        <v>2.3130000000000002</v>
      </c>
      <c r="F12" s="44">
        <v>12.717599999999999</v>
      </c>
      <c r="G12" s="44" t="s">
        <v>43</v>
      </c>
      <c r="H12" s="44">
        <v>3.1459999999999999</v>
      </c>
      <c r="I12" s="44">
        <v>4984.5255999999999</v>
      </c>
      <c r="J12" s="44" t="s">
        <v>44</v>
      </c>
      <c r="K12" s="44">
        <v>3.5630000000000002</v>
      </c>
      <c r="L12" s="44">
        <v>650.32730000000004</v>
      </c>
      <c r="O12" s="12">
        <f t="shared" si="2"/>
        <v>2.0883289254387516</v>
      </c>
      <c r="R12" s="12">
        <f t="shared" si="0"/>
        <v>575.07321211313524</v>
      </c>
      <c r="T12" s="12">
        <f>($S$2/$U$2)*L12</f>
        <v>1559.7418429472402</v>
      </c>
      <c r="V12" s="3"/>
      <c r="W12" s="23" t="s">
        <v>39</v>
      </c>
      <c r="X12" s="2">
        <f>SLOPE($O48:$O52,$V$6:$V$10)</f>
        <v>-2.0381470263686309E-3</v>
      </c>
      <c r="Y12" s="2">
        <f>RSQ(O48:O52,$V$6:$V$10)</f>
        <v>0.17544070402736583</v>
      </c>
      <c r="Z12" s="2">
        <f>SLOPE($R48:$R52,$V$6:$V$10)</f>
        <v>5.2386777718879776</v>
      </c>
      <c r="AA12" s="2">
        <f>RSQ(R48:R52,$V$6:$V$10)</f>
        <v>0.90503754104686718</v>
      </c>
      <c r="AB12" s="2">
        <f>SLOPE(U48:U52,$V$6:$V$10)</f>
        <v>-0.44383021789629767</v>
      </c>
      <c r="AC12" s="2">
        <f>RSQ(U48:U52,$V$6:$V$10)</f>
        <v>0.14619711772692856</v>
      </c>
      <c r="AD12" s="32">
        <v>43502</v>
      </c>
      <c r="AE12" s="2"/>
    </row>
    <row r="13" spans="1:33" x14ac:dyDescent="0.35">
      <c r="A13" s="41" t="s">
        <v>52</v>
      </c>
      <c r="B13" s="42">
        <v>43789</v>
      </c>
      <c r="C13" s="43">
        <v>0.17358796296296297</v>
      </c>
      <c r="D13" s="44" t="s">
        <v>42</v>
      </c>
      <c r="E13" s="44">
        <v>2.31</v>
      </c>
      <c r="F13" s="44">
        <v>13.088800000000001</v>
      </c>
      <c r="G13" s="44" t="s">
        <v>43</v>
      </c>
      <c r="H13" s="44">
        <v>3.1429999999999998</v>
      </c>
      <c r="I13" s="44">
        <v>5371.3449000000001</v>
      </c>
      <c r="J13" s="44" t="s">
        <v>44</v>
      </c>
      <c r="K13" s="44">
        <v>3.56</v>
      </c>
      <c r="L13" s="44">
        <v>645.60059999999999</v>
      </c>
      <c r="O13" s="12">
        <f t="shared" si="2"/>
        <v>2.1492828551993095</v>
      </c>
      <c r="R13" s="12">
        <f t="shared" si="0"/>
        <v>619.70121389496057</v>
      </c>
      <c r="U13" s="12">
        <f t="shared" si="1"/>
        <v>1548.4053485865409</v>
      </c>
      <c r="V13" s="3"/>
      <c r="W13" s="25" t="s">
        <v>40</v>
      </c>
      <c r="X13" s="2">
        <f>SLOPE($O53:$O57,$V$6:$V$10)</f>
        <v>3.3498388122719767E-4</v>
      </c>
      <c r="Y13" s="2">
        <f>RSQ(O53:O57,$V$6:$V$10)</f>
        <v>4.0645526596472135E-3</v>
      </c>
      <c r="Z13" s="2">
        <f>SLOPE($R53:$R57,$V$6:$V$10)</f>
        <v>4.2330798864498176</v>
      </c>
      <c r="AA13" s="2">
        <f>RSQ(R53:R57,$V$6:$V$10)</f>
        <v>0.73792144805853055</v>
      </c>
      <c r="AB13" s="2">
        <f>SLOPE(U53:U57,$V$6:$V$10)</f>
        <v>0.98216679832651155</v>
      </c>
      <c r="AC13" s="2">
        <f>RSQ(U53:U57,$V$6:$V$10)</f>
        <v>0.37413479382879683</v>
      </c>
      <c r="AD13" s="32">
        <v>43502</v>
      </c>
      <c r="AE13" s="2"/>
    </row>
    <row r="14" spans="1:33" x14ac:dyDescent="0.35">
      <c r="A14" s="41" t="s">
        <v>53</v>
      </c>
      <c r="B14" s="42">
        <v>43789</v>
      </c>
      <c r="C14" s="43">
        <v>0.1779398148148148</v>
      </c>
      <c r="D14" s="44" t="s">
        <v>42</v>
      </c>
      <c r="E14" s="44">
        <v>2.3130000000000002</v>
      </c>
      <c r="F14" s="44">
        <v>12.3085</v>
      </c>
      <c r="G14" s="44" t="s">
        <v>43</v>
      </c>
      <c r="H14" s="44">
        <v>3.1459999999999999</v>
      </c>
      <c r="I14" s="44">
        <v>5513.2992999999997</v>
      </c>
      <c r="J14" s="44" t="s">
        <v>44</v>
      </c>
      <c r="K14" s="44">
        <v>3.5630000000000002</v>
      </c>
      <c r="L14" s="44">
        <v>648.45159999999998</v>
      </c>
      <c r="O14" s="12">
        <f t="shared" si="2"/>
        <v>2.0211515206299047</v>
      </c>
      <c r="R14" s="12">
        <f t="shared" si="0"/>
        <v>636.07873491352905</v>
      </c>
      <c r="U14" s="12">
        <f t="shared" si="1"/>
        <v>1555.243173162324</v>
      </c>
      <c r="AD14" s="32">
        <v>43502</v>
      </c>
    </row>
    <row r="15" spans="1:33" x14ac:dyDescent="0.35">
      <c r="A15" s="41" t="s">
        <v>54</v>
      </c>
      <c r="B15" s="42">
        <v>43789</v>
      </c>
      <c r="C15" s="43">
        <v>0.18228009259259259</v>
      </c>
      <c r="D15" s="44" t="s">
        <v>42</v>
      </c>
      <c r="E15" s="44">
        <v>2.3130000000000002</v>
      </c>
      <c r="F15" s="44">
        <v>12.420299999999999</v>
      </c>
      <c r="G15" s="44" t="s">
        <v>43</v>
      </c>
      <c r="H15" s="44">
        <v>3.1459999999999999</v>
      </c>
      <c r="I15" s="44">
        <v>5618.2462999999998</v>
      </c>
      <c r="J15" s="44" t="s">
        <v>44</v>
      </c>
      <c r="K15" s="44">
        <v>3.5630000000000002</v>
      </c>
      <c r="L15" s="44">
        <v>659.68409999999994</v>
      </c>
      <c r="O15" s="12">
        <f t="shared" si="2"/>
        <v>2.0395099509834345</v>
      </c>
      <c r="R15" s="12">
        <f t="shared" si="0"/>
        <v>648.1866491334174</v>
      </c>
      <c r="U15" s="12">
        <f t="shared" si="1"/>
        <v>1582.1831466970423</v>
      </c>
      <c r="AD15" s="32">
        <v>43502</v>
      </c>
    </row>
    <row r="16" spans="1:33" x14ac:dyDescent="0.35">
      <c r="A16" s="45" t="s">
        <v>41</v>
      </c>
      <c r="B16" s="46">
        <v>43789</v>
      </c>
      <c r="C16" s="47">
        <v>0.14747685185185186</v>
      </c>
      <c r="D16" s="48" t="s">
        <v>42</v>
      </c>
      <c r="E16" s="48">
        <v>2.3159999999999998</v>
      </c>
      <c r="F16" s="48">
        <v>23.509799999999998</v>
      </c>
      <c r="G16" s="48" t="s">
        <v>43</v>
      </c>
      <c r="H16" s="48">
        <v>3.153</v>
      </c>
      <c r="I16" s="48">
        <v>3523.9214000000002</v>
      </c>
      <c r="J16" s="48" t="s">
        <v>44</v>
      </c>
      <c r="K16" s="48">
        <v>3.5630000000000002</v>
      </c>
      <c r="L16" s="48">
        <v>881.55250000000001</v>
      </c>
      <c r="M16" s="5"/>
      <c r="N16" s="4"/>
      <c r="O16" s="5"/>
      <c r="P16" s="5"/>
      <c r="Q16" s="4"/>
      <c r="R16" s="4"/>
      <c r="S16" s="5"/>
      <c r="T16" s="4"/>
      <c r="U16" s="4"/>
      <c r="AD16" s="32">
        <v>43502</v>
      </c>
    </row>
    <row r="17" spans="1:30" x14ac:dyDescent="0.35">
      <c r="A17" s="45" t="s">
        <v>41</v>
      </c>
      <c r="B17" s="46">
        <v>43789</v>
      </c>
      <c r="C17" s="47">
        <v>0.15182870370370369</v>
      </c>
      <c r="D17" s="48" t="s">
        <v>42</v>
      </c>
      <c r="E17" s="48">
        <v>2.31</v>
      </c>
      <c r="F17" s="48">
        <v>24.03</v>
      </c>
      <c r="G17" s="48" t="s">
        <v>43</v>
      </c>
      <c r="H17" s="48">
        <v>3.1459999999999999</v>
      </c>
      <c r="I17" s="48">
        <v>3540.4070000000002</v>
      </c>
      <c r="J17" s="48" t="s">
        <v>44</v>
      </c>
      <c r="K17" s="48">
        <v>3.56</v>
      </c>
      <c r="L17" s="48">
        <v>877.68719999999996</v>
      </c>
      <c r="M17" s="5"/>
      <c r="N17" s="4"/>
      <c r="O17" s="5"/>
      <c r="P17" s="5"/>
      <c r="Q17" s="4"/>
      <c r="R17" s="4"/>
      <c r="S17" s="5"/>
      <c r="T17" s="4"/>
      <c r="U17" s="4"/>
      <c r="AD17" s="32">
        <v>43502</v>
      </c>
    </row>
    <row r="18" spans="1:30" x14ac:dyDescent="0.35">
      <c r="A18" s="45" t="s">
        <v>41</v>
      </c>
      <c r="B18" s="46">
        <v>43789</v>
      </c>
      <c r="C18" s="47">
        <v>0.15618055555555554</v>
      </c>
      <c r="D18" s="48" t="s">
        <v>42</v>
      </c>
      <c r="E18" s="48">
        <v>2.31</v>
      </c>
      <c r="F18" s="48">
        <v>23.997499999999999</v>
      </c>
      <c r="G18" s="48" t="s">
        <v>43</v>
      </c>
      <c r="H18" s="48">
        <v>3.1459999999999999</v>
      </c>
      <c r="I18" s="48">
        <v>3548.4917</v>
      </c>
      <c r="J18" s="48" t="s">
        <v>44</v>
      </c>
      <c r="K18" s="48">
        <v>3.556</v>
      </c>
      <c r="L18" s="48">
        <v>878.60979999999995</v>
      </c>
      <c r="M18" s="5"/>
      <c r="N18" s="4"/>
      <c r="O18" s="5"/>
      <c r="P18" s="5"/>
      <c r="Q18" s="4"/>
      <c r="R18" s="4"/>
      <c r="S18" s="5"/>
      <c r="T18" s="4"/>
      <c r="U18" s="4"/>
      <c r="AD18" s="32">
        <v>43502</v>
      </c>
    </row>
    <row r="19" spans="1:30" x14ac:dyDescent="0.35">
      <c r="A19" s="45" t="s">
        <v>41</v>
      </c>
      <c r="B19" s="46">
        <v>43789</v>
      </c>
      <c r="C19" s="47">
        <v>0.1605324074074074</v>
      </c>
      <c r="D19" s="48" t="s">
        <v>42</v>
      </c>
      <c r="E19" s="48">
        <v>2.3159999999999998</v>
      </c>
      <c r="F19" s="48">
        <v>23.5063</v>
      </c>
      <c r="G19" s="48" t="s">
        <v>43</v>
      </c>
      <c r="H19" s="48">
        <v>3.153</v>
      </c>
      <c r="I19" s="48">
        <v>3538.6592000000001</v>
      </c>
      <c r="J19" s="48" t="s">
        <v>44</v>
      </c>
      <c r="K19" s="48">
        <v>3.5659999999999998</v>
      </c>
      <c r="L19" s="48">
        <v>872.03930000000003</v>
      </c>
      <c r="M19" s="5"/>
      <c r="N19" s="4"/>
      <c r="O19" s="5"/>
      <c r="P19" s="5"/>
      <c r="Q19" s="4"/>
      <c r="R19" s="4"/>
      <c r="S19" s="5"/>
      <c r="T19" s="4"/>
      <c r="U19" s="4"/>
      <c r="AD19" s="32">
        <v>43502</v>
      </c>
    </row>
    <row r="20" spans="1:30" x14ac:dyDescent="0.35">
      <c r="A20" s="49" t="s">
        <v>55</v>
      </c>
      <c r="B20" s="50">
        <v>43789</v>
      </c>
      <c r="C20" s="51">
        <v>0.18663194444444445</v>
      </c>
      <c r="D20" s="52" t="s">
        <v>42</v>
      </c>
      <c r="E20" s="52">
        <v>2.3130000000000002</v>
      </c>
      <c r="F20" s="52">
        <v>12.1586</v>
      </c>
      <c r="G20" s="52" t="s">
        <v>43</v>
      </c>
      <c r="H20" s="52">
        <v>3.15</v>
      </c>
      <c r="I20" s="52">
        <v>3457.3861000000002</v>
      </c>
      <c r="J20" s="52" t="s">
        <v>44</v>
      </c>
      <c r="K20" s="52">
        <v>3.56</v>
      </c>
      <c r="L20" s="52">
        <v>634.2482</v>
      </c>
      <c r="O20" s="14">
        <f t="shared" ref="O20:O29" si="3">($O$2/$M$2)*F20</f>
        <v>1.9965367736711022</v>
      </c>
      <c r="P20" s="3"/>
      <c r="R20" s="14">
        <f t="shared" ref="R20:R29" si="4">($R$2/$P$2)*I20</f>
        <v>398.8845257495127</v>
      </c>
      <c r="S20" s="3"/>
      <c r="U20" s="14">
        <f>($S$2/$U$2)*L20</f>
        <v>1521.1778074732058</v>
      </c>
      <c r="AD20" s="32">
        <v>43502</v>
      </c>
    </row>
    <row r="21" spans="1:30" x14ac:dyDescent="0.35">
      <c r="A21" s="49" t="s">
        <v>56</v>
      </c>
      <c r="B21" s="50">
        <v>43789</v>
      </c>
      <c r="C21" s="51">
        <v>0.19098379629629628</v>
      </c>
      <c r="D21" s="52" t="s">
        <v>42</v>
      </c>
      <c r="E21" s="52">
        <v>2.31</v>
      </c>
      <c r="F21" s="52">
        <v>12.526400000000001</v>
      </c>
      <c r="G21" s="52" t="s">
        <v>43</v>
      </c>
      <c r="H21" s="52">
        <v>3.1429999999999998</v>
      </c>
      <c r="I21" s="52">
        <v>5138.1464999999998</v>
      </c>
      <c r="J21" s="52" t="s">
        <v>44</v>
      </c>
      <c r="K21" s="52">
        <v>3.56</v>
      </c>
      <c r="L21" s="52">
        <v>680.07320000000004</v>
      </c>
      <c r="O21" s="14">
        <f t="shared" si="3"/>
        <v>2.0569323969629476</v>
      </c>
      <c r="P21" s="3"/>
      <c r="R21" s="14">
        <f t="shared" si="4"/>
        <v>592.79671711644198</v>
      </c>
      <c r="S21" s="3"/>
      <c r="U21" s="14">
        <f t="shared" ref="U21:U26" si="5">($S$2/$U$2)*L21</f>
        <v>1631.0842652723131</v>
      </c>
      <c r="AD21" s="32">
        <v>43502</v>
      </c>
    </row>
    <row r="22" spans="1:30" x14ac:dyDescent="0.35">
      <c r="A22" s="49" t="s">
        <v>57</v>
      </c>
      <c r="B22" s="50">
        <v>43789</v>
      </c>
      <c r="C22" s="51">
        <v>0.19541666666666666</v>
      </c>
      <c r="D22" s="52" t="s">
        <v>42</v>
      </c>
      <c r="E22" s="52">
        <v>2.3159999999999998</v>
      </c>
      <c r="F22" s="52">
        <v>12.2974</v>
      </c>
      <c r="G22" s="52" t="s">
        <v>43</v>
      </c>
      <c r="H22" s="52">
        <v>3.1459999999999999</v>
      </c>
      <c r="I22" s="52">
        <v>5929.2947000000004</v>
      </c>
      <c r="J22" s="52" t="s">
        <v>44</v>
      </c>
      <c r="K22" s="52">
        <v>3.5630000000000002</v>
      </c>
      <c r="L22" s="52">
        <v>729.55780000000004</v>
      </c>
      <c r="O22" s="14">
        <f t="shared" si="3"/>
        <v>2.0193288142173449</v>
      </c>
      <c r="P22" s="3"/>
      <c r="R22" s="14">
        <f>($R$2/$P$2)*I22</f>
        <v>684.07283306848467</v>
      </c>
      <c r="S22" s="3"/>
      <c r="U22" s="14">
        <f t="shared" si="5"/>
        <v>1749.7678899663817</v>
      </c>
      <c r="AD22" s="32">
        <v>43502</v>
      </c>
    </row>
    <row r="23" spans="1:30" x14ac:dyDescent="0.35">
      <c r="A23" s="49" t="s">
        <v>58</v>
      </c>
      <c r="B23" s="50">
        <v>43789</v>
      </c>
      <c r="C23" s="51">
        <v>0.19976851851851851</v>
      </c>
      <c r="D23" s="52" t="s">
        <v>42</v>
      </c>
      <c r="E23" s="52">
        <v>2.31</v>
      </c>
      <c r="F23" s="52">
        <v>13.3512</v>
      </c>
      <c r="G23" s="52" t="s">
        <v>43</v>
      </c>
      <c r="H23" s="52">
        <v>3.14</v>
      </c>
      <c r="I23" s="52">
        <v>6330.1090000000004</v>
      </c>
      <c r="J23" s="52" t="s">
        <v>44</v>
      </c>
      <c r="K23" s="52">
        <v>3.556</v>
      </c>
      <c r="L23" s="52">
        <v>760.22730000000001</v>
      </c>
      <c r="O23" s="14">
        <f t="shared" si="3"/>
        <v>2.1923709779610827</v>
      </c>
      <c r="P23" s="3"/>
      <c r="R23" s="14">
        <f t="shared" si="4"/>
        <v>730.31546184781689</v>
      </c>
      <c r="S23" s="3"/>
      <c r="U23" s="14">
        <f t="shared" si="5"/>
        <v>1823.3254700530094</v>
      </c>
      <c r="AD23" s="32">
        <v>43502</v>
      </c>
    </row>
    <row r="24" spans="1:30" x14ac:dyDescent="0.35">
      <c r="A24" s="49" t="s">
        <v>59</v>
      </c>
      <c r="B24" s="50">
        <v>43789</v>
      </c>
      <c r="C24" s="51">
        <v>0.20412037037037037</v>
      </c>
      <c r="D24" s="52" t="s">
        <v>42</v>
      </c>
      <c r="E24" s="52">
        <v>2.3130000000000002</v>
      </c>
      <c r="F24" s="52">
        <v>12.057600000000001</v>
      </c>
      <c r="G24" s="52" t="s">
        <v>43</v>
      </c>
      <c r="H24" s="52">
        <v>3.1429999999999998</v>
      </c>
      <c r="I24" s="52">
        <v>6839.06</v>
      </c>
      <c r="J24" s="52" t="s">
        <v>44</v>
      </c>
      <c r="K24" s="52">
        <v>3.5630000000000002</v>
      </c>
      <c r="L24" s="52">
        <v>791.39239999999995</v>
      </c>
      <c r="O24" s="14">
        <f t="shared" si="3"/>
        <v>1.9799517873946575</v>
      </c>
      <c r="P24" s="3"/>
      <c r="R24" s="14">
        <f t="shared" si="4"/>
        <v>789.03400597129212</v>
      </c>
      <c r="S24" s="3"/>
      <c r="U24" s="14">
        <f t="shared" si="5"/>
        <v>1898.0716947765216</v>
      </c>
      <c r="AD24" s="32">
        <v>43502</v>
      </c>
    </row>
    <row r="25" spans="1:30" x14ac:dyDescent="0.35">
      <c r="A25" s="53" t="s">
        <v>60</v>
      </c>
      <c r="B25" s="54">
        <v>43789</v>
      </c>
      <c r="C25" s="55">
        <v>0.22585648148148149</v>
      </c>
      <c r="D25" s="56" t="s">
        <v>42</v>
      </c>
      <c r="E25" s="56">
        <v>2.31</v>
      </c>
      <c r="F25" s="56">
        <v>11.8606</v>
      </c>
      <c r="G25" s="56" t="s">
        <v>43</v>
      </c>
      <c r="H25" s="56">
        <v>3.1459999999999999</v>
      </c>
      <c r="I25" s="56">
        <v>2965.9180999999999</v>
      </c>
      <c r="J25" s="56" t="s">
        <v>44</v>
      </c>
      <c r="K25" s="56">
        <v>3.556</v>
      </c>
      <c r="L25" s="56">
        <v>592.11980000000005</v>
      </c>
      <c r="O25" s="17">
        <f t="shared" si="3"/>
        <v>1.9476028537663443</v>
      </c>
      <c r="P25" s="3"/>
      <c r="R25" s="17">
        <f t="shared" si="4"/>
        <v>342.18302512710272</v>
      </c>
      <c r="S25" s="3"/>
      <c r="U25" s="17">
        <f t="shared" si="5"/>
        <v>1420.1372571896511</v>
      </c>
      <c r="AD25" s="32">
        <v>43502</v>
      </c>
    </row>
    <row r="26" spans="1:30" x14ac:dyDescent="0.35">
      <c r="A26" s="53" t="s">
        <v>61</v>
      </c>
      <c r="B26" s="54">
        <v>43789</v>
      </c>
      <c r="C26" s="55">
        <v>0.23020833333333335</v>
      </c>
      <c r="D26" s="56" t="s">
        <v>42</v>
      </c>
      <c r="E26" s="56">
        <v>2.31</v>
      </c>
      <c r="F26" s="56">
        <v>12.5176</v>
      </c>
      <c r="G26" s="56" t="s">
        <v>43</v>
      </c>
      <c r="H26" s="56">
        <v>3.1459999999999999</v>
      </c>
      <c r="I26" s="56">
        <v>4707.3198000000002</v>
      </c>
      <c r="J26" s="56" t="s">
        <v>44</v>
      </c>
      <c r="K26" s="56">
        <v>3.56</v>
      </c>
      <c r="L26" s="56">
        <v>610.89959999999996</v>
      </c>
      <c r="O26" s="17">
        <f t="shared" si="3"/>
        <v>2.0554873684556929</v>
      </c>
      <c r="P26" s="3"/>
      <c r="R26" s="17">
        <f t="shared" si="4"/>
        <v>543.09150660792295</v>
      </c>
      <c r="S26" s="3"/>
      <c r="T26" s="17">
        <f>($S$2/$U$2)*L26</f>
        <v>1465.178638448258</v>
      </c>
      <c r="AD26" s="32">
        <v>43502</v>
      </c>
    </row>
    <row r="27" spans="1:30" x14ac:dyDescent="0.35">
      <c r="A27" s="53" t="s">
        <v>62</v>
      </c>
      <c r="B27" s="54">
        <v>43789</v>
      </c>
      <c r="C27" s="55">
        <v>0.23457175925925924</v>
      </c>
      <c r="D27" s="56" t="s">
        <v>42</v>
      </c>
      <c r="E27" s="56">
        <v>2.3159999999999998</v>
      </c>
      <c r="F27" s="56">
        <v>12.2334</v>
      </c>
      <c r="G27" s="56" t="s">
        <v>43</v>
      </c>
      <c r="H27" s="56">
        <v>3.15</v>
      </c>
      <c r="I27" s="56">
        <v>5275.5162</v>
      </c>
      <c r="J27" s="56" t="s">
        <v>44</v>
      </c>
      <c r="K27" s="56">
        <v>3.5659999999999998</v>
      </c>
      <c r="L27" s="56">
        <v>603.14059999999995</v>
      </c>
      <c r="O27" s="17">
        <f t="shared" si="3"/>
        <v>2.0088195159827662</v>
      </c>
      <c r="P27" s="3"/>
      <c r="R27" s="17">
        <f t="shared" si="4"/>
        <v>608.64529348367296</v>
      </c>
      <c r="S27" s="3"/>
      <c r="U27" s="17">
        <f>($S$2/$U$2)*L27</f>
        <v>1446.5694904708816</v>
      </c>
      <c r="AD27" s="32">
        <v>43502</v>
      </c>
    </row>
    <row r="28" spans="1:30" x14ac:dyDescent="0.35">
      <c r="A28" s="53" t="s">
        <v>63</v>
      </c>
      <c r="B28" s="54">
        <v>43789</v>
      </c>
      <c r="C28" s="55">
        <v>0.23892361111111113</v>
      </c>
      <c r="D28" s="56" t="s">
        <v>42</v>
      </c>
      <c r="E28" s="56">
        <v>2.31</v>
      </c>
      <c r="F28" s="56">
        <v>12.416499999999999</v>
      </c>
      <c r="G28" s="56" t="s">
        <v>43</v>
      </c>
      <c r="H28" s="56">
        <v>3.1429999999999998</v>
      </c>
      <c r="I28" s="56">
        <v>6181.1045999999997</v>
      </c>
      <c r="J28" s="56" t="s">
        <v>44</v>
      </c>
      <c r="K28" s="56">
        <v>3.556</v>
      </c>
      <c r="L28" s="56">
        <v>615.64170000000001</v>
      </c>
      <c r="O28" s="17">
        <f t="shared" si="3"/>
        <v>2.0388859614007564</v>
      </c>
      <c r="P28" s="3"/>
      <c r="R28" s="17">
        <f t="shared" si="4"/>
        <v>713.12457031603481</v>
      </c>
      <c r="S28" s="3"/>
      <c r="U28" s="17">
        <f>($S$2/$U$2)*L28</f>
        <v>1476.5520680942841</v>
      </c>
      <c r="AD28" s="32">
        <v>43502</v>
      </c>
    </row>
    <row r="29" spans="1:30" x14ac:dyDescent="0.35">
      <c r="A29" s="53" t="s">
        <v>64</v>
      </c>
      <c r="B29" s="54">
        <v>43789</v>
      </c>
      <c r="C29" s="55">
        <v>0.24327546296296299</v>
      </c>
      <c r="D29" s="56" t="s">
        <v>42</v>
      </c>
      <c r="E29" s="56">
        <v>2.3159999999999998</v>
      </c>
      <c r="F29" s="56">
        <v>12.3735</v>
      </c>
      <c r="G29" s="56" t="s">
        <v>43</v>
      </c>
      <c r="H29" s="56">
        <v>3.1429999999999998</v>
      </c>
      <c r="I29" s="56">
        <v>6657.8895000000002</v>
      </c>
      <c r="J29" s="56" t="s">
        <v>44</v>
      </c>
      <c r="K29" s="56">
        <v>3.5659999999999998</v>
      </c>
      <c r="L29" s="56">
        <v>620.55840000000001</v>
      </c>
      <c r="O29" s="17">
        <f t="shared" si="3"/>
        <v>2.0318250266493991</v>
      </c>
      <c r="P29" s="3"/>
      <c r="R29" s="17">
        <f t="shared" si="4"/>
        <v>768.13205667141438</v>
      </c>
      <c r="S29" s="3"/>
      <c r="U29" s="17">
        <f>($S$2/$U$2)*L29</f>
        <v>1488.3442575336921</v>
      </c>
      <c r="AD29" s="32">
        <v>43502</v>
      </c>
    </row>
    <row r="30" spans="1:30" x14ac:dyDescent="0.35">
      <c r="A30" s="31" t="s">
        <v>41</v>
      </c>
      <c r="B30" s="65">
        <v>43789</v>
      </c>
      <c r="C30" s="66">
        <v>0.2084722222222222</v>
      </c>
      <c r="D30" s="67" t="s">
        <v>42</v>
      </c>
      <c r="E30" s="67">
        <v>2.31</v>
      </c>
      <c r="F30" s="67">
        <v>23.496700000000001</v>
      </c>
      <c r="G30" s="67" t="s">
        <v>43</v>
      </c>
      <c r="H30" s="67">
        <v>3.1459999999999999</v>
      </c>
      <c r="I30" s="67">
        <v>3530.4380000000001</v>
      </c>
      <c r="J30" s="67" t="s">
        <v>44</v>
      </c>
      <c r="K30" s="67">
        <v>3.556</v>
      </c>
      <c r="L30" s="67">
        <v>871.85919999999999</v>
      </c>
      <c r="M30" s="5"/>
      <c r="N30" s="4"/>
      <c r="O30" s="5"/>
      <c r="P30" s="5"/>
      <c r="Q30" s="4"/>
      <c r="R30" s="4"/>
      <c r="S30" s="5"/>
      <c r="T30" s="4"/>
      <c r="U30" s="4"/>
      <c r="AD30" s="32">
        <v>43502</v>
      </c>
    </row>
    <row r="31" spans="1:30" x14ac:dyDescent="0.35">
      <c r="A31" s="31" t="s">
        <v>41</v>
      </c>
      <c r="B31" s="65">
        <v>43789</v>
      </c>
      <c r="C31" s="66">
        <v>0.21281249999999999</v>
      </c>
      <c r="D31" s="67" t="s">
        <v>42</v>
      </c>
      <c r="E31" s="67">
        <v>2.3159999999999998</v>
      </c>
      <c r="F31" s="67">
        <v>23.677</v>
      </c>
      <c r="G31" s="67" t="s">
        <v>43</v>
      </c>
      <c r="H31" s="67">
        <v>3.153</v>
      </c>
      <c r="I31" s="67">
        <v>3528.5230000000001</v>
      </c>
      <c r="J31" s="67" t="s">
        <v>44</v>
      </c>
      <c r="K31" s="67">
        <v>3.5659999999999998</v>
      </c>
      <c r="L31" s="67">
        <v>874.9194</v>
      </c>
      <c r="M31" s="5"/>
      <c r="N31" s="4"/>
      <c r="O31" s="5"/>
      <c r="P31" s="5"/>
      <c r="Q31" s="4"/>
      <c r="R31" s="4"/>
      <c r="S31" s="5"/>
      <c r="T31" s="4"/>
      <c r="U31" s="4"/>
      <c r="AD31" s="32">
        <v>43502</v>
      </c>
    </row>
    <row r="32" spans="1:30" x14ac:dyDescent="0.35">
      <c r="A32" s="31" t="s">
        <v>41</v>
      </c>
      <c r="B32" s="65">
        <v>43789</v>
      </c>
      <c r="C32" s="66">
        <v>0.21716435185185187</v>
      </c>
      <c r="D32" s="67" t="s">
        <v>42</v>
      </c>
      <c r="E32" s="67">
        <v>2.3159999999999998</v>
      </c>
      <c r="F32" s="67">
        <v>24.534800000000001</v>
      </c>
      <c r="G32" s="67" t="s">
        <v>43</v>
      </c>
      <c r="H32" s="67">
        <v>3.15</v>
      </c>
      <c r="I32" s="67">
        <v>3526.9712</v>
      </c>
      <c r="J32" s="67" t="s">
        <v>44</v>
      </c>
      <c r="K32" s="67">
        <v>3.5630000000000002</v>
      </c>
      <c r="L32" s="67">
        <v>871.4194</v>
      </c>
      <c r="M32" s="5"/>
      <c r="N32" s="4"/>
      <c r="O32" s="5"/>
      <c r="P32" s="5"/>
      <c r="Q32" s="4"/>
      <c r="R32" s="4"/>
      <c r="S32" s="5"/>
      <c r="T32" s="4"/>
      <c r="U32" s="4"/>
      <c r="AD32" s="32">
        <v>43502</v>
      </c>
    </row>
    <row r="33" spans="1:30" x14ac:dyDescent="0.35">
      <c r="A33" s="31" t="s">
        <v>41</v>
      </c>
      <c r="B33" s="65">
        <v>43789</v>
      </c>
      <c r="C33" s="66">
        <v>0.2215162037037037</v>
      </c>
      <c r="D33" s="67" t="s">
        <v>42</v>
      </c>
      <c r="E33" s="67">
        <v>2.31</v>
      </c>
      <c r="F33" s="67">
        <v>24.066700000000001</v>
      </c>
      <c r="G33" s="67" t="s">
        <v>43</v>
      </c>
      <c r="H33" s="67">
        <v>3.1429999999999998</v>
      </c>
      <c r="I33" s="67">
        <v>3523.9101999999998</v>
      </c>
      <c r="J33" s="67" t="s">
        <v>44</v>
      </c>
      <c r="K33" s="67">
        <v>3.5529999999999999</v>
      </c>
      <c r="L33" s="67">
        <v>881.91510000000005</v>
      </c>
      <c r="M33" s="5"/>
      <c r="N33" s="4"/>
      <c r="O33" s="5"/>
      <c r="P33" s="5"/>
      <c r="Q33" s="4"/>
      <c r="R33" s="4"/>
      <c r="S33" s="5"/>
      <c r="T33" s="4"/>
      <c r="U33" s="4"/>
      <c r="AD33" s="32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2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2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2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2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2">
        <v>43502</v>
      </c>
    </row>
    <row r="39" spans="1:30" x14ac:dyDescent="0.35">
      <c r="A39" s="61" t="s">
        <v>70</v>
      </c>
      <c r="B39" s="62">
        <v>43789</v>
      </c>
      <c r="C39" s="63">
        <v>0.24762731481481481</v>
      </c>
      <c r="D39" s="64" t="s">
        <v>42</v>
      </c>
      <c r="E39" s="64">
        <v>2.31</v>
      </c>
      <c r="F39" s="64">
        <v>11.7675</v>
      </c>
      <c r="G39" s="64" t="s">
        <v>43</v>
      </c>
      <c r="H39" s="64">
        <v>3.1429999999999998</v>
      </c>
      <c r="I39" s="64">
        <v>3308.7946999999999</v>
      </c>
      <c r="J39" s="64" t="s">
        <v>44</v>
      </c>
      <c r="K39" s="64">
        <v>3.556</v>
      </c>
      <c r="L39" s="64">
        <v>603.85</v>
      </c>
      <c r="O39" s="26">
        <f t="shared" si="6"/>
        <v>1.9323151089907304</v>
      </c>
      <c r="R39" s="16">
        <f t="shared" si="7"/>
        <v>381.74128273148352</v>
      </c>
      <c r="U39" s="16">
        <f t="shared" si="8"/>
        <v>1448.2709119910712</v>
      </c>
      <c r="AD39" s="32">
        <v>43502</v>
      </c>
    </row>
    <row r="40" spans="1:30" x14ac:dyDescent="0.35">
      <c r="A40" s="61" t="s">
        <v>71</v>
      </c>
      <c r="B40" s="62">
        <v>43789</v>
      </c>
      <c r="C40" s="63">
        <v>0.2519791666666667</v>
      </c>
      <c r="D40" s="64" t="s">
        <v>42</v>
      </c>
      <c r="E40" s="64">
        <v>2.3159999999999998</v>
      </c>
      <c r="F40" s="64">
        <v>11.177</v>
      </c>
      <c r="G40" s="64" t="s">
        <v>43</v>
      </c>
      <c r="H40" s="64">
        <v>3.15</v>
      </c>
      <c r="I40" s="64">
        <v>4195.0423000000001</v>
      </c>
      <c r="J40" s="64" t="s">
        <v>44</v>
      </c>
      <c r="K40" s="64">
        <v>3.56</v>
      </c>
      <c r="L40" s="64">
        <v>617.9452</v>
      </c>
      <c r="N40" s="16">
        <f>($O$2/$M$2)*F40</f>
        <v>1.8353504119982487</v>
      </c>
      <c r="R40" s="16">
        <f t="shared" si="7"/>
        <v>483.9891785110853</v>
      </c>
      <c r="U40" s="16">
        <f t="shared" si="8"/>
        <v>1482.0767713248404</v>
      </c>
      <c r="AD40" s="32">
        <v>43502</v>
      </c>
    </row>
    <row r="41" spans="1:30" x14ac:dyDescent="0.35">
      <c r="A41" s="61" t="s">
        <v>72</v>
      </c>
      <c r="B41" s="62">
        <v>43789</v>
      </c>
      <c r="C41" s="63">
        <v>0.25633101851851853</v>
      </c>
      <c r="D41" s="64" t="s">
        <v>42</v>
      </c>
      <c r="E41" s="64">
        <v>2.3159999999999998</v>
      </c>
      <c r="F41" s="64">
        <v>11.6031</v>
      </c>
      <c r="G41" s="64" t="s">
        <v>43</v>
      </c>
      <c r="H41" s="64">
        <v>3.15</v>
      </c>
      <c r="I41" s="64">
        <v>4480.6451999999999</v>
      </c>
      <c r="J41" s="64" t="s">
        <v>44</v>
      </c>
      <c r="K41" s="64">
        <v>3.5659999999999998</v>
      </c>
      <c r="L41" s="64">
        <v>623.30340000000001</v>
      </c>
      <c r="O41" s="16">
        <f t="shared" si="6"/>
        <v>1.9053193491506559</v>
      </c>
      <c r="Q41" s="16">
        <f>($R$2/$P$2)*I41</f>
        <v>516.9396717519719</v>
      </c>
      <c r="U41" s="16">
        <f t="shared" si="8"/>
        <v>1494.9278522234586</v>
      </c>
      <c r="AD41" s="32">
        <v>43502</v>
      </c>
    </row>
    <row r="42" spans="1:30" x14ac:dyDescent="0.35">
      <c r="A42" s="61" t="s">
        <v>73</v>
      </c>
      <c r="B42" s="62">
        <v>43789</v>
      </c>
      <c r="C42" s="63">
        <v>0.26068287037037036</v>
      </c>
      <c r="D42" s="64" t="s">
        <v>42</v>
      </c>
      <c r="E42" s="64">
        <v>2.3130000000000002</v>
      </c>
      <c r="F42" s="64">
        <v>11.267899999999999</v>
      </c>
      <c r="G42" s="64" t="s">
        <v>43</v>
      </c>
      <c r="H42" s="64">
        <v>3.15</v>
      </c>
      <c r="I42" s="64">
        <v>4433.1391999999996</v>
      </c>
      <c r="J42" s="64" t="s">
        <v>44</v>
      </c>
      <c r="K42" s="64">
        <v>3.5630000000000002</v>
      </c>
      <c r="L42" s="64">
        <v>601.23500000000001</v>
      </c>
      <c r="O42" s="16">
        <f t="shared" si="6"/>
        <v>1.8502768996470489</v>
      </c>
      <c r="R42" s="16">
        <f t="shared" si="7"/>
        <v>511.45882358165727</v>
      </c>
      <c r="U42" s="16">
        <f t="shared" si="8"/>
        <v>1441.9991086709476</v>
      </c>
      <c r="AD42" s="32">
        <v>43502</v>
      </c>
    </row>
    <row r="43" spans="1:30" x14ac:dyDescent="0.35">
      <c r="A43" s="61" t="s">
        <v>74</v>
      </c>
      <c r="B43" s="62">
        <v>43789</v>
      </c>
      <c r="C43" s="63">
        <v>0.26503472222222219</v>
      </c>
      <c r="D43" s="64" t="s">
        <v>42</v>
      </c>
      <c r="E43" s="64">
        <v>2.3159999999999998</v>
      </c>
      <c r="F43" s="64">
        <v>10.8574</v>
      </c>
      <c r="G43" s="64" t="s">
        <v>43</v>
      </c>
      <c r="H43" s="64">
        <v>3.15</v>
      </c>
      <c r="I43" s="64">
        <v>4549.8279000000002</v>
      </c>
      <c r="J43" s="64" t="s">
        <v>44</v>
      </c>
      <c r="K43" s="64">
        <v>3.5630000000000002</v>
      </c>
      <c r="L43" s="64">
        <v>605.67280000000005</v>
      </c>
      <c r="O43" s="16">
        <f t="shared" ref="O43" si="9">($O$2/$M$2)*F43</f>
        <v>1.7828696039393206</v>
      </c>
      <c r="R43" s="16">
        <f t="shared" si="7"/>
        <v>524.92139773842484</v>
      </c>
      <c r="U43" s="16">
        <f t="shared" si="8"/>
        <v>1452.6427066724943</v>
      </c>
      <c r="AD43" s="32">
        <v>43502</v>
      </c>
    </row>
    <row r="44" spans="1:30" x14ac:dyDescent="0.35">
      <c r="A44" s="57" t="s">
        <v>41</v>
      </c>
      <c r="B44" s="58">
        <v>43789</v>
      </c>
      <c r="C44" s="59">
        <v>0.26938657407407407</v>
      </c>
      <c r="D44" s="60" t="s">
        <v>42</v>
      </c>
      <c r="E44" s="60">
        <v>2.31</v>
      </c>
      <c r="F44" s="60">
        <v>24.111599999999999</v>
      </c>
      <c r="G44" s="60" t="s">
        <v>43</v>
      </c>
      <c r="H44" s="60">
        <v>3.1459999999999999</v>
      </c>
      <c r="I44" s="60">
        <v>3514.1378</v>
      </c>
      <c r="J44" s="60" t="s">
        <v>44</v>
      </c>
      <c r="K44" s="60">
        <v>3.556</v>
      </c>
      <c r="L44" s="60">
        <v>869.28359999999998</v>
      </c>
      <c r="M44" s="5"/>
      <c r="N44" s="4"/>
      <c r="O44" s="4"/>
      <c r="P44" s="5"/>
      <c r="Q44" s="4"/>
      <c r="R44" s="4"/>
      <c r="S44" s="5"/>
      <c r="T44" s="4"/>
      <c r="U44" s="4"/>
      <c r="AD44" s="32">
        <v>43502</v>
      </c>
    </row>
    <row r="45" spans="1:30" x14ac:dyDescent="0.35">
      <c r="A45" s="57" t="s">
        <v>41</v>
      </c>
      <c r="B45" s="58">
        <v>43789</v>
      </c>
      <c r="C45" s="59">
        <v>0.27373842592592595</v>
      </c>
      <c r="D45" s="60" t="s">
        <v>42</v>
      </c>
      <c r="E45" s="60">
        <v>2.3130000000000002</v>
      </c>
      <c r="F45" s="60">
        <v>24.891999999999999</v>
      </c>
      <c r="G45" s="60" t="s">
        <v>43</v>
      </c>
      <c r="H45" s="60">
        <v>3.15</v>
      </c>
      <c r="I45" s="60">
        <v>3538.6658000000002</v>
      </c>
      <c r="J45" s="60" t="s">
        <v>44</v>
      </c>
      <c r="K45" s="60">
        <v>3.5630000000000002</v>
      </c>
      <c r="L45" s="60">
        <v>879.73519999999996</v>
      </c>
      <c r="M45" s="5"/>
      <c r="N45" s="4"/>
      <c r="O45" s="4"/>
      <c r="P45" s="5"/>
      <c r="Q45" s="4"/>
      <c r="R45" s="4"/>
      <c r="S45" s="5"/>
      <c r="T45" s="4"/>
      <c r="U45" s="4"/>
      <c r="AD45" s="32">
        <v>43502</v>
      </c>
    </row>
    <row r="46" spans="1:30" x14ac:dyDescent="0.35">
      <c r="A46" s="57" t="s">
        <v>41</v>
      </c>
      <c r="B46" s="58">
        <v>43789</v>
      </c>
      <c r="C46" s="59">
        <v>0.27809027777777778</v>
      </c>
      <c r="D46" s="60" t="s">
        <v>42</v>
      </c>
      <c r="E46" s="60">
        <v>2.3159999999999998</v>
      </c>
      <c r="F46" s="60">
        <v>25.279800000000002</v>
      </c>
      <c r="G46" s="60" t="s">
        <v>43</v>
      </c>
      <c r="H46" s="60">
        <v>3.153</v>
      </c>
      <c r="I46" s="60">
        <v>3528.9621000000002</v>
      </c>
      <c r="J46" s="60" t="s">
        <v>44</v>
      </c>
      <c r="K46" s="60">
        <v>3.5630000000000002</v>
      </c>
      <c r="L46" s="60">
        <v>873.2826</v>
      </c>
      <c r="M46" s="5"/>
      <c r="N46" s="4"/>
      <c r="O46" s="4"/>
      <c r="P46" s="5"/>
      <c r="Q46" s="4"/>
      <c r="R46" s="4"/>
      <c r="S46" s="5"/>
      <c r="T46" s="4"/>
      <c r="U46" s="4"/>
      <c r="AD46" s="32">
        <v>43502</v>
      </c>
    </row>
    <row r="47" spans="1:30" x14ac:dyDescent="0.35">
      <c r="A47" s="57" t="s">
        <v>41</v>
      </c>
      <c r="B47" s="58">
        <v>43789</v>
      </c>
      <c r="C47" s="59">
        <v>0.28243055555555557</v>
      </c>
      <c r="D47" s="60" t="s">
        <v>42</v>
      </c>
      <c r="E47" s="60">
        <v>2.31</v>
      </c>
      <c r="F47" s="60">
        <v>24.052199999999999</v>
      </c>
      <c r="G47" s="60" t="s">
        <v>43</v>
      </c>
      <c r="H47" s="60">
        <v>3.1459999999999999</v>
      </c>
      <c r="I47" s="60">
        <v>3534.6464000000001</v>
      </c>
      <c r="J47" s="60" t="s">
        <v>44</v>
      </c>
      <c r="K47" s="60">
        <v>3.556</v>
      </c>
      <c r="L47" s="60">
        <v>873.14340000000004</v>
      </c>
      <c r="M47" s="5"/>
      <c r="N47" s="4"/>
      <c r="O47" s="4"/>
      <c r="P47" s="5"/>
      <c r="Q47" s="4"/>
      <c r="R47" s="4"/>
      <c r="S47" s="5"/>
      <c r="T47" s="4"/>
      <c r="U47" s="4"/>
      <c r="AD47" s="32">
        <v>43502</v>
      </c>
    </row>
    <row r="48" spans="1:30" x14ac:dyDescent="0.35">
      <c r="A48" s="61" t="s">
        <v>75</v>
      </c>
      <c r="B48" s="62">
        <v>43789</v>
      </c>
      <c r="C48" s="63">
        <v>0.2867824074074074</v>
      </c>
      <c r="D48" s="64" t="s">
        <v>42</v>
      </c>
      <c r="E48" s="64">
        <v>2.3130000000000002</v>
      </c>
      <c r="F48" s="64">
        <v>12.2258</v>
      </c>
      <c r="G48" s="64" t="s">
        <v>43</v>
      </c>
      <c r="H48" s="64">
        <v>3.15</v>
      </c>
      <c r="I48" s="64">
        <v>3287.4625999999998</v>
      </c>
      <c r="J48" s="64" t="s">
        <v>44</v>
      </c>
      <c r="K48" s="64">
        <v>3.5630000000000002</v>
      </c>
      <c r="L48" s="64">
        <v>608.74019999999996</v>
      </c>
      <c r="O48" s="22">
        <f t="shared" ref="O48:O57" si="10">($O$2/$M$2)*F48</f>
        <v>2.0075715368174096</v>
      </c>
      <c r="R48" s="22">
        <f t="shared" ref="R48:R57" si="11">($R$2/$P$2)*I48</f>
        <v>379.28016200454437</v>
      </c>
      <c r="U48" s="22">
        <f>($S$2/$U$2)*L48</f>
        <v>1459.999543958975</v>
      </c>
      <c r="AD48" s="32">
        <v>43502</v>
      </c>
    </row>
    <row r="49" spans="1:30" x14ac:dyDescent="0.35">
      <c r="A49" s="61" t="s">
        <v>76</v>
      </c>
      <c r="B49" s="62">
        <v>43789</v>
      </c>
      <c r="C49" s="63">
        <v>0.29113425925925923</v>
      </c>
      <c r="D49" s="64" t="s">
        <v>42</v>
      </c>
      <c r="E49" s="64">
        <v>2.3159999999999998</v>
      </c>
      <c r="F49" s="64">
        <v>12.023199999999999</v>
      </c>
      <c r="G49" s="64" t="s">
        <v>43</v>
      </c>
      <c r="H49" s="64">
        <v>3.15</v>
      </c>
      <c r="I49" s="64">
        <v>4085.2318</v>
      </c>
      <c r="J49" s="64" t="s">
        <v>44</v>
      </c>
      <c r="K49" s="64">
        <v>3.5630000000000002</v>
      </c>
      <c r="L49" s="64">
        <v>610.91859999999997</v>
      </c>
      <c r="O49" s="22">
        <f t="shared" si="10"/>
        <v>1.974303039593571</v>
      </c>
      <c r="R49" s="22">
        <f t="shared" si="11"/>
        <v>471.32015400878373</v>
      </c>
      <c r="U49" s="22">
        <f>($S$2/$U$2)*L49</f>
        <v>1465.2242079561288</v>
      </c>
      <c r="AD49" s="32">
        <v>43502</v>
      </c>
    </row>
    <row r="50" spans="1:30" x14ac:dyDescent="0.35">
      <c r="A50" s="61" t="s">
        <v>77</v>
      </c>
      <c r="B50" s="62">
        <v>43789</v>
      </c>
      <c r="C50" s="63">
        <v>0.29548611111111112</v>
      </c>
      <c r="D50" s="64" t="s">
        <v>42</v>
      </c>
      <c r="E50" s="64">
        <v>2.31</v>
      </c>
      <c r="F50" s="64">
        <v>11.052</v>
      </c>
      <c r="G50" s="64" t="s">
        <v>43</v>
      </c>
      <c r="H50" s="64">
        <v>3.1429999999999998</v>
      </c>
      <c r="I50" s="64">
        <v>4516.4225999999999</v>
      </c>
      <c r="J50" s="64" t="s">
        <v>44</v>
      </c>
      <c r="K50" s="64">
        <v>3.556</v>
      </c>
      <c r="L50" s="64">
        <v>619.98659999999995</v>
      </c>
      <c r="O50" s="22">
        <f t="shared" si="10"/>
        <v>1.8148244388838368</v>
      </c>
      <c r="R50" s="22">
        <f t="shared" si="11"/>
        <v>521.06737135472986</v>
      </c>
      <c r="U50" s="22">
        <f>($S$2/$U$2)*L50</f>
        <v>1486.9728551862936</v>
      </c>
      <c r="AD50" s="32">
        <v>43502</v>
      </c>
    </row>
    <row r="51" spans="1:30" x14ac:dyDescent="0.35">
      <c r="A51" s="61" t="s">
        <v>78</v>
      </c>
      <c r="B51" s="62">
        <v>43789</v>
      </c>
      <c r="C51" s="63">
        <v>0.299837962962963</v>
      </c>
      <c r="D51" s="64" t="s">
        <v>42</v>
      </c>
      <c r="E51" s="64">
        <v>2.31</v>
      </c>
      <c r="F51" s="64">
        <v>11.476000000000001</v>
      </c>
      <c r="G51" s="64" t="s">
        <v>43</v>
      </c>
      <c r="H51" s="64">
        <v>3.1429999999999998</v>
      </c>
      <c r="I51" s="64">
        <v>4657.2974999999997</v>
      </c>
      <c r="J51" s="64" t="s">
        <v>44</v>
      </c>
      <c r="K51" s="64">
        <v>3.56</v>
      </c>
      <c r="L51" s="64">
        <v>599.16669999999999</v>
      </c>
      <c r="O51" s="22">
        <f t="shared" si="10"/>
        <v>1.884448539687922</v>
      </c>
      <c r="R51" s="22">
        <f t="shared" si="11"/>
        <v>537.32034861882823</v>
      </c>
      <c r="U51" s="22">
        <f>($S$2/$U$2)*L51</f>
        <v>1437.0385079799298</v>
      </c>
      <c r="AD51" s="32">
        <v>43502</v>
      </c>
    </row>
    <row r="52" spans="1:30" x14ac:dyDescent="0.35">
      <c r="A52" s="61" t="s">
        <v>79</v>
      </c>
      <c r="B52" s="62">
        <v>43789</v>
      </c>
      <c r="C52" s="63">
        <v>0.30418981481481483</v>
      </c>
      <c r="D52" s="64" t="s">
        <v>42</v>
      </c>
      <c r="E52" s="64">
        <v>2.3130000000000002</v>
      </c>
      <c r="F52" s="64">
        <v>11.8788</v>
      </c>
      <c r="G52" s="64" t="s">
        <v>43</v>
      </c>
      <c r="H52" s="64">
        <v>3.153</v>
      </c>
      <c r="I52" s="64">
        <v>3717.4998000000001</v>
      </c>
      <c r="J52" s="64" t="s">
        <v>44</v>
      </c>
      <c r="K52" s="64">
        <v>3.5659999999999998</v>
      </c>
      <c r="L52" s="64">
        <v>605.36350000000004</v>
      </c>
      <c r="O52" s="22">
        <f t="shared" si="10"/>
        <v>1.9505914354518026</v>
      </c>
      <c r="Q52" s="22">
        <f>($R$2/$P$2)*I52</f>
        <v>428.8942865527539</v>
      </c>
      <c r="U52" s="22">
        <f t="shared" ref="U52:U57" si="12">($S$2/$U$2)*L52</f>
        <v>1451.9008830522596</v>
      </c>
      <c r="AD52" s="32">
        <v>43502</v>
      </c>
    </row>
    <row r="53" spans="1:30" x14ac:dyDescent="0.35">
      <c r="A53" s="61" t="s">
        <v>80</v>
      </c>
      <c r="B53" s="62">
        <v>43789</v>
      </c>
      <c r="C53" s="63">
        <v>0.30854166666666666</v>
      </c>
      <c r="D53" s="64" t="s">
        <v>42</v>
      </c>
      <c r="E53" s="64">
        <v>2.3159999999999998</v>
      </c>
      <c r="F53" s="64">
        <v>11.781700000000001</v>
      </c>
      <c r="G53" s="64" t="s">
        <v>43</v>
      </c>
      <c r="H53" s="64">
        <v>3.153</v>
      </c>
      <c r="I53" s="64">
        <v>3195.2779999999998</v>
      </c>
      <c r="J53" s="64" t="s">
        <v>44</v>
      </c>
      <c r="K53" s="64">
        <v>3.5659999999999998</v>
      </c>
      <c r="L53" s="64">
        <v>608.09190000000001</v>
      </c>
      <c r="O53" s="24">
        <f t="shared" si="10"/>
        <v>1.9346468595365276</v>
      </c>
      <c r="R53" s="24">
        <f t="shared" si="11"/>
        <v>368.64466761981004</v>
      </c>
      <c r="U53" s="24">
        <f t="shared" si="12"/>
        <v>1458.4446643825177</v>
      </c>
      <c r="AD53" s="32">
        <v>43502</v>
      </c>
    </row>
    <row r="54" spans="1:30" x14ac:dyDescent="0.35">
      <c r="A54" s="61" t="s">
        <v>81</v>
      </c>
      <c r="B54" s="62">
        <v>43789</v>
      </c>
      <c r="C54" s="63">
        <v>0.31289351851851849</v>
      </c>
      <c r="D54" s="64" t="s">
        <v>42</v>
      </c>
      <c r="E54" s="64">
        <v>2.3130000000000002</v>
      </c>
      <c r="F54" s="64">
        <v>12.097</v>
      </c>
      <c r="G54" s="64" t="s">
        <v>43</v>
      </c>
      <c r="H54" s="64">
        <v>3.153</v>
      </c>
      <c r="I54" s="64">
        <v>3331.6635999999999</v>
      </c>
      <c r="J54" s="64" t="s">
        <v>44</v>
      </c>
      <c r="K54" s="64">
        <v>3.5630000000000002</v>
      </c>
      <c r="L54" s="64">
        <v>601.58040000000005</v>
      </c>
      <c r="O54" s="24">
        <f t="shared" si="10"/>
        <v>1.9864215741203199</v>
      </c>
      <c r="R54" s="24">
        <f t="shared" si="11"/>
        <v>384.37970669313273</v>
      </c>
      <c r="U54" s="24">
        <f t="shared" si="12"/>
        <v>1442.8275143561373</v>
      </c>
      <c r="AD54" s="32">
        <v>43502</v>
      </c>
    </row>
    <row r="55" spans="1:30" x14ac:dyDescent="0.35">
      <c r="A55" s="61" t="s">
        <v>82</v>
      </c>
      <c r="B55" s="62">
        <v>43789</v>
      </c>
      <c r="C55" s="63">
        <v>0.31724537037037037</v>
      </c>
      <c r="D55" s="64" t="s">
        <v>42</v>
      </c>
      <c r="E55" s="64">
        <v>2.3130000000000002</v>
      </c>
      <c r="F55" s="64">
        <v>11.638199999999999</v>
      </c>
      <c r="G55" s="64" t="s">
        <v>43</v>
      </c>
      <c r="H55" s="64">
        <v>3.153</v>
      </c>
      <c r="I55" s="64">
        <v>3573.9704999999999</v>
      </c>
      <c r="J55" s="64" t="s">
        <v>44</v>
      </c>
      <c r="K55" s="64">
        <v>3.5630000000000002</v>
      </c>
      <c r="L55" s="64">
        <v>620.41499999999996</v>
      </c>
      <c r="O55" s="24">
        <f t="shared" si="10"/>
        <v>1.9110830424011827</v>
      </c>
      <c r="R55" s="24">
        <f t="shared" si="11"/>
        <v>412.33506663755281</v>
      </c>
      <c r="U55" s="24">
        <f t="shared" si="12"/>
        <v>1488.0003276690245</v>
      </c>
      <c r="AD55" s="32">
        <v>43502</v>
      </c>
    </row>
    <row r="56" spans="1:30" x14ac:dyDescent="0.35">
      <c r="A56" s="61" t="s">
        <v>83</v>
      </c>
      <c r="B56" s="62">
        <v>43789</v>
      </c>
      <c r="C56" s="63">
        <v>0.32158564814814816</v>
      </c>
      <c r="D56" s="64" t="s">
        <v>42</v>
      </c>
      <c r="E56" s="64">
        <v>2.3130000000000002</v>
      </c>
      <c r="F56" s="64">
        <v>12.7912</v>
      </c>
      <c r="G56" s="64" t="s">
        <v>43</v>
      </c>
      <c r="H56" s="64">
        <v>3.15</v>
      </c>
      <c r="I56" s="64">
        <v>3614.0762</v>
      </c>
      <c r="J56" s="64" t="s">
        <v>44</v>
      </c>
      <c r="K56" s="64">
        <v>3.5630000000000002</v>
      </c>
      <c r="L56" s="64">
        <v>605.53899999999999</v>
      </c>
      <c r="O56" s="24">
        <f t="shared" si="10"/>
        <v>2.1004146184085175</v>
      </c>
      <c r="R56" s="24">
        <f t="shared" si="11"/>
        <v>416.96212958674215</v>
      </c>
      <c r="U56" s="24">
        <f t="shared" si="12"/>
        <v>1452.3218014012773</v>
      </c>
      <c r="AD56" s="32">
        <v>43502</v>
      </c>
    </row>
    <row r="57" spans="1:30" x14ac:dyDescent="0.35">
      <c r="A57" s="61" t="s">
        <v>84</v>
      </c>
      <c r="B57" s="62">
        <v>43789</v>
      </c>
      <c r="C57" s="63">
        <v>0.32593749999999999</v>
      </c>
      <c r="D57" s="64" t="s">
        <v>42</v>
      </c>
      <c r="E57" s="64">
        <v>2.3159999999999998</v>
      </c>
      <c r="F57" s="64">
        <v>11.5366</v>
      </c>
      <c r="G57" s="64" t="s">
        <v>43</v>
      </c>
      <c r="H57" s="64">
        <v>3.15</v>
      </c>
      <c r="I57" s="64">
        <v>4888.6116000000002</v>
      </c>
      <c r="J57" s="64" t="s">
        <v>44</v>
      </c>
      <c r="K57" s="64">
        <v>3.5659999999999998</v>
      </c>
      <c r="L57" s="64">
        <v>626.58810000000005</v>
      </c>
      <c r="M57" s="3"/>
      <c r="N57" s="2"/>
      <c r="O57" s="24">
        <f t="shared" si="10"/>
        <v>1.8943995314537887</v>
      </c>
      <c r="P57" s="3"/>
      <c r="Q57" s="2"/>
      <c r="R57" s="24">
        <f t="shared" si="11"/>
        <v>564.00745049549619</v>
      </c>
      <c r="S57" s="3"/>
      <c r="U57" s="24">
        <f t="shared" si="12"/>
        <v>1502.8058607762732</v>
      </c>
      <c r="AD57" s="32">
        <v>43502</v>
      </c>
    </row>
    <row r="58" spans="1:30" x14ac:dyDescent="0.35">
      <c r="A58" s="57" t="s">
        <v>41</v>
      </c>
      <c r="B58" s="58">
        <v>43789</v>
      </c>
      <c r="C58" s="59">
        <v>0.33028935185185188</v>
      </c>
      <c r="D58" s="60" t="s">
        <v>42</v>
      </c>
      <c r="E58" s="60">
        <v>2.3130000000000002</v>
      </c>
      <c r="F58" s="60">
        <v>23.543600000000001</v>
      </c>
      <c r="G58" s="60" t="s">
        <v>43</v>
      </c>
      <c r="H58" s="60">
        <v>3.15</v>
      </c>
      <c r="I58" s="60">
        <v>3493.1898999999999</v>
      </c>
      <c r="J58" s="60" t="s">
        <v>44</v>
      </c>
      <c r="K58" s="60">
        <v>3.5630000000000002</v>
      </c>
      <c r="L58" s="60">
        <v>868.31240000000003</v>
      </c>
      <c r="AD58" s="32">
        <v>43502</v>
      </c>
    </row>
    <row r="59" spans="1:30" x14ac:dyDescent="0.35">
      <c r="A59" s="57" t="s">
        <v>41</v>
      </c>
      <c r="B59" s="58">
        <v>43789</v>
      </c>
      <c r="C59" s="59">
        <v>0.3346412037037037</v>
      </c>
      <c r="D59" s="60" t="s">
        <v>42</v>
      </c>
      <c r="E59" s="60">
        <v>2.3130000000000002</v>
      </c>
      <c r="F59" s="60">
        <v>23.626000000000001</v>
      </c>
      <c r="G59" s="60" t="s">
        <v>43</v>
      </c>
      <c r="H59" s="60">
        <v>3.1459999999999999</v>
      </c>
      <c r="I59" s="60">
        <v>3515.4924999999998</v>
      </c>
      <c r="J59" s="60" t="s">
        <v>44</v>
      </c>
      <c r="K59" s="60">
        <v>3.56</v>
      </c>
      <c r="L59" s="60">
        <v>862.08900000000006</v>
      </c>
    </row>
    <row r="60" spans="1:30" x14ac:dyDescent="0.35">
      <c r="A60" s="57" t="s">
        <v>41</v>
      </c>
      <c r="B60" s="58">
        <v>43789</v>
      </c>
      <c r="C60" s="59">
        <v>0.33899305555555559</v>
      </c>
      <c r="D60" s="60" t="s">
        <v>42</v>
      </c>
      <c r="E60" s="60">
        <v>2.3159999999999998</v>
      </c>
      <c r="F60" s="60">
        <v>23.693200000000001</v>
      </c>
      <c r="G60" s="60" t="s">
        <v>43</v>
      </c>
      <c r="H60" s="60">
        <v>3.153</v>
      </c>
      <c r="I60" s="60">
        <v>3512.4294</v>
      </c>
      <c r="J60" s="60" t="s">
        <v>44</v>
      </c>
      <c r="K60" s="60">
        <v>3.5659999999999998</v>
      </c>
      <c r="L60" s="60">
        <v>869.25379999999996</v>
      </c>
    </row>
    <row r="61" spans="1:30" x14ac:dyDescent="0.35">
      <c r="A61" s="57" t="s">
        <v>41</v>
      </c>
      <c r="B61" s="58">
        <v>43789</v>
      </c>
      <c r="C61" s="59">
        <v>0.34334490740740736</v>
      </c>
      <c r="D61" s="60" t="s">
        <v>42</v>
      </c>
      <c r="E61" s="60">
        <v>2.31</v>
      </c>
      <c r="F61" s="60">
        <v>24.4618</v>
      </c>
      <c r="G61" s="60" t="s">
        <v>43</v>
      </c>
      <c r="H61" s="60">
        <v>3.1459999999999999</v>
      </c>
      <c r="I61" s="60">
        <v>3471.4933999999998</v>
      </c>
      <c r="J61" s="60" t="s">
        <v>44</v>
      </c>
      <c r="K61" s="60">
        <v>3.556</v>
      </c>
      <c r="L61" s="60">
        <v>850.05939999999998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2020-04-24T08:03:31Z</dcterms:modified>
</cp:coreProperties>
</file>