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Done\"/>
    </mc:Choice>
  </mc:AlternateContent>
  <xr:revisionPtr revIDLastSave="0" documentId="13_ncr:1_{A936953C-AAEB-4A58-BF4B-6833ECAB8F12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N21" i="1"/>
  <c r="O20" i="1"/>
  <c r="O12" i="1"/>
  <c r="O34" i="1"/>
  <c r="O28" i="1"/>
  <c r="N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T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N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Q20" i="1"/>
  <c r="R14" i="1"/>
  <c r="R12" i="1"/>
  <c r="R10" i="1"/>
  <c r="Q8" i="1"/>
  <c r="R57" i="1"/>
  <c r="Q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T11" i="1"/>
  <c r="U13" i="1"/>
  <c r="U15" i="1"/>
  <c r="U21" i="1"/>
  <c r="U23" i="1"/>
  <c r="U25" i="1"/>
  <c r="U27" i="1"/>
  <c r="U29" i="1"/>
  <c r="U37" i="1"/>
  <c r="T39" i="1"/>
  <c r="U43" i="1"/>
  <c r="T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<sst xmlns="http://schemas.openxmlformats.org/spreadsheetml/2006/main" count="266" uniqueCount="85">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</sst>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M1" zoomScale="70" zoomScaleNormal="70" workbookViewId="0">
      <selection activeCell="T49" sqref="T49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2" t="s">
        <v>41</v>
      </c>
      <c r="B2" s="33">
        <v>43789</v>
      </c>
      <c r="C2" s="34">
        <v>0.39109953703703698</v>
      </c>
      <c r="D2" s="35" t="s">
        <v>42</v>
      </c>
      <c r="E2" s="35">
        <v>2.31</v>
      </c>
      <c r="F2" s="35">
        <v>24.861599999999999</v>
      </c>
      <c r="G2" s="35" t="s">
        <v>43</v>
      </c>
      <c r="H2" s="35">
        <v>3.15</v>
      </c>
      <c r="I2" s="35">
        <v>3693.3272000000002</v>
      </c>
      <c r="J2" s="35" t="s">
        <v>44</v>
      </c>
      <c r="K2" s="35">
        <v>3.5630000000000002</v>
      </c>
      <c r="L2" s="35">
        <v>887.32849999999996</v>
      </c>
      <c r="M2" s="4">
        <f>AVERAGE(F2:F5,F16:F19,F30:F33,F44:F47,F58:F61)</f>
        <v>24.267504999999996</v>
      </c>
      <c r="N2" s="4">
        <f>STDEV(F2:F5,F16:F19,F30:F33,F44:F47,G58:G61)</f>
        <v>0.64178785747316891</v>
      </c>
      <c r="O2" s="4">
        <v>3.9420000000000002</v>
      </c>
      <c r="P2" s="4">
        <f>AVERAGE(I2:I5,I16:I19,I30:I33,I44:I47,I58:I61)</f>
        <v>3554.59294</v>
      </c>
      <c r="Q2" s="4">
        <f>STDEV(I2:I5,I16:I19,I30:I33,I44:I47,I58:I61)</f>
        <v>40.989472928807899</v>
      </c>
      <c r="R2" s="4">
        <v>407.1</v>
      </c>
      <c r="S2" s="4">
        <f>AVERAGE(L2:L5,L16:L19,L30:L33,L44:L47,L58:L61)</f>
        <v>887.46841499999994</v>
      </c>
      <c r="T2" s="4">
        <f>STDEV(L2:L5,L16:L19,L30:L33,L44:L47,L58:L61)</f>
        <v>3.6612460577003412</v>
      </c>
      <c r="U2" s="4">
        <v>364</v>
      </c>
      <c r="AD2" s="7">
        <v>43502</v>
      </c>
      <c r="AE2" s="6">
        <f>(N2/M2)^2</f>
        <v>6.9941144794831846E-4</v>
      </c>
      <c r="AF2" s="6">
        <f>(T2/S2)^2</f>
        <v>1.7019704801605913E-5</v>
      </c>
      <c r="AG2" s="6">
        <f>(T2/S2)^2</f>
        <v>1.7019704801605913E-5</v>
      </c>
    </row>
    <row r="3" spans="1:33" x14ac:dyDescent="0.35">
      <c r="A3" s="32" t="s">
        <v>41</v>
      </c>
      <c r="B3" s="33">
        <v>43789</v>
      </c>
      <c r="C3" s="34">
        <v>0.39545138888888887</v>
      </c>
      <c r="D3" s="35" t="s">
        <v>42</v>
      </c>
      <c r="E3" s="35">
        <v>2.306</v>
      </c>
      <c r="F3" s="35">
        <v>24.595400000000001</v>
      </c>
      <c r="G3" s="35" t="s">
        <v>43</v>
      </c>
      <c r="H3" s="35">
        <v>3.1429999999999998</v>
      </c>
      <c r="I3" s="35">
        <v>3619.8894</v>
      </c>
      <c r="J3" s="35" t="s">
        <v>44</v>
      </c>
      <c r="K3" s="35">
        <v>3.56</v>
      </c>
      <c r="L3" s="35">
        <v>889.70069999999998</v>
      </c>
      <c r="M3" s="5"/>
      <c r="N3" s="4"/>
      <c r="O3" s="5"/>
      <c r="P3" s="5"/>
      <c r="Q3" s="4"/>
      <c r="R3" s="4"/>
      <c r="S3" s="5"/>
      <c r="T3" s="4"/>
      <c r="U3" s="4"/>
      <c r="AD3" s="31">
        <v>43502</v>
      </c>
    </row>
    <row r="4" spans="1:33" x14ac:dyDescent="0.35">
      <c r="A4" s="32" t="s">
        <v>41</v>
      </c>
      <c r="B4" s="33">
        <v>43789</v>
      </c>
      <c r="C4" s="34">
        <v>0.39980324074074075</v>
      </c>
      <c r="D4" s="35" t="s">
        <v>42</v>
      </c>
      <c r="E4" s="35">
        <v>2.3130000000000002</v>
      </c>
      <c r="F4" s="35">
        <v>24.873000000000001</v>
      </c>
      <c r="G4" s="35" t="s">
        <v>43</v>
      </c>
      <c r="H4" s="35">
        <v>3.15</v>
      </c>
      <c r="I4" s="35">
        <v>3586.2968999999998</v>
      </c>
      <c r="J4" s="35" t="s">
        <v>44</v>
      </c>
      <c r="K4" s="35">
        <v>3.5630000000000002</v>
      </c>
      <c r="L4" s="35">
        <v>896.15869999999995</v>
      </c>
      <c r="M4" s="5"/>
      <c r="N4" s="4"/>
      <c r="O4" s="5"/>
      <c r="P4" s="5"/>
      <c r="Q4" s="4"/>
      <c r="R4" s="4"/>
      <c r="S4" s="5"/>
      <c r="T4" s="4"/>
      <c r="U4" s="4"/>
      <c r="AD4" s="31">
        <v>43502</v>
      </c>
    </row>
    <row r="5" spans="1:33" x14ac:dyDescent="0.35">
      <c r="A5" s="32" t="s">
        <v>41</v>
      </c>
      <c r="B5" s="33">
        <v>43789</v>
      </c>
      <c r="C5" s="34">
        <v>0.40415509259259258</v>
      </c>
      <c r="D5" s="35" t="s">
        <v>42</v>
      </c>
      <c r="E5" s="35">
        <v>2.3159999999999998</v>
      </c>
      <c r="F5" s="35">
        <v>24.1724</v>
      </c>
      <c r="G5" s="35" t="s">
        <v>43</v>
      </c>
      <c r="H5" s="35">
        <v>3.153</v>
      </c>
      <c r="I5" s="35">
        <v>3567.0187000000001</v>
      </c>
      <c r="J5" s="35" t="s">
        <v>44</v>
      </c>
      <c r="K5" s="35">
        <v>3.5659999999999998</v>
      </c>
      <c r="L5" s="35">
        <v>893.53160000000003</v>
      </c>
      <c r="M5" s="5"/>
      <c r="N5" s="4"/>
      <c r="O5" s="5"/>
      <c r="P5" s="5"/>
      <c r="Q5" s="4"/>
      <c r="R5" s="4"/>
      <c r="S5" s="5"/>
      <c r="T5" s="4"/>
      <c r="U5" s="4"/>
      <c r="AD5" s="31">
        <v>43502</v>
      </c>
    </row>
    <row r="6" spans="1:33" x14ac:dyDescent="0.35">
      <c r="A6" s="36" t="s">
        <v>45</v>
      </c>
      <c r="B6" s="37">
        <v>43789</v>
      </c>
      <c r="C6" s="38">
        <v>0.40850694444444446</v>
      </c>
      <c r="D6" s="39" t="s">
        <v>42</v>
      </c>
      <c r="E6" s="39">
        <v>2.3130000000000002</v>
      </c>
      <c r="F6" s="39">
        <v>11.4199</v>
      </c>
      <c r="G6" s="39" t="s">
        <v>43</v>
      </c>
      <c r="H6" s="39">
        <v>3.153</v>
      </c>
      <c r="I6" s="39">
        <v>3212.7854000000002</v>
      </c>
      <c r="J6" s="39" t="s">
        <v>44</v>
      </c>
      <c r="K6" s="39">
        <v>3.5630000000000002</v>
      </c>
      <c r="L6" s="39">
        <v>622.72680000000003</v>
      </c>
      <c r="O6" s="10">
        <f>($O$2/$M$2)*F6</f>
        <v>1.8550421973746378</v>
      </c>
      <c r="R6" s="10">
        <f t="shared" ref="R6:R15" si="0">($R$2/$P$2)*I6</f>
        <v>367.95350646816968</v>
      </c>
      <c r="U6" s="10">
        <f t="shared" ref="U6:U15" si="1">($S$2/$U$2)*L6</f>
        <v>1518.2702367418185</v>
      </c>
      <c r="V6" s="3">
        <v>0</v>
      </c>
      <c r="W6" s="11" t="s">
        <v>33</v>
      </c>
      <c r="X6" s="2">
        <f>SLOPE(O6:O10,$V$6:$V$10)</f>
        <v>1.4817726008503973E-3</v>
      </c>
      <c r="Y6" s="2">
        <f>RSQ(O6:O10,$V$6:$V$10)</f>
        <v>0.2698903665147489</v>
      </c>
      <c r="Z6" s="2">
        <f>SLOPE($R6:$R10,$V$6:$V$10)</f>
        <v>4.2571174969474832</v>
      </c>
      <c r="AA6" s="2">
        <f>RSQ(R6:R10,$V$6:$V$10)</f>
        <v>0.88092484273574501</v>
      </c>
      <c r="AB6" s="2">
        <f>SLOPE(U6:U10,$V$6:$V$10)</f>
        <v>2.8629389733894208</v>
      </c>
      <c r="AC6" s="2">
        <f>RSQ(U6:U10,$V$6:$V$10)</f>
        <v>0.97266497811659891</v>
      </c>
      <c r="AD6" s="31">
        <v>43502</v>
      </c>
      <c r="AE6" s="2"/>
    </row>
    <row r="7" spans="1:33" x14ac:dyDescent="0.35">
      <c r="A7" s="36" t="s">
        <v>46</v>
      </c>
      <c r="B7" s="37">
        <v>43789</v>
      </c>
      <c r="C7" s="38">
        <v>0.41285879629629635</v>
      </c>
      <c r="D7" s="39" t="s">
        <v>42</v>
      </c>
      <c r="E7" s="39">
        <v>2.31</v>
      </c>
      <c r="F7" s="39">
        <v>12.066599999999999</v>
      </c>
      <c r="G7" s="39" t="s">
        <v>43</v>
      </c>
      <c r="H7" s="39">
        <v>3.1459999999999999</v>
      </c>
      <c r="I7" s="39">
        <v>4178.8022000000001</v>
      </c>
      <c r="J7" s="39" t="s">
        <v>44</v>
      </c>
      <c r="K7" s="39">
        <v>3.56</v>
      </c>
      <c r="L7" s="39">
        <v>639.73500000000001</v>
      </c>
      <c r="O7" s="10">
        <f>($O$2/$M$2)*F7</f>
        <v>1.9600917852906596</v>
      </c>
      <c r="R7" s="10">
        <f t="shared" si="0"/>
        <v>478.58936433379631</v>
      </c>
      <c r="U7" s="10">
        <f t="shared" si="1"/>
        <v>1559.7379298627059</v>
      </c>
      <c r="V7" s="3">
        <v>10</v>
      </c>
      <c r="W7" s="13" t="s">
        <v>34</v>
      </c>
      <c r="X7" s="2">
        <f>SLOPE($O11:$O15,$V$6:$V$10)</f>
        <v>-3.1792647822674767E-3</v>
      </c>
      <c r="Y7" s="2">
        <f>RSQ(O11:O15,$V$6:$V$10)</f>
        <v>0.91342390047028932</v>
      </c>
      <c r="Z7" s="2">
        <f>SLOPE($R11:$R15,$V$6:$V$10)</f>
        <v>3.9065426115992903</v>
      </c>
      <c r="AA7" s="2">
        <f>RSQ(R11:R15,$V$6:$V$10)</f>
        <v>0.93946355471568765</v>
      </c>
      <c r="AB7" s="2">
        <f>SLOPE(U11:U15,$V$6:$V$10)</f>
        <v>2.788791474936188</v>
      </c>
      <c r="AC7" s="2">
        <f>RSQ(U11:U15,$V$6:$V$10)</f>
        <v>0.96943980159111187</v>
      </c>
      <c r="AD7" s="31">
        <v>43502</v>
      </c>
      <c r="AE7" s="2"/>
    </row>
    <row r="8" spans="1:33" x14ac:dyDescent="0.35">
      <c r="A8" s="36" t="s">
        <v>47</v>
      </c>
      <c r="B8" s="37">
        <v>43789</v>
      </c>
      <c r="C8" s="38">
        <v>0.41721064814814812</v>
      </c>
      <c r="D8" s="39" t="s">
        <v>42</v>
      </c>
      <c r="E8" s="39">
        <v>2.31</v>
      </c>
      <c r="F8" s="39">
        <v>11.4802</v>
      </c>
      <c r="G8" s="39" t="s">
        <v>43</v>
      </c>
      <c r="H8" s="39">
        <v>3.1459999999999999</v>
      </c>
      <c r="I8" s="39">
        <v>3174.5272</v>
      </c>
      <c r="J8" s="39" t="s">
        <v>44</v>
      </c>
      <c r="K8" s="39">
        <v>3.56</v>
      </c>
      <c r="L8" s="39">
        <v>616.41560000000004</v>
      </c>
      <c r="N8" s="10">
        <f>($O$2/$M$2)*F8</f>
        <v>1.8648372957994657</v>
      </c>
      <c r="Q8" s="10">
        <f>($R$2/$P$2)*I8</f>
        <v>363.57187586154384</v>
      </c>
      <c r="T8" s="10">
        <f>($S$2/$U$2)*L8</f>
        <v>1502.8828997617418</v>
      </c>
      <c r="V8" s="3">
        <v>20</v>
      </c>
      <c r="W8" s="15" t="s">
        <v>35</v>
      </c>
      <c r="X8" s="2">
        <f>SLOPE($O20:$O24,$V$6:$V$10)</f>
        <v>-5.0731694561454606E-3</v>
      </c>
      <c r="Y8" s="2">
        <f>RSQ(O20:O24,$V$6:$V$10)</f>
        <v>0.96042930499508417</v>
      </c>
      <c r="Z8" s="2">
        <f>SLOPE($R20:$R24,$V$6:$V$10)</f>
        <v>2.4453823815899427</v>
      </c>
      <c r="AA8" s="2">
        <f>RSQ(R20:R24,$V$6:$V$10)</f>
        <v>0.80736940739245511</v>
      </c>
      <c r="AB8" s="2">
        <f>SLOPE($U20:$U24,$V$6:$V$10)</f>
        <v>0.74972063887178597</v>
      </c>
      <c r="AC8" s="2">
        <f>RSQ(U20:U24,$V$6:$V$10)</f>
        <v>0.10080163551441383</v>
      </c>
      <c r="AD8" s="31">
        <v>43502</v>
      </c>
      <c r="AE8" s="2"/>
    </row>
    <row r="9" spans="1:33" x14ac:dyDescent="0.35">
      <c r="A9" s="36" t="s">
        <v>48</v>
      </c>
      <c r="B9" s="37">
        <v>43789</v>
      </c>
      <c r="C9" s="38">
        <v>0.42156250000000001</v>
      </c>
      <c r="D9" s="39" t="s">
        <v>42</v>
      </c>
      <c r="E9" s="39">
        <v>2.3130000000000002</v>
      </c>
      <c r="F9" s="39">
        <v>12.128</v>
      </c>
      <c r="G9" s="39" t="s">
        <v>43</v>
      </c>
      <c r="H9" s="39">
        <v>3.15</v>
      </c>
      <c r="I9" s="39">
        <v>4573.9096</v>
      </c>
      <c r="J9" s="39" t="s">
        <v>44</v>
      </c>
      <c r="K9" s="39">
        <v>3.5630000000000002</v>
      </c>
      <c r="L9" s="39">
        <v>655.38400000000001</v>
      </c>
      <c r="O9" s="10">
        <f t="shared" ref="O9:O15" si="2">($O$2/$M$2)*F9</f>
        <v>1.9700655671030052</v>
      </c>
      <c r="R9" s="10">
        <f>($R$2/$P$2)*I9</f>
        <v>523.84017793047212</v>
      </c>
      <c r="U9" s="10">
        <f t="shared" si="1"/>
        <v>1597.8917574075822</v>
      </c>
      <c r="V9" s="3">
        <v>30</v>
      </c>
      <c r="W9" s="18" t="s">
        <v>36</v>
      </c>
      <c r="X9" s="2">
        <f>SLOPE($O25:$O29,$V$6:$V$10)</f>
        <v>1.620495885341322E-3</v>
      </c>
      <c r="Y9" s="2">
        <f>RSQ(O25:O29,$V$6:$V$10)</f>
        <v>0.43092348620209342</v>
      </c>
      <c r="Z9" s="2">
        <f>SLOPE($R25:$R29,$V$6:$V$10)</f>
        <v>7.0002689353228718</v>
      </c>
      <c r="AA9" s="2">
        <f>RSQ(R25:R29,$V$6:$V$10)</f>
        <v>0.96502833863519211</v>
      </c>
      <c r="AB9" s="2">
        <f>SLOPE(U25:U29,$V$6:$V$10)</f>
        <v>-0.17091325098877405</v>
      </c>
      <c r="AC9" s="2">
        <f>RSQ(U25:U29,$V$6:$V$10)</f>
        <v>1.6996173661559297E-2</v>
      </c>
      <c r="AD9" s="31">
        <v>43502</v>
      </c>
      <c r="AE9" s="2"/>
    </row>
    <row r="10" spans="1:33" x14ac:dyDescent="0.35">
      <c r="A10" s="36" t="s">
        <v>49</v>
      </c>
      <c r="B10" s="37">
        <v>43789</v>
      </c>
      <c r="C10" s="38">
        <v>0.4259027777777778</v>
      </c>
      <c r="D10" s="39" t="s">
        <v>42</v>
      </c>
      <c r="E10" s="39">
        <v>2.3130000000000002</v>
      </c>
      <c r="F10" s="39">
        <v>11.8453</v>
      </c>
      <c r="G10" s="39" t="s">
        <v>43</v>
      </c>
      <c r="H10" s="39">
        <v>3.15</v>
      </c>
      <c r="I10" s="39">
        <v>4873.7824000000001</v>
      </c>
      <c r="J10" s="39" t="s">
        <v>44</v>
      </c>
      <c r="K10" s="39">
        <v>3.5630000000000002</v>
      </c>
      <c r="L10" s="39">
        <v>673.61479999999995</v>
      </c>
      <c r="O10" s="10">
        <f t="shared" si="2"/>
        <v>1.9241439365109849</v>
      </c>
      <c r="R10" s="10">
        <f>($R$2/$P$2)*I10</f>
        <v>558.18397451720591</v>
      </c>
      <c r="U10" s="10">
        <f>($S$2/$U$2)*L10</f>
        <v>1642.3402716388514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1">
        <v>43502</v>
      </c>
      <c r="AE10" s="2"/>
    </row>
    <row r="11" spans="1:33" x14ac:dyDescent="0.35">
      <c r="A11" s="36" t="s">
        <v>50</v>
      </c>
      <c r="B11" s="37">
        <v>43789</v>
      </c>
      <c r="C11" s="38">
        <v>0.43025462962962963</v>
      </c>
      <c r="D11" s="39" t="s">
        <v>42</v>
      </c>
      <c r="E11" s="39">
        <v>2.3130000000000002</v>
      </c>
      <c r="F11" s="39">
        <v>11.7186</v>
      </c>
      <c r="G11" s="39" t="s">
        <v>43</v>
      </c>
      <c r="H11" s="39">
        <v>3.153</v>
      </c>
      <c r="I11" s="39">
        <v>3096.9335999999998</v>
      </c>
      <c r="J11" s="39" t="s">
        <v>44</v>
      </c>
      <c r="K11" s="39">
        <v>3.5630000000000002</v>
      </c>
      <c r="L11" s="39">
        <v>612.65380000000005</v>
      </c>
      <c r="O11" s="12">
        <f t="shared" si="2"/>
        <v>1.9035628590578229</v>
      </c>
      <c r="R11" s="12">
        <f>($R$2/$P$2)*I11</f>
        <v>354.68524521404129</v>
      </c>
      <c r="T11" s="12">
        <f>($S$2/$U$2)*L11</f>
        <v>1493.7112550267225</v>
      </c>
      <c r="V11" s="3"/>
      <c r="W11" s="21" t="s">
        <v>38</v>
      </c>
      <c r="X11" s="2">
        <f>SLOPE($O39:$O43,$V$6:$V$10)</f>
        <v>-2.8394414670976698E-3</v>
      </c>
      <c r="Y11" s="2">
        <f>RSQ(O39:O43,$V$6:$V$10)</f>
        <v>0.6985573144824414</v>
      </c>
      <c r="Z11" s="2">
        <f>SLOPE($R39:$R43,$V$6:$V$10)</f>
        <v>1.5257584219193325</v>
      </c>
      <c r="AA11" s="2">
        <f>RSQ(R39:R43,$V$6:$V$10)</f>
        <v>0.97274521303398764</v>
      </c>
      <c r="AB11" s="2">
        <f>SLOPE($U39:$U43,$V$6:$V$10)</f>
        <v>0.94616323539207092</v>
      </c>
      <c r="AC11" s="2">
        <f>RSQ(U39:U43,$V$6:$V$10)</f>
        <v>0.93731369990164792</v>
      </c>
      <c r="AD11" s="31">
        <v>43502</v>
      </c>
      <c r="AE11" s="2"/>
    </row>
    <row r="12" spans="1:33" x14ac:dyDescent="0.35">
      <c r="A12" s="36" t="s">
        <v>51</v>
      </c>
      <c r="B12" s="37">
        <v>43789</v>
      </c>
      <c r="C12" s="38">
        <v>0.43460648148148145</v>
      </c>
      <c r="D12" s="39" t="s">
        <v>42</v>
      </c>
      <c r="E12" s="39">
        <v>2.3159999999999998</v>
      </c>
      <c r="F12" s="39">
        <v>11.700900000000001</v>
      </c>
      <c r="G12" s="39" t="s">
        <v>43</v>
      </c>
      <c r="H12" s="39">
        <v>3.153</v>
      </c>
      <c r="I12" s="39">
        <v>3644.6712000000002</v>
      </c>
      <c r="J12" s="39" t="s">
        <v>44</v>
      </c>
      <c r="K12" s="39">
        <v>3.5659999999999998</v>
      </c>
      <c r="L12" s="39">
        <v>589.51220000000001</v>
      </c>
      <c r="O12" s="12">
        <f t="shared" si="2"/>
        <v>1.9006876809132218</v>
      </c>
      <c r="R12" s="12">
        <f t="shared" si="0"/>
        <v>417.41647231201677</v>
      </c>
      <c r="U12" s="12">
        <f>($S$2/$U$2)*L12</f>
        <v>1437.2897191130851</v>
      </c>
      <c r="V12" s="3"/>
      <c r="W12" s="23" t="s">
        <v>39</v>
      </c>
      <c r="X12" s="2">
        <f>SLOPE($O48:$O52,$V$6:$V$10)</f>
        <v>-3.6186634761175497E-3</v>
      </c>
      <c r="Y12" s="2">
        <f>RSQ(O48:O52,$V$6:$V$10)</f>
        <v>0.43761090296372557</v>
      </c>
      <c r="Z12" s="2">
        <f>SLOPE($R48:$R52,$V$6:$V$10)</f>
        <v>2.1176677195560956</v>
      </c>
      <c r="AA12" s="2">
        <f>RSQ(R48:R52,$V$6:$V$10)</f>
        <v>0.86487740524183643</v>
      </c>
      <c r="AB12" s="2">
        <f>SLOPE(U48:U52,$V$6:$V$10)</f>
        <v>0.88097192329019824</v>
      </c>
      <c r="AC12" s="2">
        <f>RSQ(U48:U52,$V$6:$V$10)</f>
        <v>0.82838441299614218</v>
      </c>
      <c r="AD12" s="31">
        <v>43502</v>
      </c>
      <c r="AE12" s="2"/>
    </row>
    <row r="13" spans="1:33" x14ac:dyDescent="0.35">
      <c r="A13" s="36" t="s">
        <v>52</v>
      </c>
      <c r="B13" s="37">
        <v>43789</v>
      </c>
      <c r="C13" s="38">
        <v>0.43895833333333334</v>
      </c>
      <c r="D13" s="39" t="s">
        <v>42</v>
      </c>
      <c r="E13" s="39">
        <v>2.3159999999999998</v>
      </c>
      <c r="F13" s="39">
        <v>11.363099999999999</v>
      </c>
      <c r="G13" s="39" t="s">
        <v>43</v>
      </c>
      <c r="H13" s="39">
        <v>3.153</v>
      </c>
      <c r="I13" s="39">
        <v>4101.5003999999999</v>
      </c>
      <c r="J13" s="39" t="s">
        <v>44</v>
      </c>
      <c r="K13" s="39">
        <v>3.5630000000000002</v>
      </c>
      <c r="L13" s="39">
        <v>606.33420000000001</v>
      </c>
      <c r="O13" s="12">
        <f t="shared" si="2"/>
        <v>1.8458156370010024</v>
      </c>
      <c r="R13" s="12">
        <f t="shared" si="0"/>
        <v>469.73615292219654</v>
      </c>
      <c r="U13" s="12">
        <f t="shared" si="1"/>
        <v>1478.3034380062993</v>
      </c>
      <c r="V13" s="3"/>
      <c r="W13" s="25" t="s">
        <v>40</v>
      </c>
      <c r="X13" s="2">
        <f>SLOPE($O53:$O57,$V$6:$V$10)</f>
        <v>-3.8660587481078588E-5</v>
      </c>
      <c r="Y13" s="2">
        <f>RSQ(O53:O57,$V$6:$V$10)</f>
        <v>1.2090407871160664E-4</v>
      </c>
      <c r="Z13" s="2">
        <f>SLOPE($R53:$R57,$V$6:$V$10)</f>
        <v>0.81867748128144346</v>
      </c>
      <c r="AA13" s="2">
        <f>RSQ(R53:R57,$V$6:$V$10)</f>
        <v>0.83073416519141918</v>
      </c>
      <c r="AB13" s="2">
        <f>SLOPE(U53:U57,$V$6:$V$10)</f>
        <v>-0.14537171495707527</v>
      </c>
      <c r="AC13" s="2">
        <f>RSQ(U53:U57,$V$6:$V$10)</f>
        <v>1.3005642968054006E-2</v>
      </c>
      <c r="AD13" s="31">
        <v>43502</v>
      </c>
      <c r="AE13" s="2"/>
    </row>
    <row r="14" spans="1:33" x14ac:dyDescent="0.35">
      <c r="A14" s="36" t="s">
        <v>53</v>
      </c>
      <c r="B14" s="37">
        <v>43789</v>
      </c>
      <c r="C14" s="38">
        <v>0.44331018518518522</v>
      </c>
      <c r="D14" s="39" t="s">
        <v>42</v>
      </c>
      <c r="E14" s="39">
        <v>2.31</v>
      </c>
      <c r="F14" s="39">
        <v>11.178800000000001</v>
      </c>
      <c r="G14" s="39" t="s">
        <v>43</v>
      </c>
      <c r="H14" s="39">
        <v>3.1429999999999998</v>
      </c>
      <c r="I14" s="39">
        <v>4300.8495999999996</v>
      </c>
      <c r="J14" s="39" t="s">
        <v>44</v>
      </c>
      <c r="K14" s="39">
        <v>3.556</v>
      </c>
      <c r="L14" s="39">
        <v>616.30960000000005</v>
      </c>
      <c r="O14" s="12">
        <f t="shared" si="2"/>
        <v>1.8158780476196468</v>
      </c>
      <c r="R14" s="12">
        <f t="shared" si="0"/>
        <v>492.56719453226617</v>
      </c>
      <c r="U14" s="12">
        <f t="shared" si="1"/>
        <v>1502.6244611573736</v>
      </c>
      <c r="AD14" s="31">
        <v>43502</v>
      </c>
    </row>
    <row r="15" spans="1:33" x14ac:dyDescent="0.35">
      <c r="A15" s="36" t="s">
        <v>54</v>
      </c>
      <c r="B15" s="37">
        <v>43789</v>
      </c>
      <c r="C15" s="38">
        <v>0.44766203703703705</v>
      </c>
      <c r="D15" s="39" t="s">
        <v>42</v>
      </c>
      <c r="E15" s="39">
        <v>2.3159999999999998</v>
      </c>
      <c r="F15" s="39">
        <v>11.5776</v>
      </c>
      <c r="G15" s="39" t="s">
        <v>43</v>
      </c>
      <c r="H15" s="39">
        <v>3.15</v>
      </c>
      <c r="I15" s="39">
        <v>4474.3428999999996</v>
      </c>
      <c r="J15" s="39" t="s">
        <v>44</v>
      </c>
      <c r="K15" s="39">
        <v>3.5630000000000002</v>
      </c>
      <c r="L15" s="39">
        <v>624.31500000000005</v>
      </c>
      <c r="N15" s="12">
        <f>($O$2/$M$2)*F15</f>
        <v>1.8806588975669321</v>
      </c>
      <c r="R15" s="12">
        <f t="shared" si="0"/>
        <v>512.4370146838811</v>
      </c>
      <c r="U15" s="12">
        <f t="shared" si="1"/>
        <v>1522.1424272272666</v>
      </c>
      <c r="AD15" s="31">
        <v>43502</v>
      </c>
    </row>
    <row r="16" spans="1:33" x14ac:dyDescent="0.35">
      <c r="A16" s="32" t="s">
        <v>41</v>
      </c>
      <c r="B16" s="33">
        <v>43789</v>
      </c>
      <c r="C16" s="34">
        <v>0.45201388888888888</v>
      </c>
      <c r="D16" s="35" t="s">
        <v>42</v>
      </c>
      <c r="E16" s="35">
        <v>2.31</v>
      </c>
      <c r="F16" s="35">
        <v>23.518799999999999</v>
      </c>
      <c r="G16" s="35" t="s">
        <v>43</v>
      </c>
      <c r="H16" s="35">
        <v>3.1459999999999999</v>
      </c>
      <c r="I16" s="35">
        <v>3548.8987999999999</v>
      </c>
      <c r="J16" s="35" t="s">
        <v>44</v>
      </c>
      <c r="K16" s="35">
        <v>3.56</v>
      </c>
      <c r="L16" s="35">
        <v>886.20640000000003</v>
      </c>
      <c r="M16" s="5"/>
      <c r="N16" s="4"/>
      <c r="O16" s="5"/>
      <c r="P16" s="5"/>
      <c r="Q16" s="4"/>
      <c r="R16" s="4"/>
      <c r="S16" s="5"/>
      <c r="T16" s="4"/>
      <c r="U16" s="4"/>
      <c r="AD16" s="31">
        <v>43502</v>
      </c>
    </row>
    <row r="17" spans="1:30" x14ac:dyDescent="0.35">
      <c r="A17" s="32" t="s">
        <v>41</v>
      </c>
      <c r="B17" s="33">
        <v>43789</v>
      </c>
      <c r="C17" s="34">
        <v>0.45636574074074071</v>
      </c>
      <c r="D17" s="35" t="s">
        <v>42</v>
      </c>
      <c r="E17" s="35">
        <v>2.3159999999999998</v>
      </c>
      <c r="F17" s="35">
        <v>25.126200000000001</v>
      </c>
      <c r="G17" s="35" t="s">
        <v>43</v>
      </c>
      <c r="H17" s="35">
        <v>3.153</v>
      </c>
      <c r="I17" s="35">
        <v>3565.3975999999998</v>
      </c>
      <c r="J17" s="35" t="s">
        <v>44</v>
      </c>
      <c r="K17" s="35">
        <v>3.5659999999999998</v>
      </c>
      <c r="L17" s="35">
        <v>891.65650000000005</v>
      </c>
      <c r="M17" s="5"/>
      <c r="N17" s="4"/>
      <c r="O17" s="5"/>
      <c r="P17" s="5"/>
      <c r="Q17" s="4"/>
      <c r="R17" s="4"/>
      <c r="S17" s="5"/>
      <c r="T17" s="4"/>
      <c r="U17" s="4"/>
      <c r="AD17" s="31">
        <v>43502</v>
      </c>
    </row>
    <row r="18" spans="1:30" x14ac:dyDescent="0.35">
      <c r="A18" s="32" t="s">
        <v>41</v>
      </c>
      <c r="B18" s="33">
        <v>43789</v>
      </c>
      <c r="C18" s="34">
        <v>0.4607175925925926</v>
      </c>
      <c r="D18" s="35" t="s">
        <v>42</v>
      </c>
      <c r="E18" s="35">
        <v>2.3130000000000002</v>
      </c>
      <c r="F18" s="35">
        <v>23.979199999999999</v>
      </c>
      <c r="G18" s="35" t="s">
        <v>43</v>
      </c>
      <c r="H18" s="35">
        <v>3.153</v>
      </c>
      <c r="I18" s="35">
        <v>3554.8901000000001</v>
      </c>
      <c r="J18" s="35" t="s">
        <v>44</v>
      </c>
      <c r="K18" s="35">
        <v>3.5630000000000002</v>
      </c>
      <c r="L18" s="35">
        <v>886.25279999999998</v>
      </c>
      <c r="M18" s="5"/>
      <c r="N18" s="4"/>
      <c r="O18" s="5"/>
      <c r="P18" s="5"/>
      <c r="Q18" s="4"/>
      <c r="R18" s="4"/>
      <c r="S18" s="5"/>
      <c r="T18" s="4"/>
      <c r="U18" s="4"/>
      <c r="AD18" s="31">
        <v>43502</v>
      </c>
    </row>
    <row r="19" spans="1:30" x14ac:dyDescent="0.35">
      <c r="A19" s="32" t="s">
        <v>41</v>
      </c>
      <c r="B19" s="33">
        <v>43789</v>
      </c>
      <c r="C19" s="34">
        <v>0.46505787037037033</v>
      </c>
      <c r="D19" s="35" t="s">
        <v>42</v>
      </c>
      <c r="E19" s="35">
        <v>2.3130000000000002</v>
      </c>
      <c r="F19" s="35">
        <v>26.179400000000001</v>
      </c>
      <c r="G19" s="35" t="s">
        <v>43</v>
      </c>
      <c r="H19" s="35">
        <v>3.153</v>
      </c>
      <c r="I19" s="35">
        <v>3538.7737999999999</v>
      </c>
      <c r="J19" s="35" t="s">
        <v>44</v>
      </c>
      <c r="K19" s="35">
        <v>3.5630000000000002</v>
      </c>
      <c r="L19" s="35">
        <v>887.14739999999995</v>
      </c>
      <c r="M19" s="5"/>
      <c r="N19" s="4"/>
      <c r="O19" s="5"/>
      <c r="P19" s="5"/>
      <c r="Q19" s="4"/>
      <c r="R19" s="4"/>
      <c r="S19" s="5"/>
      <c r="T19" s="4"/>
      <c r="U19" s="4"/>
      <c r="AD19" s="31">
        <v>43502</v>
      </c>
    </row>
    <row r="20" spans="1:30" x14ac:dyDescent="0.35">
      <c r="A20" s="36" t="s">
        <v>55</v>
      </c>
      <c r="B20" s="37">
        <v>43789</v>
      </c>
      <c r="C20" s="38">
        <v>0.46940972222222221</v>
      </c>
      <c r="D20" s="39" t="s">
        <v>42</v>
      </c>
      <c r="E20" s="39">
        <v>2.3130000000000002</v>
      </c>
      <c r="F20" s="39">
        <v>12.288500000000001</v>
      </c>
      <c r="G20" s="39" t="s">
        <v>43</v>
      </c>
      <c r="H20" s="39">
        <v>3.15</v>
      </c>
      <c r="I20" s="39">
        <v>4451.2502000000004</v>
      </c>
      <c r="J20" s="39" t="s">
        <v>44</v>
      </c>
      <c r="K20" s="39">
        <v>3.5630000000000002</v>
      </c>
      <c r="L20" s="39">
        <v>654.20079999999996</v>
      </c>
      <c r="O20" s="14">
        <f t="shared" ref="O20:O29" si="3">($O$2/$M$2)*F20</f>
        <v>1.9961370977362534</v>
      </c>
      <c r="P20" s="3"/>
      <c r="Q20" s="14">
        <f>($R$2/$P$2)*I20</f>
        <v>509.79225666835436</v>
      </c>
      <c r="S20" s="3"/>
      <c r="U20" s="14">
        <f>($S$2/$U$2)*L20</f>
        <v>1595.0069974388239</v>
      </c>
      <c r="AD20" s="31">
        <v>43502</v>
      </c>
    </row>
    <row r="21" spans="1:30" x14ac:dyDescent="0.35">
      <c r="A21" s="36" t="s">
        <v>56</v>
      </c>
      <c r="B21" s="37">
        <v>43789</v>
      </c>
      <c r="C21" s="38">
        <v>0.4737615740740741</v>
      </c>
      <c r="D21" s="39" t="s">
        <v>42</v>
      </c>
      <c r="E21" s="39">
        <v>2.31</v>
      </c>
      <c r="F21" s="39">
        <v>11.4848</v>
      </c>
      <c r="G21" s="39" t="s">
        <v>43</v>
      </c>
      <c r="H21" s="39">
        <v>3.15</v>
      </c>
      <c r="I21" s="39">
        <v>3644.3431</v>
      </c>
      <c r="J21" s="39" t="s">
        <v>44</v>
      </c>
      <c r="K21" s="39">
        <v>3.56</v>
      </c>
      <c r="L21" s="39">
        <v>630.48080000000004</v>
      </c>
      <c r="N21" s="14">
        <f>($O$2/$M$2)*F21</f>
        <v>1.8655845172381755</v>
      </c>
      <c r="P21" s="3"/>
      <c r="R21" s="14">
        <f t="shared" ref="R20:R29" si="4">($R$2/$P$2)*I21</f>
        <v>417.37889571400547</v>
      </c>
      <c r="S21" s="3"/>
      <c r="U21" s="14">
        <f t="shared" ref="U21:U25" si="5">($S$2/$U$2)*L21</f>
        <v>1537.1752644613516</v>
      </c>
      <c r="AD21" s="31">
        <v>43502</v>
      </c>
    </row>
    <row r="22" spans="1:30" x14ac:dyDescent="0.35">
      <c r="A22" s="36" t="s">
        <v>57</v>
      </c>
      <c r="B22" s="37">
        <v>43789</v>
      </c>
      <c r="C22" s="38">
        <v>0.47811342592592593</v>
      </c>
      <c r="D22" s="39" t="s">
        <v>42</v>
      </c>
      <c r="E22" s="39">
        <v>2.3159999999999998</v>
      </c>
      <c r="F22" s="39">
        <v>11.895</v>
      </c>
      <c r="G22" s="39" t="s">
        <v>43</v>
      </c>
      <c r="H22" s="39">
        <v>3.153</v>
      </c>
      <c r="I22" s="39">
        <v>4168.8397000000004</v>
      </c>
      <c r="J22" s="39" t="s">
        <v>44</v>
      </c>
      <c r="K22" s="39">
        <v>3.5659999999999998</v>
      </c>
      <c r="L22" s="39">
        <v>672.5258</v>
      </c>
      <c r="O22" s="14">
        <f t="shared" si="3"/>
        <v>1.9322171768379159</v>
      </c>
      <c r="P22" s="3"/>
      <c r="R22" s="14">
        <f>($R$2/$P$2)*I22</f>
        <v>477.4483803115865</v>
      </c>
      <c r="S22" s="3"/>
      <c r="U22" s="14">
        <f t="shared" si="5"/>
        <v>1639.6851806939751</v>
      </c>
      <c r="AD22" s="31">
        <v>43502</v>
      </c>
    </row>
    <row r="23" spans="1:30" x14ac:dyDescent="0.35">
      <c r="A23" s="36" t="s">
        <v>58</v>
      </c>
      <c r="B23" s="37">
        <v>43789</v>
      </c>
      <c r="C23" s="38">
        <v>0.48246527777777781</v>
      </c>
      <c r="D23" s="39" t="s">
        <v>42</v>
      </c>
      <c r="E23" s="39">
        <v>2.3159999999999998</v>
      </c>
      <c r="F23" s="39">
        <v>11.4208</v>
      </c>
      <c r="G23" s="39" t="s">
        <v>43</v>
      </c>
      <c r="H23" s="39">
        <v>3.15</v>
      </c>
      <c r="I23" s="39">
        <v>4200.7407999999996</v>
      </c>
      <c r="J23" s="39" t="s">
        <v>44</v>
      </c>
      <c r="K23" s="39">
        <v>3.5659999999999998</v>
      </c>
      <c r="L23" s="39">
        <v>660.51</v>
      </c>
      <c r="O23" s="14">
        <f t="shared" si="3"/>
        <v>1.8551883928735158</v>
      </c>
      <c r="P23" s="3"/>
      <c r="R23" s="14">
        <f t="shared" si="4"/>
        <v>481.1019457209635</v>
      </c>
      <c r="S23" s="3"/>
      <c r="U23" s="14">
        <f t="shared" si="5"/>
        <v>1610.3894582188186</v>
      </c>
      <c r="AD23" s="31">
        <v>43502</v>
      </c>
    </row>
    <row r="24" spans="1:30" x14ac:dyDescent="0.35">
      <c r="A24" s="36" t="s">
        <v>59</v>
      </c>
      <c r="B24" s="37">
        <v>43789</v>
      </c>
      <c r="C24" s="38">
        <v>0.48680555555555555</v>
      </c>
      <c r="D24" s="39" t="s">
        <v>42</v>
      </c>
      <c r="E24" s="39">
        <v>2.306</v>
      </c>
      <c r="F24" s="39">
        <v>11.0426</v>
      </c>
      <c r="G24" s="39" t="s">
        <v>43</v>
      </c>
      <c r="H24" s="39">
        <v>3.1429999999999998</v>
      </c>
      <c r="I24" s="39">
        <v>4345.4377999999997</v>
      </c>
      <c r="J24" s="39" t="s">
        <v>44</v>
      </c>
      <c r="K24" s="39">
        <v>3.56</v>
      </c>
      <c r="L24" s="39">
        <v>654.56129999999996</v>
      </c>
      <c r="O24" s="14">
        <f t="shared" si="3"/>
        <v>1.7937537954561054</v>
      </c>
      <c r="P24" s="3"/>
      <c r="R24" s="14">
        <f t="shared" si="4"/>
        <v>497.67378663054456</v>
      </c>
      <c r="S24" s="3"/>
      <c r="U24" s="14">
        <f t="shared" si="5"/>
        <v>1595.8859325036797</v>
      </c>
      <c r="AD24" s="31">
        <v>43502</v>
      </c>
    </row>
    <row r="25" spans="1:30" x14ac:dyDescent="0.35">
      <c r="A25" s="36" t="s">
        <v>60</v>
      </c>
      <c r="B25" s="37">
        <v>43789</v>
      </c>
      <c r="C25" s="38">
        <v>0.49115740740740743</v>
      </c>
      <c r="D25" s="39" t="s">
        <v>42</v>
      </c>
      <c r="E25" s="39">
        <v>2.31</v>
      </c>
      <c r="F25" s="39">
        <v>11.8954</v>
      </c>
      <c r="G25" s="39" t="s">
        <v>43</v>
      </c>
      <c r="H25" s="39">
        <v>3.1459999999999999</v>
      </c>
      <c r="I25" s="39">
        <v>2878.7723999999998</v>
      </c>
      <c r="J25" s="39" t="s">
        <v>44</v>
      </c>
      <c r="K25" s="39">
        <v>3.5630000000000002</v>
      </c>
      <c r="L25" s="39">
        <v>603.50199999999995</v>
      </c>
      <c r="O25" s="17">
        <f t="shared" si="3"/>
        <v>1.9322821526151952</v>
      </c>
      <c r="P25" s="3"/>
      <c r="R25" s="17">
        <f t="shared" si="4"/>
        <v>329.69970509197043</v>
      </c>
      <c r="S25" s="3"/>
      <c r="U25" s="17">
        <f t="shared" si="5"/>
        <v>1471.3982510695876</v>
      </c>
      <c r="AD25" s="31">
        <v>43502</v>
      </c>
    </row>
    <row r="26" spans="1:30" x14ac:dyDescent="0.35">
      <c r="A26" s="36" t="s">
        <v>61</v>
      </c>
      <c r="B26" s="37">
        <v>43789</v>
      </c>
      <c r="C26" s="38">
        <v>0.49549768518518517</v>
      </c>
      <c r="D26" s="39" t="s">
        <v>42</v>
      </c>
      <c r="E26" s="39">
        <v>2.3130000000000002</v>
      </c>
      <c r="F26" s="39">
        <v>11.881600000000001</v>
      </c>
      <c r="G26" s="39" t="s">
        <v>43</v>
      </c>
      <c r="H26" s="39">
        <v>3.1459999999999999</v>
      </c>
      <c r="I26" s="39">
        <v>3888.0473000000002</v>
      </c>
      <c r="J26" s="39" t="s">
        <v>44</v>
      </c>
      <c r="K26" s="39">
        <v>3.56</v>
      </c>
      <c r="L26" s="39">
        <v>593.423</v>
      </c>
      <c r="O26" s="17">
        <f t="shared" si="3"/>
        <v>1.9300404882990656</v>
      </c>
      <c r="P26" s="3"/>
      <c r="R26" s="17">
        <f t="shared" si="4"/>
        <v>445.28982152032302</v>
      </c>
      <c r="S26" s="3"/>
      <c r="U26" s="17">
        <f>($S$2/$U$2)*L26</f>
        <v>1446.8246407542445</v>
      </c>
      <c r="AD26" s="31">
        <v>43502</v>
      </c>
    </row>
    <row r="27" spans="1:30" x14ac:dyDescent="0.35">
      <c r="A27" s="36" t="s">
        <v>62</v>
      </c>
      <c r="B27" s="37">
        <v>43789</v>
      </c>
      <c r="C27" s="38">
        <v>0.49984953703703705</v>
      </c>
      <c r="D27" s="39" t="s">
        <v>42</v>
      </c>
      <c r="E27" s="39">
        <v>2.3130000000000002</v>
      </c>
      <c r="F27" s="39">
        <v>11.739100000000001</v>
      </c>
      <c r="G27" s="39" t="s">
        <v>43</v>
      </c>
      <c r="H27" s="39">
        <v>3.1459999999999999</v>
      </c>
      <c r="I27" s="39">
        <v>4504.473</v>
      </c>
      <c r="J27" s="39" t="s">
        <v>44</v>
      </c>
      <c r="K27" s="39">
        <v>3.5630000000000002</v>
      </c>
      <c r="L27" s="39">
        <v>615.12279999999998</v>
      </c>
      <c r="O27" s="17">
        <f t="shared" si="3"/>
        <v>1.9068928676433781</v>
      </c>
      <c r="P27" s="3"/>
      <c r="R27" s="17">
        <f t="shared" si="4"/>
        <v>515.88775121462993</v>
      </c>
      <c r="S27" s="3"/>
      <c r="U27" s="17">
        <f>($S$2/$U$2)*L27</f>
        <v>1499.7309240284669</v>
      </c>
      <c r="AD27" s="31">
        <v>43502</v>
      </c>
    </row>
    <row r="28" spans="1:30" x14ac:dyDescent="0.35">
      <c r="A28" s="36" t="s">
        <v>63</v>
      </c>
      <c r="B28" s="37">
        <v>43789</v>
      </c>
      <c r="C28" s="38">
        <v>0.50420138888888888</v>
      </c>
      <c r="D28" s="39" t="s">
        <v>42</v>
      </c>
      <c r="E28" s="39">
        <v>2.306</v>
      </c>
      <c r="F28" s="39">
        <v>11.923999999999999</v>
      </c>
      <c r="G28" s="39" t="s">
        <v>43</v>
      </c>
      <c r="H28" s="39">
        <v>3.1429999999999998</v>
      </c>
      <c r="I28" s="39">
        <v>4960.5901000000003</v>
      </c>
      <c r="J28" s="39" t="s">
        <v>44</v>
      </c>
      <c r="K28" s="39">
        <v>3.556</v>
      </c>
      <c r="L28" s="39">
        <v>596.48490000000004</v>
      </c>
      <c r="O28" s="17">
        <f t="shared" si="3"/>
        <v>1.9369279206906524</v>
      </c>
      <c r="P28" s="3"/>
      <c r="R28" s="17">
        <f t="shared" si="4"/>
        <v>568.12587652019602</v>
      </c>
      <c r="S28" s="3"/>
      <c r="U28" s="17">
        <f>($S$2/$U$2)*L28</f>
        <v>1454.2898592704216</v>
      </c>
      <c r="AD28" s="31">
        <v>43502</v>
      </c>
    </row>
    <row r="29" spans="1:30" x14ac:dyDescent="0.35">
      <c r="A29" s="36" t="s">
        <v>64</v>
      </c>
      <c r="B29" s="37">
        <v>43789</v>
      </c>
      <c r="C29" s="38">
        <v>0.50854166666666667</v>
      </c>
      <c r="D29" s="39" t="s">
        <v>42</v>
      </c>
      <c r="E29" s="39">
        <v>2.306</v>
      </c>
      <c r="F29" s="39">
        <v>12.372999999999999</v>
      </c>
      <c r="G29" s="39" t="s">
        <v>43</v>
      </c>
      <c r="H29" s="39">
        <v>3.14</v>
      </c>
      <c r="I29" s="39">
        <v>5398.6427999999996</v>
      </c>
      <c r="J29" s="39" t="s">
        <v>44</v>
      </c>
      <c r="K29" s="39">
        <v>3.556</v>
      </c>
      <c r="L29" s="39">
        <v>598.46600000000001</v>
      </c>
      <c r="O29" s="17">
        <f t="shared" si="3"/>
        <v>2.0098632306864679</v>
      </c>
      <c r="P29" s="3"/>
      <c r="R29" s="17">
        <f t="shared" si="4"/>
        <v>618.29512435817753</v>
      </c>
      <c r="S29" s="3"/>
      <c r="U29" s="17">
        <f>($S$2/$U$2)*L29</f>
        <v>1459.1199792620603</v>
      </c>
      <c r="AD29" s="31">
        <v>43502</v>
      </c>
    </row>
    <row r="30" spans="1:30" x14ac:dyDescent="0.35">
      <c r="A30" s="32" t="s">
        <v>41</v>
      </c>
      <c r="B30" s="33">
        <v>43789</v>
      </c>
      <c r="C30" s="34">
        <v>0.5128935185185185</v>
      </c>
      <c r="D30" s="35" t="s">
        <v>42</v>
      </c>
      <c r="E30" s="35">
        <v>2.31</v>
      </c>
      <c r="F30" s="35">
        <v>24.342700000000001</v>
      </c>
      <c r="G30" s="35" t="s">
        <v>43</v>
      </c>
      <c r="H30" s="35">
        <v>3.15</v>
      </c>
      <c r="I30" s="35">
        <v>3517.8908000000001</v>
      </c>
      <c r="J30" s="35" t="s">
        <v>44</v>
      </c>
      <c r="K30" s="35">
        <v>3.56</v>
      </c>
      <c r="L30" s="35">
        <v>882.3152</v>
      </c>
      <c r="M30" s="5"/>
      <c r="N30" s="4"/>
      <c r="O30" s="5"/>
      <c r="P30" s="5"/>
      <c r="Q30" s="4"/>
      <c r="R30" s="4"/>
      <c r="S30" s="5"/>
      <c r="T30" s="4"/>
      <c r="U30" s="4"/>
      <c r="AD30" s="31">
        <v>43502</v>
      </c>
    </row>
    <row r="31" spans="1:30" x14ac:dyDescent="0.35">
      <c r="A31" s="32" t="s">
        <v>41</v>
      </c>
      <c r="B31" s="33">
        <v>43789</v>
      </c>
      <c r="C31" s="34">
        <v>0.51723379629629629</v>
      </c>
      <c r="D31" s="35" t="s">
        <v>42</v>
      </c>
      <c r="E31" s="35">
        <v>2.3159999999999998</v>
      </c>
      <c r="F31" s="35">
        <v>24.083200000000001</v>
      </c>
      <c r="G31" s="35" t="s">
        <v>43</v>
      </c>
      <c r="H31" s="35">
        <v>3.153</v>
      </c>
      <c r="I31" s="35">
        <v>3523.4540000000002</v>
      </c>
      <c r="J31" s="35" t="s">
        <v>44</v>
      </c>
      <c r="K31" s="35">
        <v>3.5659999999999998</v>
      </c>
      <c r="L31" s="35">
        <v>886.8546</v>
      </c>
      <c r="M31" s="5"/>
      <c r="N31" s="4"/>
      <c r="O31" s="5"/>
      <c r="P31" s="5"/>
      <c r="Q31" s="4"/>
      <c r="R31" s="4"/>
      <c r="S31" s="5"/>
      <c r="T31" s="4"/>
      <c r="U31" s="4"/>
      <c r="AD31" s="31">
        <v>43502</v>
      </c>
    </row>
    <row r="32" spans="1:30" x14ac:dyDescent="0.35">
      <c r="A32" s="32" t="s">
        <v>41</v>
      </c>
      <c r="B32" s="33">
        <v>43789</v>
      </c>
      <c r="C32" s="34">
        <v>0.52158564814814812</v>
      </c>
      <c r="D32" s="35" t="s">
        <v>42</v>
      </c>
      <c r="E32" s="35">
        <v>2.3159999999999998</v>
      </c>
      <c r="F32" s="35">
        <v>24.263400000000001</v>
      </c>
      <c r="G32" s="35" t="s">
        <v>43</v>
      </c>
      <c r="H32" s="35">
        <v>3.153</v>
      </c>
      <c r="I32" s="35">
        <v>3549.5758000000001</v>
      </c>
      <c r="J32" s="35" t="s">
        <v>44</v>
      </c>
      <c r="K32" s="35">
        <v>3.5659999999999998</v>
      </c>
      <c r="L32" s="35">
        <v>889.41780000000006</v>
      </c>
      <c r="M32" s="5"/>
      <c r="N32" s="4"/>
      <c r="O32" s="5"/>
      <c r="P32" s="5"/>
      <c r="Q32" s="4"/>
      <c r="R32" s="4"/>
      <c r="S32" s="5"/>
      <c r="T32" s="4"/>
      <c r="U32" s="4"/>
      <c r="AD32" s="31">
        <v>43502</v>
      </c>
    </row>
    <row r="33" spans="1:30" x14ac:dyDescent="0.35">
      <c r="A33" s="32" t="s">
        <v>41</v>
      </c>
      <c r="B33" s="33">
        <v>43789</v>
      </c>
      <c r="C33" s="34">
        <v>0.52593750000000006</v>
      </c>
      <c r="D33" s="35" t="s">
        <v>42</v>
      </c>
      <c r="E33" s="35">
        <v>2.3130000000000002</v>
      </c>
      <c r="F33" s="35">
        <v>23.976199999999999</v>
      </c>
      <c r="G33" s="35" t="s">
        <v>43</v>
      </c>
      <c r="H33" s="35">
        <v>3.15</v>
      </c>
      <c r="I33" s="35">
        <v>3527.8063000000002</v>
      </c>
      <c r="J33" s="35" t="s">
        <v>44</v>
      </c>
      <c r="K33" s="35">
        <v>3.5630000000000002</v>
      </c>
      <c r="L33" s="35">
        <v>880.91800000000001</v>
      </c>
      <c r="M33" s="5"/>
      <c r="N33" s="4"/>
      <c r="O33" s="5"/>
      <c r="P33" s="5"/>
      <c r="Q33" s="4"/>
      <c r="R33" s="4"/>
      <c r="S33" s="5"/>
      <c r="T33" s="4"/>
      <c r="U33" s="4"/>
      <c r="AD33" s="31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1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1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1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1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1">
        <v>43502</v>
      </c>
    </row>
    <row r="39" spans="1:30" x14ac:dyDescent="0.35">
      <c r="A39" s="40" t="s">
        <v>70</v>
      </c>
      <c r="B39" s="41">
        <v>43789</v>
      </c>
      <c r="C39" s="42">
        <v>0.53027777777777774</v>
      </c>
      <c r="D39" s="43" t="s">
        <v>42</v>
      </c>
      <c r="E39" s="43">
        <v>2.3159999999999998</v>
      </c>
      <c r="F39" s="43">
        <v>11.87</v>
      </c>
      <c r="G39" s="43" t="s">
        <v>43</v>
      </c>
      <c r="H39" s="43">
        <v>3.153</v>
      </c>
      <c r="I39" s="43">
        <v>2892.3571999999999</v>
      </c>
      <c r="J39" s="43" t="s">
        <v>44</v>
      </c>
      <c r="K39" s="43">
        <v>3.5659999999999998</v>
      </c>
      <c r="L39" s="43">
        <v>610.76419999999996</v>
      </c>
      <c r="O39" s="26">
        <f t="shared" si="6"/>
        <v>1.9281561907579707</v>
      </c>
      <c r="R39" s="16">
        <f t="shared" si="7"/>
        <v>331.25554346034346</v>
      </c>
      <c r="T39" s="16">
        <f>($S$2/$U$2)*L39</f>
        <v>1489.1042211888541</v>
      </c>
      <c r="AD39" s="31">
        <v>43502</v>
      </c>
    </row>
    <row r="40" spans="1:30" x14ac:dyDescent="0.35">
      <c r="A40" s="40" t="s">
        <v>71</v>
      </c>
      <c r="B40" s="41">
        <v>43789</v>
      </c>
      <c r="C40" s="42">
        <v>0.53462962962962968</v>
      </c>
      <c r="D40" s="43" t="s">
        <v>42</v>
      </c>
      <c r="E40" s="43">
        <v>2.31</v>
      </c>
      <c r="F40" s="43">
        <v>11.321</v>
      </c>
      <c r="G40" s="43" t="s">
        <v>43</v>
      </c>
      <c r="H40" s="43">
        <v>3.1459999999999999</v>
      </c>
      <c r="I40" s="43">
        <v>3081.9607999999998</v>
      </c>
      <c r="J40" s="43" t="s">
        <v>44</v>
      </c>
      <c r="K40" s="43">
        <v>3.556</v>
      </c>
      <c r="L40" s="43">
        <v>592.31859999999995</v>
      </c>
      <c r="O40" s="16">
        <f t="shared" si="6"/>
        <v>1.8389769364423747</v>
      </c>
      <c r="R40" s="16">
        <f t="shared" si="7"/>
        <v>352.9704421457609</v>
      </c>
      <c r="U40" s="16">
        <f t="shared" si="8"/>
        <v>1444.1320030687332</v>
      </c>
      <c r="AD40" s="31">
        <v>43502</v>
      </c>
    </row>
    <row r="41" spans="1:30" x14ac:dyDescent="0.35">
      <c r="A41" s="40" t="s">
        <v>72</v>
      </c>
      <c r="B41" s="41">
        <v>43789</v>
      </c>
      <c r="C41" s="42">
        <v>0.53898148148148151</v>
      </c>
      <c r="D41" s="43" t="s">
        <v>42</v>
      </c>
      <c r="E41" s="43">
        <v>2.31</v>
      </c>
      <c r="F41" s="43">
        <v>11.532500000000001</v>
      </c>
      <c r="G41" s="43" t="s">
        <v>43</v>
      </c>
      <c r="H41" s="43">
        <v>3.1459999999999999</v>
      </c>
      <c r="I41" s="43">
        <v>3213.7564000000002</v>
      </c>
      <c r="J41" s="43" t="s">
        <v>44</v>
      </c>
      <c r="K41" s="43">
        <v>3.556</v>
      </c>
      <c r="L41" s="43">
        <v>597.39559999999994</v>
      </c>
      <c r="O41" s="16">
        <f t="shared" si="6"/>
        <v>1.8733328786787111</v>
      </c>
      <c r="R41" s="16">
        <f>($R$2/$P$2)*I41</f>
        <v>368.06471304137574</v>
      </c>
      <c r="U41" s="16">
        <f t="shared" si="8"/>
        <v>1456.5102369779502</v>
      </c>
      <c r="AD41" s="31">
        <v>43502</v>
      </c>
    </row>
    <row r="42" spans="1:30" x14ac:dyDescent="0.35">
      <c r="A42" s="40" t="s">
        <v>73</v>
      </c>
      <c r="B42" s="41">
        <v>43789</v>
      </c>
      <c r="C42" s="42">
        <v>0.54333333333333333</v>
      </c>
      <c r="D42" s="43" t="s">
        <v>42</v>
      </c>
      <c r="E42" s="43">
        <v>2.3159999999999998</v>
      </c>
      <c r="F42" s="43">
        <v>11.0502</v>
      </c>
      <c r="G42" s="43" t="s">
        <v>43</v>
      </c>
      <c r="H42" s="43">
        <v>3.153</v>
      </c>
      <c r="I42" s="43">
        <v>3361.2953000000002</v>
      </c>
      <c r="J42" s="43" t="s">
        <v>44</v>
      </c>
      <c r="K42" s="43">
        <v>3.5630000000000002</v>
      </c>
      <c r="L42" s="43">
        <v>602.53819999999996</v>
      </c>
      <c r="O42" s="16">
        <f t="shared" si="6"/>
        <v>1.7949883352244085</v>
      </c>
      <c r="R42" s="16">
        <f t="shared" si="7"/>
        <v>384.96203073818072</v>
      </c>
      <c r="U42" s="16">
        <f t="shared" si="8"/>
        <v>1469.0484102498706</v>
      </c>
      <c r="AD42" s="31">
        <v>43502</v>
      </c>
    </row>
    <row r="43" spans="1:30" x14ac:dyDescent="0.35">
      <c r="A43" s="40" t="s">
        <v>74</v>
      </c>
      <c r="B43" s="41">
        <v>43789</v>
      </c>
      <c r="C43" s="42">
        <v>0.54768518518518516</v>
      </c>
      <c r="D43" s="43" t="s">
        <v>42</v>
      </c>
      <c r="E43" s="43">
        <v>2.3159999999999998</v>
      </c>
      <c r="F43" s="43">
        <v>11.131399999999999</v>
      </c>
      <c r="G43" s="43" t="s">
        <v>43</v>
      </c>
      <c r="H43" s="43">
        <v>3.153</v>
      </c>
      <c r="I43" s="43">
        <v>3418.7977999999998</v>
      </c>
      <c r="J43" s="43" t="s">
        <v>44</v>
      </c>
      <c r="K43" s="43">
        <v>3.5630000000000002</v>
      </c>
      <c r="L43" s="43">
        <v>603.54020000000003</v>
      </c>
      <c r="O43" s="16">
        <f t="shared" ref="O43" si="9">($O$2/$M$2)*F43</f>
        <v>1.8081784180120704</v>
      </c>
      <c r="R43" s="16">
        <f t="shared" si="7"/>
        <v>391.54767026010018</v>
      </c>
      <c r="U43" s="16">
        <f t="shared" si="8"/>
        <v>1471.4913864911621</v>
      </c>
      <c r="AD43" s="31">
        <v>43502</v>
      </c>
    </row>
    <row r="44" spans="1:30" x14ac:dyDescent="0.35">
      <c r="A44" s="56" t="s">
        <v>41</v>
      </c>
      <c r="B44" s="57">
        <v>43789</v>
      </c>
      <c r="C44" s="58">
        <v>0.57378472222222221</v>
      </c>
      <c r="D44" s="59" t="s">
        <v>42</v>
      </c>
      <c r="E44" s="59">
        <v>2.31</v>
      </c>
      <c r="F44" s="59">
        <v>23.871700000000001</v>
      </c>
      <c r="G44" s="59" t="s">
        <v>43</v>
      </c>
      <c r="H44" s="59">
        <v>3.15</v>
      </c>
      <c r="I44" s="59">
        <v>3545.8757999999998</v>
      </c>
      <c r="J44" s="59" t="s">
        <v>44</v>
      </c>
      <c r="K44" s="59">
        <v>3.56</v>
      </c>
      <c r="L44" s="59">
        <v>887.3288</v>
      </c>
      <c r="M44" s="5"/>
      <c r="N44" s="4"/>
      <c r="O44" s="4"/>
      <c r="P44" s="5"/>
      <c r="Q44" s="4"/>
      <c r="R44" s="4"/>
      <c r="S44" s="5"/>
      <c r="T44" s="4"/>
      <c r="U44" s="4"/>
      <c r="AD44" s="31">
        <v>43502</v>
      </c>
    </row>
    <row r="45" spans="1:30" x14ac:dyDescent="0.35">
      <c r="A45" s="56" t="s">
        <v>41</v>
      </c>
      <c r="B45" s="57">
        <v>43789</v>
      </c>
      <c r="C45" s="58">
        <v>0.57813657407407404</v>
      </c>
      <c r="D45" s="59" t="s">
        <v>42</v>
      </c>
      <c r="E45" s="59">
        <v>2.3159999999999998</v>
      </c>
      <c r="F45" s="59">
        <v>23.945599999999999</v>
      </c>
      <c r="G45" s="59" t="s">
        <v>43</v>
      </c>
      <c r="H45" s="59">
        <v>3.153</v>
      </c>
      <c r="I45" s="59">
        <v>3534.4479999999999</v>
      </c>
      <c r="J45" s="59" t="s">
        <v>44</v>
      </c>
      <c r="K45" s="59">
        <v>3.5630000000000002</v>
      </c>
      <c r="L45" s="59">
        <v>887.97119999999995</v>
      </c>
      <c r="M45" s="5"/>
      <c r="N45" s="4"/>
      <c r="O45" s="4"/>
      <c r="P45" s="5"/>
      <c r="Q45" s="4"/>
      <c r="R45" s="4"/>
      <c r="S45" s="5"/>
      <c r="T45" s="4"/>
      <c r="U45" s="4"/>
      <c r="AD45" s="31">
        <v>43502</v>
      </c>
    </row>
    <row r="46" spans="1:30" x14ac:dyDescent="0.35">
      <c r="A46" s="56" t="s">
        <v>41</v>
      </c>
      <c r="B46" s="57">
        <v>43789</v>
      </c>
      <c r="C46" s="58">
        <v>0.58248842592592587</v>
      </c>
      <c r="D46" s="59" t="s">
        <v>42</v>
      </c>
      <c r="E46" s="59">
        <v>2.3159999999999998</v>
      </c>
      <c r="F46" s="59">
        <v>24.043800000000001</v>
      </c>
      <c r="G46" s="59" t="s">
        <v>43</v>
      </c>
      <c r="H46" s="59">
        <v>3.153</v>
      </c>
      <c r="I46" s="59">
        <v>3551.3782999999999</v>
      </c>
      <c r="J46" s="59" t="s">
        <v>44</v>
      </c>
      <c r="K46" s="59">
        <v>3.5630000000000002</v>
      </c>
      <c r="L46" s="59">
        <v>885.98440000000005</v>
      </c>
      <c r="M46" s="5"/>
      <c r="N46" s="4"/>
      <c r="O46" s="4"/>
      <c r="P46" s="5"/>
      <c r="Q46" s="4"/>
      <c r="R46" s="4"/>
      <c r="S46" s="5"/>
      <c r="T46" s="4"/>
      <c r="U46" s="4"/>
      <c r="AD46" s="31">
        <v>43502</v>
      </c>
    </row>
    <row r="47" spans="1:30" x14ac:dyDescent="0.35">
      <c r="A47" s="56" t="s">
        <v>41</v>
      </c>
      <c r="B47" s="57">
        <v>43789</v>
      </c>
      <c r="C47" s="58">
        <v>0.58682870370370377</v>
      </c>
      <c r="D47" s="59" t="s">
        <v>42</v>
      </c>
      <c r="E47" s="59">
        <v>2.31</v>
      </c>
      <c r="F47" s="59">
        <v>24.075800000000001</v>
      </c>
      <c r="G47" s="59" t="s">
        <v>43</v>
      </c>
      <c r="H47" s="59">
        <v>3.1459999999999999</v>
      </c>
      <c r="I47" s="59">
        <v>3561.2078999999999</v>
      </c>
      <c r="J47" s="59" t="s">
        <v>44</v>
      </c>
      <c r="K47" s="59">
        <v>3.56</v>
      </c>
      <c r="L47" s="59">
        <v>890.79219999999998</v>
      </c>
      <c r="M47" s="5"/>
      <c r="N47" s="4"/>
      <c r="O47" s="4"/>
      <c r="P47" s="5"/>
      <c r="Q47" s="4"/>
      <c r="R47" s="4"/>
      <c r="S47" s="5"/>
      <c r="T47" s="4"/>
      <c r="U47" s="4"/>
      <c r="AD47" s="31">
        <v>43502</v>
      </c>
    </row>
    <row r="48" spans="1:30" x14ac:dyDescent="0.35">
      <c r="A48" s="44" t="s">
        <v>75</v>
      </c>
      <c r="B48" s="45">
        <v>43789</v>
      </c>
      <c r="C48" s="46">
        <v>0.55203703703703699</v>
      </c>
      <c r="D48" s="47" t="s">
        <v>42</v>
      </c>
      <c r="E48" s="47">
        <v>2.3159999999999998</v>
      </c>
      <c r="F48" s="47">
        <v>12.066599999999999</v>
      </c>
      <c r="G48" s="47" t="s">
        <v>43</v>
      </c>
      <c r="H48" s="47">
        <v>3.153</v>
      </c>
      <c r="I48" s="47">
        <v>2822.9771999999998</v>
      </c>
      <c r="J48" s="47" t="s">
        <v>44</v>
      </c>
      <c r="K48" s="47">
        <v>3.5630000000000002</v>
      </c>
      <c r="L48" s="47">
        <v>595.06299999999999</v>
      </c>
      <c r="O48" s="22">
        <f t="shared" ref="O48:O57" si="10">($O$2/$M$2)*F48</f>
        <v>1.9600917852906596</v>
      </c>
      <c r="R48" s="22">
        <f t="shared" ref="R48:R57" si="11">($R$2/$P$2)*I48</f>
        <v>323.30959902260992</v>
      </c>
      <c r="U48" s="22">
        <f>($S$2/$U$2)*L48</f>
        <v>1450.8231248218267</v>
      </c>
      <c r="AD48" s="31">
        <v>43502</v>
      </c>
    </row>
    <row r="49" spans="1:30" x14ac:dyDescent="0.35">
      <c r="A49" s="44" t="s">
        <v>76</v>
      </c>
      <c r="B49" s="45">
        <v>43789</v>
      </c>
      <c r="C49" s="46">
        <v>0.55638888888888893</v>
      </c>
      <c r="D49" s="47" t="s">
        <v>42</v>
      </c>
      <c r="E49" s="47">
        <v>2.306</v>
      </c>
      <c r="F49" s="47">
        <v>10.9201</v>
      </c>
      <c r="G49" s="47" t="s">
        <v>43</v>
      </c>
      <c r="H49" s="47">
        <v>3.1459999999999999</v>
      </c>
      <c r="I49" s="47">
        <v>3116.1239</v>
      </c>
      <c r="J49" s="47" t="s">
        <v>44</v>
      </c>
      <c r="K49" s="47">
        <v>3.556</v>
      </c>
      <c r="L49" s="47">
        <v>600.12810000000002</v>
      </c>
      <c r="O49" s="22">
        <f t="shared" si="10"/>
        <v>1.7738549636643739</v>
      </c>
      <c r="R49" s="22">
        <f t="shared" si="11"/>
        <v>356.88306962371905</v>
      </c>
      <c r="T49" s="22">
        <f>($S$2/$U$2)*L49</f>
        <v>1463.1723453405534</v>
      </c>
      <c r="AD49" s="31">
        <v>43502</v>
      </c>
    </row>
    <row r="50" spans="1:30" x14ac:dyDescent="0.35">
      <c r="A50" s="44" t="s">
        <v>77</v>
      </c>
      <c r="B50" s="45">
        <v>43789</v>
      </c>
      <c r="C50" s="46">
        <v>0.56072916666666661</v>
      </c>
      <c r="D50" s="47" t="s">
        <v>42</v>
      </c>
      <c r="E50" s="47">
        <v>2.3159999999999998</v>
      </c>
      <c r="F50" s="47">
        <v>11.345000000000001</v>
      </c>
      <c r="G50" s="47" t="s">
        <v>43</v>
      </c>
      <c r="H50" s="47">
        <v>3.1560000000000001</v>
      </c>
      <c r="I50" s="47">
        <v>3482.3517999999999</v>
      </c>
      <c r="J50" s="47" t="s">
        <v>44</v>
      </c>
      <c r="K50" s="47">
        <v>3.5659999999999998</v>
      </c>
      <c r="L50" s="47">
        <v>596.8646</v>
      </c>
      <c r="O50" s="22">
        <f t="shared" si="10"/>
        <v>1.8428754830791223</v>
      </c>
      <c r="R50" s="22">
        <f t="shared" si="11"/>
        <v>398.82637525859712</v>
      </c>
      <c r="U50" s="22">
        <f>($S$2/$U$2)*L50</f>
        <v>1455.2156058560686</v>
      </c>
      <c r="AD50" s="31">
        <v>43502</v>
      </c>
    </row>
    <row r="51" spans="1:30" x14ac:dyDescent="0.35">
      <c r="A51" s="44" t="s">
        <v>78</v>
      </c>
      <c r="B51" s="45">
        <v>43789</v>
      </c>
      <c r="C51" s="46">
        <v>0.56509259259259259</v>
      </c>
      <c r="D51" s="47" t="s">
        <v>42</v>
      </c>
      <c r="E51" s="47">
        <v>2.31</v>
      </c>
      <c r="F51" s="47">
        <v>10.6816</v>
      </c>
      <c r="G51" s="47" t="s">
        <v>43</v>
      </c>
      <c r="H51" s="47">
        <v>3.1459999999999999</v>
      </c>
      <c r="I51" s="47">
        <v>3427.9072999999999</v>
      </c>
      <c r="J51" s="47" t="s">
        <v>44</v>
      </c>
      <c r="K51" s="47">
        <v>3.56</v>
      </c>
      <c r="L51" s="47">
        <v>602.7568</v>
      </c>
      <c r="O51" s="22">
        <f t="shared" si="10"/>
        <v>1.7351131564616968</v>
      </c>
      <c r="R51" s="22">
        <f t="shared" si="11"/>
        <v>392.59096199915371</v>
      </c>
      <c r="U51" s="22">
        <f>($S$2/$U$2)*L51</f>
        <v>1469.581378918879</v>
      </c>
      <c r="AD51" s="31">
        <v>43502</v>
      </c>
    </row>
    <row r="52" spans="1:30" x14ac:dyDescent="0.35">
      <c r="A52" s="44" t="s">
        <v>79</v>
      </c>
      <c r="B52" s="45">
        <v>43789</v>
      </c>
      <c r="C52" s="46">
        <v>0.56943287037037038</v>
      </c>
      <c r="D52" s="47" t="s">
        <v>42</v>
      </c>
      <c r="E52" s="47">
        <v>2.3130000000000002</v>
      </c>
      <c r="F52" s="47">
        <v>11.071999999999999</v>
      </c>
      <c r="G52" s="47" t="s">
        <v>43</v>
      </c>
      <c r="H52" s="47">
        <v>3.15</v>
      </c>
      <c r="I52" s="47">
        <v>3591.6061</v>
      </c>
      <c r="J52" s="47" t="s">
        <v>44</v>
      </c>
      <c r="K52" s="47">
        <v>3.5630000000000002</v>
      </c>
      <c r="L52" s="47">
        <v>610.08979999999997</v>
      </c>
      <c r="O52" s="22">
        <f t="shared" si="10"/>
        <v>1.7985295150861207</v>
      </c>
      <c r="R52" s="22">
        <f>($R$2/$P$2)*I52</f>
        <v>411.33903881269737</v>
      </c>
      <c r="U52" s="22">
        <f t="shared" ref="U52:U57" si="12">($S$2/$U$2)*L52</f>
        <v>1487.4599665210631</v>
      </c>
      <c r="AD52" s="31">
        <v>43502</v>
      </c>
    </row>
    <row r="53" spans="1:30" x14ac:dyDescent="0.35">
      <c r="A53" s="48" t="s">
        <v>80</v>
      </c>
      <c r="B53" s="49">
        <v>43789</v>
      </c>
      <c r="C53" s="50">
        <v>0.59118055555555549</v>
      </c>
      <c r="D53" s="51" t="s">
        <v>42</v>
      </c>
      <c r="E53" s="51">
        <v>2.3159999999999998</v>
      </c>
      <c r="F53" s="51">
        <v>11.7318</v>
      </c>
      <c r="G53" s="51" t="s">
        <v>43</v>
      </c>
      <c r="H53" s="51">
        <v>3.1560000000000001</v>
      </c>
      <c r="I53" s="51">
        <v>2760.7575999999999</v>
      </c>
      <c r="J53" s="51" t="s">
        <v>44</v>
      </c>
      <c r="K53" s="51">
        <v>3.57</v>
      </c>
      <c r="L53" s="51">
        <v>595.2713</v>
      </c>
      <c r="O53" s="24">
        <f t="shared" si="10"/>
        <v>1.9057070597080339</v>
      </c>
      <c r="R53" s="24">
        <f t="shared" si="11"/>
        <v>316.18372002955704</v>
      </c>
      <c r="U53" s="24">
        <f t="shared" si="12"/>
        <v>1451.3309810604105</v>
      </c>
      <c r="AD53" s="31">
        <v>43502</v>
      </c>
    </row>
    <row r="54" spans="1:30" x14ac:dyDescent="0.35">
      <c r="A54" s="48" t="s">
        <v>81</v>
      </c>
      <c r="B54" s="49">
        <v>43789</v>
      </c>
      <c r="C54" s="50">
        <v>0.59553240740740743</v>
      </c>
      <c r="D54" s="51" t="s">
        <v>42</v>
      </c>
      <c r="E54" s="51">
        <v>2.3159999999999998</v>
      </c>
      <c r="F54" s="51">
        <v>11.3645</v>
      </c>
      <c r="G54" s="51" t="s">
        <v>43</v>
      </c>
      <c r="H54" s="51">
        <v>3.153</v>
      </c>
      <c r="I54" s="51">
        <v>2968.2042000000001</v>
      </c>
      <c r="J54" s="51" t="s">
        <v>44</v>
      </c>
      <c r="K54" s="51">
        <v>3.5630000000000002</v>
      </c>
      <c r="L54" s="51">
        <v>599.96220000000005</v>
      </c>
      <c r="O54" s="24">
        <f t="shared" si="10"/>
        <v>1.8460430522214792</v>
      </c>
      <c r="R54" s="24">
        <f t="shared" si="11"/>
        <v>339.94213970953314</v>
      </c>
      <c r="U54" s="24">
        <f t="shared" si="12"/>
        <v>1462.767864543717</v>
      </c>
      <c r="AD54" s="31">
        <v>43502</v>
      </c>
    </row>
    <row r="55" spans="1:30" x14ac:dyDescent="0.35">
      <c r="A55" s="48" t="s">
        <v>82</v>
      </c>
      <c r="B55" s="49">
        <v>43789</v>
      </c>
      <c r="C55" s="50">
        <v>0.59988425925925926</v>
      </c>
      <c r="D55" s="51" t="s">
        <v>42</v>
      </c>
      <c r="E55" s="51">
        <v>2.3159999999999998</v>
      </c>
      <c r="F55" s="51">
        <v>10.8649</v>
      </c>
      <c r="G55" s="51" t="s">
        <v>43</v>
      </c>
      <c r="H55" s="51">
        <v>3.153</v>
      </c>
      <c r="I55" s="51">
        <v>3135.3024</v>
      </c>
      <c r="J55" s="51" t="s">
        <v>44</v>
      </c>
      <c r="K55" s="51">
        <v>3.5630000000000002</v>
      </c>
      <c r="L55" s="51">
        <v>614.21680000000003</v>
      </c>
      <c r="O55" s="24">
        <f t="shared" si="10"/>
        <v>1.7648883063998551</v>
      </c>
      <c r="Q55" s="24">
        <f>($R$2/$P$2)*I55</f>
        <v>359.07954260439175</v>
      </c>
      <c r="U55" s="24">
        <f t="shared" si="12"/>
        <v>1497.5220053911319</v>
      </c>
      <c r="AD55" s="31">
        <v>43502</v>
      </c>
    </row>
    <row r="56" spans="1:30" x14ac:dyDescent="0.35">
      <c r="A56" s="48" t="s">
        <v>83</v>
      </c>
      <c r="B56" s="49">
        <v>43789</v>
      </c>
      <c r="C56" s="50">
        <v>0.60431712962962958</v>
      </c>
      <c r="D56" s="51" t="s">
        <v>42</v>
      </c>
      <c r="E56" s="51">
        <v>2.31</v>
      </c>
      <c r="F56" s="51">
        <v>11.559699999999999</v>
      </c>
      <c r="G56" s="51" t="s">
        <v>43</v>
      </c>
      <c r="H56" s="51">
        <v>3.1459999999999999</v>
      </c>
      <c r="I56" s="51">
        <v>3049.2606999999998</v>
      </c>
      <c r="J56" s="51" t="s">
        <v>44</v>
      </c>
      <c r="K56" s="51">
        <v>3.56</v>
      </c>
      <c r="L56" s="51">
        <v>597.87729999999999</v>
      </c>
      <c r="O56" s="24">
        <f t="shared" si="10"/>
        <v>1.8777512315336913</v>
      </c>
      <c r="R56" s="24">
        <f t="shared" si="11"/>
        <v>349.22536895884343</v>
      </c>
      <c r="U56" s="24">
        <f t="shared" si="12"/>
        <v>1457.6846697678006</v>
      </c>
      <c r="AD56" s="31">
        <v>43502</v>
      </c>
    </row>
    <row r="57" spans="1:30" x14ac:dyDescent="0.35">
      <c r="A57" s="48" t="s">
        <v>84</v>
      </c>
      <c r="B57" s="49">
        <v>43789</v>
      </c>
      <c r="C57" s="50">
        <v>0.60866898148148152</v>
      </c>
      <c r="D57" s="51" t="s">
        <v>42</v>
      </c>
      <c r="E57" s="51">
        <v>2.3159999999999998</v>
      </c>
      <c r="F57" s="51">
        <v>11.622299999999999</v>
      </c>
      <c r="G57" s="51" t="s">
        <v>43</v>
      </c>
      <c r="H57" s="51">
        <v>3.153</v>
      </c>
      <c r="I57" s="51">
        <v>3077.6433999999999</v>
      </c>
      <c r="J57" s="51" t="s">
        <v>44</v>
      </c>
      <c r="K57" s="51">
        <v>3.5659999999999998</v>
      </c>
      <c r="L57" s="51">
        <v>593.33249999999998</v>
      </c>
      <c r="M57" s="3"/>
      <c r="N57" s="2"/>
      <c r="O57" s="24">
        <f t="shared" si="10"/>
        <v>1.8879199406778739</v>
      </c>
      <c r="P57" s="3"/>
      <c r="Q57" s="2"/>
      <c r="R57" s="24">
        <f t="shared" si="11"/>
        <v>352.47597946897406</v>
      </c>
      <c r="S57" s="3"/>
      <c r="U57" s="24">
        <f t="shared" si="12"/>
        <v>1446.6039927005149</v>
      </c>
      <c r="AD57" s="31">
        <v>43502</v>
      </c>
    </row>
    <row r="58" spans="1:30" x14ac:dyDescent="0.35">
      <c r="A58" s="52" t="s">
        <v>41</v>
      </c>
      <c r="B58" s="53">
        <v>43789</v>
      </c>
      <c r="C58" s="54">
        <v>0.63476851851851845</v>
      </c>
      <c r="D58" s="55" t="s">
        <v>42</v>
      </c>
      <c r="E58" s="55">
        <v>2.3130000000000002</v>
      </c>
      <c r="F58" s="55">
        <v>23.6248</v>
      </c>
      <c r="G58" s="55" t="s">
        <v>43</v>
      </c>
      <c r="H58" s="55">
        <v>3.153</v>
      </c>
      <c r="I58" s="55">
        <v>3531.9929999999999</v>
      </c>
      <c r="J58" s="55" t="s">
        <v>44</v>
      </c>
      <c r="K58" s="55">
        <v>3.5659999999999998</v>
      </c>
      <c r="L58" s="55">
        <v>883.8768</v>
      </c>
      <c r="AD58" s="31">
        <v>43502</v>
      </c>
    </row>
    <row r="59" spans="1:30" x14ac:dyDescent="0.35">
      <c r="A59" s="52" t="s">
        <v>41</v>
      </c>
      <c r="B59" s="53">
        <v>43789</v>
      </c>
      <c r="C59" s="54">
        <v>0.63912037037037039</v>
      </c>
      <c r="D59" s="55" t="s">
        <v>42</v>
      </c>
      <c r="E59" s="55">
        <v>2.31</v>
      </c>
      <c r="F59" s="55">
        <v>23.733799999999999</v>
      </c>
      <c r="G59" s="55" t="s">
        <v>43</v>
      </c>
      <c r="H59" s="55">
        <v>3.1459999999999999</v>
      </c>
      <c r="I59" s="55">
        <v>3523.4114</v>
      </c>
      <c r="J59" s="55" t="s">
        <v>44</v>
      </c>
      <c r="K59" s="55">
        <v>3.56</v>
      </c>
      <c r="L59" s="55">
        <v>884.77520000000004</v>
      </c>
    </row>
    <row r="60" spans="1:30" x14ac:dyDescent="0.35">
      <c r="A60" s="52" t="s">
        <v>41</v>
      </c>
      <c r="B60" s="53">
        <v>43789</v>
      </c>
      <c r="C60" s="54">
        <v>0.64346064814814818</v>
      </c>
      <c r="D60" s="55" t="s">
        <v>42</v>
      </c>
      <c r="E60" s="55">
        <v>2.3130000000000002</v>
      </c>
      <c r="F60" s="55">
        <v>23.938400000000001</v>
      </c>
      <c r="G60" s="55" t="s">
        <v>43</v>
      </c>
      <c r="H60" s="55">
        <v>3.153</v>
      </c>
      <c r="I60" s="55">
        <v>3520.5735</v>
      </c>
      <c r="J60" s="55" t="s">
        <v>44</v>
      </c>
      <c r="K60" s="55">
        <v>3.5630000000000002</v>
      </c>
      <c r="L60" s="55">
        <v>886.62699999999995</v>
      </c>
    </row>
    <row r="61" spans="1:30" x14ac:dyDescent="0.35">
      <c r="A61" s="52" t="s">
        <v>41</v>
      </c>
      <c r="B61" s="53">
        <v>43789</v>
      </c>
      <c r="C61" s="54">
        <v>0.64781250000000001</v>
      </c>
      <c r="D61" s="55" t="s">
        <v>42</v>
      </c>
      <c r="E61" s="55">
        <v>2.3159999999999998</v>
      </c>
      <c r="F61" s="55">
        <v>24.1447</v>
      </c>
      <c r="G61" s="55" t="s">
        <v>43</v>
      </c>
      <c r="H61" s="55">
        <v>3.1560000000000001</v>
      </c>
      <c r="I61" s="55">
        <v>3529.7514999999999</v>
      </c>
      <c r="J61" s="55" t="s">
        <v>44</v>
      </c>
      <c r="K61" s="55">
        <v>3.57</v>
      </c>
      <c r="L61" s="55">
        <v>884.52449999999999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2020-04-24T08:18:44Z</dcterms:modified>
</cp:coreProperties>
</file>