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9\slopecalculation_2019\"/>
    </mc:Choice>
  </mc:AlternateContent>
  <xr:revisionPtr revIDLastSave="0" documentId="13_ncr:1_{31792453-9F34-413C-9918-2342EF3972FD}" xr6:coauthVersionLast="36" xr6:coauthVersionMax="36" xr10:uidLastSave="{00000000-0000-0000-0000-000000000000}"/>
  <bookViews>
    <workbookView xWindow="0" yWindow="0" windowWidth="10010" windowHeight="63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7" i="1" s="1"/>
  <c r="O13" i="1" l="1"/>
  <c r="O26" i="1"/>
  <c r="O14" i="1"/>
  <c r="O21" i="1"/>
  <c r="O20" i="1"/>
  <c r="N12" i="1"/>
  <c r="O34" i="1"/>
  <c r="O28" i="1"/>
  <c r="O8" i="1"/>
  <c r="N22" i="1"/>
  <c r="T2" i="1"/>
  <c r="S2" i="1"/>
  <c r="U57" i="1" s="1"/>
  <c r="Q2" i="1"/>
  <c r="P2" i="1"/>
  <c r="O51" i="1"/>
  <c r="N2" i="1"/>
  <c r="AE2" i="1" s="1"/>
  <c r="R48" i="1" l="1"/>
  <c r="R25" i="1"/>
  <c r="U51" i="1"/>
  <c r="U35" i="1"/>
  <c r="U42" i="1"/>
  <c r="U41" i="1"/>
  <c r="U24" i="1"/>
  <c r="U8" i="1"/>
  <c r="R13" i="1"/>
  <c r="R24" i="1"/>
  <c r="U54" i="1"/>
  <c r="U7" i="1"/>
  <c r="U6" i="1"/>
  <c r="O11" i="1"/>
  <c r="O23" i="1"/>
  <c r="O35" i="1"/>
  <c r="O43" i="1"/>
  <c r="O55" i="1"/>
  <c r="R9" i="1"/>
  <c r="T10" i="1"/>
  <c r="T14" i="1"/>
  <c r="U22" i="1"/>
  <c r="U26" i="1"/>
  <c r="U34" i="1"/>
  <c r="U38" i="1"/>
  <c r="U50" i="1"/>
  <c r="O7" i="1"/>
  <c r="O15" i="1"/>
  <c r="O39" i="1"/>
  <c r="U12" i="1"/>
  <c r="T20" i="1"/>
  <c r="U28" i="1"/>
  <c r="U36" i="1"/>
  <c r="U40" i="1"/>
  <c r="U48" i="1"/>
  <c r="U52" i="1"/>
  <c r="U56" i="1"/>
  <c r="O56" i="1"/>
  <c r="O54" i="1"/>
  <c r="O52" i="1"/>
  <c r="O50" i="1"/>
  <c r="O48" i="1"/>
  <c r="N42" i="1"/>
  <c r="O40" i="1"/>
  <c r="O38" i="1"/>
  <c r="O36" i="1"/>
  <c r="O24" i="1"/>
  <c r="O10" i="1"/>
  <c r="O6" i="1"/>
  <c r="O9" i="1"/>
  <c r="O25" i="1"/>
  <c r="O29" i="1"/>
  <c r="O37" i="1"/>
  <c r="O41" i="1"/>
  <c r="O49" i="1"/>
  <c r="O53" i="1"/>
  <c r="N57" i="1"/>
  <c r="R6" i="1"/>
  <c r="R56" i="1"/>
  <c r="Q54" i="1"/>
  <c r="R52" i="1"/>
  <c r="R50" i="1"/>
  <c r="R42" i="1"/>
  <c r="R40" i="1"/>
  <c r="R38" i="1"/>
  <c r="R36" i="1"/>
  <c r="R34" i="1"/>
  <c r="R28" i="1"/>
  <c r="R26" i="1"/>
  <c r="Q22" i="1"/>
  <c r="R20" i="1"/>
  <c r="R14" i="1"/>
  <c r="R12" i="1"/>
  <c r="Q10" i="1"/>
  <c r="R8" i="1"/>
  <c r="R57" i="1"/>
  <c r="R55" i="1"/>
  <c r="R53" i="1"/>
  <c r="Q51" i="1"/>
  <c r="R49" i="1"/>
  <c r="Q43" i="1"/>
  <c r="R41" i="1"/>
  <c r="R39" i="1"/>
  <c r="R37" i="1"/>
  <c r="R35" i="1"/>
  <c r="R29" i="1"/>
  <c r="R27" i="1"/>
  <c r="R23" i="1"/>
  <c r="R21" i="1"/>
  <c r="R15" i="1"/>
  <c r="R7" i="1"/>
  <c r="R11" i="1"/>
  <c r="U9" i="1"/>
  <c r="U11" i="1"/>
  <c r="U13" i="1"/>
  <c r="U15" i="1"/>
  <c r="U21" i="1"/>
  <c r="U23" i="1"/>
  <c r="U25" i="1"/>
  <c r="U27" i="1"/>
  <c r="U29" i="1"/>
  <c r="U37" i="1"/>
  <c r="U39" i="1"/>
  <c r="U43" i="1"/>
  <c r="U49" i="1"/>
  <c r="U53" i="1"/>
  <c r="T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<sst xmlns="http://schemas.openxmlformats.org/spreadsheetml/2006/main" count="266" uniqueCount="85">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</sst>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9" borderId="0" xfId="0" applyFill="1"/>
    <xf numFmtId="14" fontId="0" fillId="9" borderId="0" xfId="0" applyNumberFormat="1" applyFill="1"/>
    <xf numFmtId="21" fontId="0" fillId="9" borderId="0" xfId="0" applyNumberFormat="1" applyFill="1"/>
    <xf numFmtId="2" fontId="0" fillId="9" borderId="0" xfId="0" applyNumberFormat="1" applyFill="1"/>
    <xf numFmtId="0" fontId="0" fillId="9" borderId="0" xfId="0" applyFill="1"/>
    <xf numFmtId="14" fontId="0" fillId="9" borderId="0" xfId="0" applyNumberFormat="1" applyFill="1"/>
    <xf numFmtId="21" fontId="0" fillId="9" borderId="0" xfId="0" applyNumberFormat="1" applyFill="1"/>
    <xf numFmtId="2" fontId="0" fillId="9" borderId="0" xfId="0" applyNumberFormat="1" applyFill="1"/>
    <xf numFmtId="0" fontId="0" fillId="9" borderId="0" xfId="0" applyFill="1"/>
    <xf numFmtId="14" fontId="0" fillId="9" borderId="0" xfId="0" applyNumberFormat="1" applyFill="1"/>
    <xf numFmtId="21" fontId="0" fillId="9" borderId="0" xfId="0" applyNumberFormat="1" applyFill="1"/>
    <xf numFmtId="2" fontId="0" fillId="9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9" borderId="0" xfId="0" applyFill="1"/>
    <xf numFmtId="14" fontId="0" fillId="9" borderId="0" xfId="0" applyNumberFormat="1" applyFill="1"/>
    <xf numFmtId="21" fontId="0" fillId="9" borderId="0" xfId="0" applyNumberFormat="1" applyFill="1"/>
    <xf numFmtId="2" fontId="0" fillId="9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9" borderId="0" xfId="0" applyFill="1"/>
    <xf numFmtId="14" fontId="0" fillId="9" borderId="0" xfId="0" applyNumberFormat="1" applyFill="1"/>
    <xf numFmtId="21" fontId="0" fillId="9" borderId="0" xfId="0" applyNumberFormat="1" applyFill="1"/>
    <xf numFmtId="2" fontId="0" fillId="9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O35" zoomScale="70" zoomScaleNormal="70" workbookViewId="0">
      <selection activeCell="Q54" sqref="Q54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32" t="s">
        <v>41</v>
      </c>
      <c r="B2" s="33">
        <v>43789</v>
      </c>
      <c r="C2" s="34">
        <v>0.57378472222222221</v>
      </c>
      <c r="D2" s="35" t="s">
        <v>42</v>
      </c>
      <c r="E2" s="35">
        <v>2.31</v>
      </c>
      <c r="F2" s="35">
        <v>23.871700000000001</v>
      </c>
      <c r="G2" s="35" t="s">
        <v>43</v>
      </c>
      <c r="H2" s="35">
        <v>3.15</v>
      </c>
      <c r="I2" s="35">
        <v>3545.8757999999998</v>
      </c>
      <c r="J2" s="35" t="s">
        <v>44</v>
      </c>
      <c r="K2" s="35">
        <v>3.56</v>
      </c>
      <c r="L2" s="35">
        <v>887.3288</v>
      </c>
      <c r="M2" s="4">
        <f>AVERAGE(F2:F5,F16:F19,F30:F33,F44:F47,F58:F61)</f>
        <v>24.097100000000005</v>
      </c>
      <c r="N2" s="4">
        <f>STDEV(F2:F5,F16:F19,F30:F33,F44:F47,G58:G61)</f>
        <v>0.46311937765368139</v>
      </c>
      <c r="O2" s="4">
        <v>3.9420000000000002</v>
      </c>
      <c r="P2" s="4">
        <f>AVERAGE(I2:I5,I16:I19,I30:I33,I44:I47,I58:I61)</f>
        <v>3544.0754949999996</v>
      </c>
      <c r="Q2" s="4">
        <f>STDEV(I2:I5,I16:I19,I30:I33,I44:I47,I58:I61)</f>
        <v>36.05227925851824</v>
      </c>
      <c r="R2" s="4">
        <v>407.1</v>
      </c>
      <c r="S2" s="4">
        <f>AVERAGE(L2:L5,L16:L19,L30:L33,L44:L47,L58:L61)</f>
        <v>895.37515000000008</v>
      </c>
      <c r="T2" s="4">
        <f>STDEV(L2:L5,L16:L19,L30:L33,L44:L47,L58:L61)</f>
        <v>14.423488916694179</v>
      </c>
      <c r="U2" s="4">
        <v>364</v>
      </c>
      <c r="AD2" s="7">
        <v>43502</v>
      </c>
      <c r="AE2" s="6">
        <f>(N2/M2)^2</f>
        <v>3.6936551499398243E-4</v>
      </c>
      <c r="AF2" s="6">
        <f>(T2/S2)^2</f>
        <v>2.5949594542137627E-4</v>
      </c>
      <c r="AG2" s="6">
        <f>(T2/S2)^2</f>
        <v>2.5949594542137627E-4</v>
      </c>
    </row>
    <row r="3" spans="1:33" x14ac:dyDescent="0.35">
      <c r="A3" s="32" t="s">
        <v>41</v>
      </c>
      <c r="B3" s="33">
        <v>43789</v>
      </c>
      <c r="C3" s="34">
        <v>0.57813657407407404</v>
      </c>
      <c r="D3" s="35" t="s">
        <v>42</v>
      </c>
      <c r="E3" s="35">
        <v>2.3159999999999998</v>
      </c>
      <c r="F3" s="35">
        <v>23.945599999999999</v>
      </c>
      <c r="G3" s="35" t="s">
        <v>43</v>
      </c>
      <c r="H3" s="35">
        <v>3.153</v>
      </c>
      <c r="I3" s="35">
        <v>3534.4479999999999</v>
      </c>
      <c r="J3" s="35" t="s">
        <v>44</v>
      </c>
      <c r="K3" s="35">
        <v>3.5630000000000002</v>
      </c>
      <c r="L3" s="35">
        <v>887.97119999999995</v>
      </c>
      <c r="M3" s="5"/>
      <c r="N3" s="4"/>
      <c r="O3" s="5"/>
      <c r="P3" s="5"/>
      <c r="Q3" s="4"/>
      <c r="R3" s="4"/>
      <c r="S3" s="5"/>
      <c r="T3" s="4"/>
      <c r="U3" s="4"/>
      <c r="AD3" s="31">
        <v>43502</v>
      </c>
    </row>
    <row r="4" spans="1:33" x14ac:dyDescent="0.35">
      <c r="A4" s="32" t="s">
        <v>41</v>
      </c>
      <c r="B4" s="33">
        <v>43789</v>
      </c>
      <c r="C4" s="34">
        <v>0.58248842592592587</v>
      </c>
      <c r="D4" s="35" t="s">
        <v>42</v>
      </c>
      <c r="E4" s="35">
        <v>2.3159999999999998</v>
      </c>
      <c r="F4" s="35">
        <v>24.043800000000001</v>
      </c>
      <c r="G4" s="35" t="s">
        <v>43</v>
      </c>
      <c r="H4" s="35">
        <v>3.153</v>
      </c>
      <c r="I4" s="35">
        <v>3551.3782999999999</v>
      </c>
      <c r="J4" s="35" t="s">
        <v>44</v>
      </c>
      <c r="K4" s="35">
        <v>3.5630000000000002</v>
      </c>
      <c r="L4" s="35">
        <v>885.98440000000005</v>
      </c>
      <c r="M4" s="5"/>
      <c r="N4" s="4"/>
      <c r="O4" s="5"/>
      <c r="P4" s="5"/>
      <c r="Q4" s="4"/>
      <c r="R4" s="4"/>
      <c r="S4" s="5"/>
      <c r="T4" s="4"/>
      <c r="U4" s="4"/>
      <c r="AD4" s="31">
        <v>43502</v>
      </c>
    </row>
    <row r="5" spans="1:33" x14ac:dyDescent="0.35">
      <c r="A5" s="32" t="s">
        <v>41</v>
      </c>
      <c r="B5" s="33">
        <v>43789</v>
      </c>
      <c r="C5" s="34">
        <v>0.58682870370370377</v>
      </c>
      <c r="D5" s="35" t="s">
        <v>42</v>
      </c>
      <c r="E5" s="35">
        <v>2.31</v>
      </c>
      <c r="F5" s="35">
        <v>24.075800000000001</v>
      </c>
      <c r="G5" s="35" t="s">
        <v>43</v>
      </c>
      <c r="H5" s="35">
        <v>3.1459999999999999</v>
      </c>
      <c r="I5" s="35">
        <v>3561.2078999999999</v>
      </c>
      <c r="J5" s="35" t="s">
        <v>44</v>
      </c>
      <c r="K5" s="35">
        <v>3.56</v>
      </c>
      <c r="L5" s="35">
        <v>890.79219999999998</v>
      </c>
      <c r="M5" s="5"/>
      <c r="N5" s="4"/>
      <c r="O5" s="5"/>
      <c r="P5" s="5"/>
      <c r="Q5" s="4"/>
      <c r="R5" s="4"/>
      <c r="S5" s="5"/>
      <c r="T5" s="4"/>
      <c r="U5" s="4"/>
      <c r="AD5" s="31">
        <v>43502</v>
      </c>
    </row>
    <row r="6" spans="1:33" x14ac:dyDescent="0.35">
      <c r="A6" s="36" t="s">
        <v>45</v>
      </c>
      <c r="B6" s="37">
        <v>43789</v>
      </c>
      <c r="C6" s="38">
        <v>0.61302083333333335</v>
      </c>
      <c r="D6" s="39" t="s">
        <v>42</v>
      </c>
      <c r="E6" s="39">
        <v>2.3159999999999998</v>
      </c>
      <c r="F6" s="39">
        <v>12.060600000000001</v>
      </c>
      <c r="G6" s="39" t="s">
        <v>43</v>
      </c>
      <c r="H6" s="39">
        <v>3.153</v>
      </c>
      <c r="I6" s="39">
        <v>3869.2802999999999</v>
      </c>
      <c r="J6" s="39" t="s">
        <v>44</v>
      </c>
      <c r="K6" s="39">
        <v>3.5630000000000002</v>
      </c>
      <c r="L6" s="39">
        <v>632.61379999999997</v>
      </c>
      <c r="O6" s="10">
        <f>($O$2/$M$2)*F6</f>
        <v>1.9729712372028168</v>
      </c>
      <c r="R6" s="10">
        <f t="shared" ref="R6:R15" si="0">($R$2/$P$2)*I6</f>
        <v>444.455546263695</v>
      </c>
      <c r="U6" s="10">
        <f t="shared" ref="U6:U15" si="1">($S$2/$U$2)*L6</f>
        <v>1556.1172419425002</v>
      </c>
      <c r="V6" s="3">
        <v>0</v>
      </c>
      <c r="W6" s="11" t="s">
        <v>33</v>
      </c>
      <c r="X6" s="2">
        <f>SLOPE(O6:O10,$V$6:$V$10)</f>
        <v>-3.6849866581455861E-3</v>
      </c>
      <c r="Y6" s="2">
        <f>RSQ(O6:O10,$V$6:$V$10)</f>
        <v>0.802013971329672</v>
      </c>
      <c r="Z6" s="2">
        <f>SLOPE($R6:$R10,$V$6:$V$10)</f>
        <v>2.0823195834037933</v>
      </c>
      <c r="AA6" s="2">
        <f>RSQ(R6:R10,$V$6:$V$10)</f>
        <v>0.6123416538345684</v>
      </c>
      <c r="AB6" s="2">
        <f>SLOPE(U6:U10,$V$6:$V$10)</f>
        <v>2.9188885514942378</v>
      </c>
      <c r="AC6" s="2">
        <f>RSQ(U6:U10,$V$6:$V$10)</f>
        <v>0.68657046716018189</v>
      </c>
      <c r="AD6" s="31">
        <v>43502</v>
      </c>
      <c r="AE6" s="2"/>
    </row>
    <row r="7" spans="1:33" x14ac:dyDescent="0.35">
      <c r="A7" s="36" t="s">
        <v>46</v>
      </c>
      <c r="B7" s="37">
        <v>43789</v>
      </c>
      <c r="C7" s="38">
        <v>0.61737268518518518</v>
      </c>
      <c r="D7" s="39" t="s">
        <v>42</v>
      </c>
      <c r="E7" s="39">
        <v>2.3130000000000002</v>
      </c>
      <c r="F7" s="39">
        <v>11.9284</v>
      </c>
      <c r="G7" s="39" t="s">
        <v>43</v>
      </c>
      <c r="H7" s="39">
        <v>3.1459999999999999</v>
      </c>
      <c r="I7" s="39">
        <v>4458.9142000000002</v>
      </c>
      <c r="J7" s="39" t="s">
        <v>44</v>
      </c>
      <c r="K7" s="39">
        <v>3.5630000000000002</v>
      </c>
      <c r="L7" s="39">
        <v>667.52369999999996</v>
      </c>
      <c r="O7" s="10">
        <f>($O$2/$M$2)*F7</f>
        <v>1.9513448838241945</v>
      </c>
      <c r="R7" s="10">
        <f t="shared" si="0"/>
        <v>512.18546935044913</v>
      </c>
      <c r="U7" s="10">
        <f t="shared" si="1"/>
        <v>1641.9893764177336</v>
      </c>
      <c r="V7" s="3">
        <v>10</v>
      </c>
      <c r="W7" s="13" t="s">
        <v>34</v>
      </c>
      <c r="X7" s="2">
        <f>SLOPE($O11:$O15,$V$6:$V$10)</f>
        <v>-7.1279095943376745E-3</v>
      </c>
      <c r="Y7" s="2">
        <f>RSQ(O11:O15,$V$6:$V$10)</f>
        <v>0.94896526647065205</v>
      </c>
      <c r="Z7" s="2">
        <f>SLOPE($R11:$R15,$V$6:$V$10)</f>
        <v>2.9433902238022154</v>
      </c>
      <c r="AA7" s="2">
        <f>RSQ(R11:R15,$V$6:$V$10)</f>
        <v>0.7016632668188616</v>
      </c>
      <c r="AB7" s="2">
        <f>SLOPE(U11:U15,$V$6:$V$10)</f>
        <v>3.8505650494124404</v>
      </c>
      <c r="AC7" s="2">
        <f>RSQ(U11:U15,$V$6:$V$10)</f>
        <v>0.75011240467083495</v>
      </c>
      <c r="AD7" s="31">
        <v>43502</v>
      </c>
      <c r="AE7" s="2"/>
    </row>
    <row r="8" spans="1:33" x14ac:dyDescent="0.35">
      <c r="A8" s="36" t="s">
        <v>47</v>
      </c>
      <c r="B8" s="37">
        <v>43789</v>
      </c>
      <c r="C8" s="38">
        <v>0.62172453703703701</v>
      </c>
      <c r="D8" s="39" t="s">
        <v>42</v>
      </c>
      <c r="E8" s="39">
        <v>2.3130000000000002</v>
      </c>
      <c r="F8" s="39">
        <v>12.0288</v>
      </c>
      <c r="G8" s="39" t="s">
        <v>43</v>
      </c>
      <c r="H8" s="39">
        <v>3.15</v>
      </c>
      <c r="I8" s="39">
        <v>4474.6397999999999</v>
      </c>
      <c r="J8" s="39" t="s">
        <v>44</v>
      </c>
      <c r="K8" s="39">
        <v>3.5630000000000002</v>
      </c>
      <c r="L8" s="39">
        <v>669.16560000000004</v>
      </c>
      <c r="O8" s="10">
        <f>($O$2/$M$2)*F8</f>
        <v>1.9677691340451753</v>
      </c>
      <c r="R8" s="10">
        <f t="shared" si="0"/>
        <v>513.99183373772917</v>
      </c>
      <c r="U8" s="10">
        <f t="shared" si="1"/>
        <v>1646.0281578979125</v>
      </c>
      <c r="V8" s="3">
        <v>20</v>
      </c>
      <c r="W8" s="15" t="s">
        <v>35</v>
      </c>
      <c r="X8" s="2">
        <f>SLOPE($O20:$O24,$V$6:$V$10)</f>
        <v>-4.9351272974756276E-3</v>
      </c>
      <c r="Y8" s="2">
        <f>RSQ(O20:O24,$V$6:$V$10)</f>
        <v>0.61642182063676954</v>
      </c>
      <c r="Z8" s="2">
        <f>SLOPE($R20:$R24,$V$6:$V$10)</f>
        <v>3.9923809524830678</v>
      </c>
      <c r="AA8" s="2">
        <f>RSQ(R20:R24,$V$6:$V$10)</f>
        <v>0.91187924363178519</v>
      </c>
      <c r="AB8" s="2">
        <f>SLOPE($U20:$U24,$V$6:$V$10)</f>
        <v>8.6974872606401075</v>
      </c>
      <c r="AC8" s="2">
        <f>RSQ(U20:U24,$V$6:$V$10)</f>
        <v>0.90003510118091812</v>
      </c>
      <c r="AD8" s="31">
        <v>43502</v>
      </c>
      <c r="AE8" s="2"/>
    </row>
    <row r="9" spans="1:33" x14ac:dyDescent="0.35">
      <c r="A9" s="36" t="s">
        <v>48</v>
      </c>
      <c r="B9" s="37">
        <v>43789</v>
      </c>
      <c r="C9" s="38">
        <v>0.62607638888888884</v>
      </c>
      <c r="D9" s="39" t="s">
        <v>42</v>
      </c>
      <c r="E9" s="39">
        <v>2.3130000000000002</v>
      </c>
      <c r="F9" s="39">
        <v>11.376200000000001</v>
      </c>
      <c r="G9" s="39" t="s">
        <v>43</v>
      </c>
      <c r="H9" s="39">
        <v>3.15</v>
      </c>
      <c r="I9" s="39">
        <v>4468.3041999999996</v>
      </c>
      <c r="J9" s="39" t="s">
        <v>44</v>
      </c>
      <c r="K9" s="39">
        <v>3.5630000000000002</v>
      </c>
      <c r="L9" s="39">
        <v>671.62070000000006</v>
      </c>
      <c r="O9" s="10">
        <f t="shared" ref="O9:O15" si="2">($O$2/$M$2)*F9</f>
        <v>1.8610115076087992</v>
      </c>
      <c r="R9" s="10">
        <f>($R$2/$P$2)*I9</f>
        <v>513.26407758139476</v>
      </c>
      <c r="U9" s="10">
        <f t="shared" si="1"/>
        <v>1652.0672664989152</v>
      </c>
      <c r="V9" s="3">
        <v>30</v>
      </c>
      <c r="W9" s="18" t="s">
        <v>36</v>
      </c>
      <c r="X9" s="2">
        <f>SLOPE($O25:$O29,$V$6:$V$10)</f>
        <v>-1.6185411522548331E-3</v>
      </c>
      <c r="Y9" s="2">
        <f>RSQ(O25:O29,$V$6:$V$10)</f>
        <v>0.58786643151505502</v>
      </c>
      <c r="Z9" s="2">
        <f>SLOPE($R25:$R29,$V$6:$V$10)</f>
        <v>7.2936010076162328</v>
      </c>
      <c r="AA9" s="2">
        <f>RSQ(R25:R29,$V$6:$V$10)</f>
        <v>0.95815333274919678</v>
      </c>
      <c r="AB9" s="2">
        <f>SLOPE(U25:U29,$V$6:$V$10)</f>
        <v>2.5925685861123657</v>
      </c>
      <c r="AC9" s="2">
        <f>RSQ(U25:U29,$V$6:$V$10)</f>
        <v>0.64798692790809553</v>
      </c>
      <c r="AD9" s="31">
        <v>43502</v>
      </c>
      <c r="AE9" s="2"/>
    </row>
    <row r="10" spans="1:33" x14ac:dyDescent="0.35">
      <c r="A10" s="36" t="s">
        <v>49</v>
      </c>
      <c r="B10" s="37">
        <v>43789</v>
      </c>
      <c r="C10" s="38">
        <v>0.63041666666666674</v>
      </c>
      <c r="D10" s="39" t="s">
        <v>42</v>
      </c>
      <c r="E10" s="39">
        <v>2.3159999999999998</v>
      </c>
      <c r="F10" s="39">
        <v>11.2104</v>
      </c>
      <c r="G10" s="39" t="s">
        <v>43</v>
      </c>
      <c r="H10" s="39">
        <v>3.153</v>
      </c>
      <c r="I10" s="39">
        <v>4387.2637999999997</v>
      </c>
      <c r="J10" s="39" t="s">
        <v>44</v>
      </c>
      <c r="K10" s="39">
        <v>3.5659999999999998</v>
      </c>
      <c r="L10" s="39">
        <v>633.3768</v>
      </c>
      <c r="O10" s="10">
        <f t="shared" si="2"/>
        <v>1.8338885924032351</v>
      </c>
      <c r="Q10" s="10">
        <f>($R$2/$P$2)*I10</f>
        <v>503.95514866987901</v>
      </c>
      <c r="T10" s="10">
        <f>($S$2/$U$2)*L10</f>
        <v>1557.9940860069235</v>
      </c>
      <c r="V10" s="3">
        <v>40</v>
      </c>
      <c r="W10" s="20" t="s">
        <v>37</v>
      </c>
      <c r="X10" s="2">
        <f>SLOPE($O34:$O38,$V$6:$V$10)</f>
        <v>0</v>
      </c>
      <c r="Y10" s="2" t="e">
        <f>RSQ(O34:O38,$V$6:$V$10)</f>
        <v>#DIV/0!</v>
      </c>
      <c r="Z10" s="2">
        <f>SLOPE($R34:$R38,$V$6:$V$10)</f>
        <v>0</v>
      </c>
      <c r="AA10" s="2" t="e">
        <f>RSQ(R34:R38,$V$6:$V$10)</f>
        <v>#DIV/0!</v>
      </c>
      <c r="AB10" s="2">
        <f>SLOPE(U34:U38,$V$6:$V$10)</f>
        <v>0</v>
      </c>
      <c r="AC10" s="2" t="e">
        <f>RSQ(U34:U38,$V$6:$V$10)</f>
        <v>#DIV/0!</v>
      </c>
      <c r="AD10" s="31">
        <v>43502</v>
      </c>
      <c r="AE10" s="2"/>
    </row>
    <row r="11" spans="1:33" x14ac:dyDescent="0.35">
      <c r="A11" s="40" t="s">
        <v>50</v>
      </c>
      <c r="B11" s="41">
        <v>43789</v>
      </c>
      <c r="C11" s="42">
        <v>0.65216435185185184</v>
      </c>
      <c r="D11" s="43" t="s">
        <v>42</v>
      </c>
      <c r="E11" s="43">
        <v>2.31</v>
      </c>
      <c r="F11" s="43">
        <v>13.0138</v>
      </c>
      <c r="G11" s="43" t="s">
        <v>43</v>
      </c>
      <c r="H11" s="43">
        <v>3.15</v>
      </c>
      <c r="I11" s="43">
        <v>3463.6750000000002</v>
      </c>
      <c r="J11" s="43" t="s">
        <v>44</v>
      </c>
      <c r="K11" s="43">
        <v>3.56</v>
      </c>
      <c r="L11" s="43">
        <v>579.89710000000002</v>
      </c>
      <c r="O11" s="12">
        <f t="shared" si="2"/>
        <v>2.128903461412369</v>
      </c>
      <c r="R11" s="12">
        <f>($R$2/$P$2)*I11</f>
        <v>397.86457554003101</v>
      </c>
      <c r="U11" s="12">
        <f t="shared" si="1"/>
        <v>1426.443551915014</v>
      </c>
      <c r="V11" s="3"/>
      <c r="W11" s="21" t="s">
        <v>38</v>
      </c>
      <c r="X11" s="2">
        <f>SLOPE($O39:$O43,$V$6:$V$10)</f>
        <v>-2.6226919540407079E-3</v>
      </c>
      <c r="Y11" s="2">
        <f>RSQ(O39:O43,$V$6:$V$10)</f>
        <v>0.57579362100379816</v>
      </c>
      <c r="Z11" s="2">
        <f>SLOPE($R39:$R43,$V$6:$V$10)</f>
        <v>3.5750343460163783</v>
      </c>
      <c r="AA11" s="2">
        <f>RSQ(R39:R43,$V$6:$V$10)</f>
        <v>0.91738463841091888</v>
      </c>
      <c r="AB11" s="2">
        <f>SLOPE($U39:$U43,$V$6:$V$10)</f>
        <v>-0.30705956036950965</v>
      </c>
      <c r="AC11" s="2">
        <f>RSQ(U39:U43,$V$6:$V$10)</f>
        <v>3.2052740015428537E-2</v>
      </c>
      <c r="AD11" s="31">
        <v>43502</v>
      </c>
      <c r="AE11" s="2"/>
    </row>
    <row r="12" spans="1:33" x14ac:dyDescent="0.35">
      <c r="A12" s="40" t="s">
        <v>51</v>
      </c>
      <c r="B12" s="41">
        <v>43789</v>
      </c>
      <c r="C12" s="42">
        <v>0.65651620370370367</v>
      </c>
      <c r="D12" s="43" t="s">
        <v>42</v>
      </c>
      <c r="E12" s="43">
        <v>2.3159999999999998</v>
      </c>
      <c r="F12" s="43">
        <v>11.1877</v>
      </c>
      <c r="G12" s="43" t="s">
        <v>43</v>
      </c>
      <c r="H12" s="43">
        <v>3.15</v>
      </c>
      <c r="I12" s="43">
        <v>4375.8296</v>
      </c>
      <c r="J12" s="43" t="s">
        <v>44</v>
      </c>
      <c r="K12" s="43">
        <v>3.5659999999999998</v>
      </c>
      <c r="L12" s="43">
        <v>628.72860000000003</v>
      </c>
      <c r="N12" s="12">
        <f>($O$2/$M$2)*F12</f>
        <v>1.8301751414070571</v>
      </c>
      <c r="R12" s="12">
        <f t="shared" si="0"/>
        <v>502.64172777165976</v>
      </c>
      <c r="U12" s="12">
        <f t="shared" si="1"/>
        <v>1546.5603421271705</v>
      </c>
      <c r="V12" s="3"/>
      <c r="W12" s="23" t="s">
        <v>39</v>
      </c>
      <c r="X12" s="2">
        <f>SLOPE($O48:$O52,$V$6:$V$10)</f>
        <v>-1.8696489619082811E-3</v>
      </c>
      <c r="Y12" s="2">
        <f>RSQ(O48:O52,$V$6:$V$10)</f>
        <v>0.14854293980184363</v>
      </c>
      <c r="Z12" s="2">
        <f>SLOPE($R48:$R52,$V$6:$V$10)</f>
        <v>1.0682585804711886</v>
      </c>
      <c r="AA12" s="2">
        <f>RSQ(R48:R52,$V$6:$V$10)</f>
        <v>0.58519305024693113</v>
      </c>
      <c r="AB12" s="2">
        <f>SLOPE(U48:U52,$V$6:$V$10)</f>
        <v>-0.77555476831964598</v>
      </c>
      <c r="AC12" s="2">
        <f>RSQ(U48:U52,$V$6:$V$10)</f>
        <v>0.25524830534143744</v>
      </c>
      <c r="AD12" s="31">
        <v>43502</v>
      </c>
      <c r="AE12" s="2"/>
    </row>
    <row r="13" spans="1:33" x14ac:dyDescent="0.35">
      <c r="A13" s="40" t="s">
        <v>52</v>
      </c>
      <c r="B13" s="41">
        <v>43789</v>
      </c>
      <c r="C13" s="42">
        <v>0.66086805555555561</v>
      </c>
      <c r="D13" s="43" t="s">
        <v>42</v>
      </c>
      <c r="E13" s="43">
        <v>2.3130000000000002</v>
      </c>
      <c r="F13" s="43">
        <v>11.774800000000001</v>
      </c>
      <c r="G13" s="43" t="s">
        <v>43</v>
      </c>
      <c r="H13" s="43">
        <v>3.1459999999999999</v>
      </c>
      <c r="I13" s="43">
        <v>4472.8477999999996</v>
      </c>
      <c r="J13" s="43" t="s">
        <v>44</v>
      </c>
      <c r="K13" s="43">
        <v>3.5630000000000002</v>
      </c>
      <c r="L13" s="43">
        <v>637.43499999999995</v>
      </c>
      <c r="O13" s="12">
        <f t="shared" si="2"/>
        <v>1.926217744043889</v>
      </c>
      <c r="R13" s="12">
        <f t="shared" si="0"/>
        <v>513.78599071857525</v>
      </c>
      <c r="U13" s="12">
        <f t="shared" si="1"/>
        <v>1567.9765350006869</v>
      </c>
      <c r="V13" s="3"/>
      <c r="W13" s="25" t="s">
        <v>40</v>
      </c>
      <c r="X13" s="2">
        <f>SLOPE($O53:$O57,$V$6:$V$10)</f>
        <v>-5.2493801328790599E-3</v>
      </c>
      <c r="Y13" s="2">
        <f>RSQ(O53:O57,$V$6:$V$10)</f>
        <v>0.9537910653737548</v>
      </c>
      <c r="Z13" s="2">
        <f>SLOPE($R53:$R57,$V$6:$V$10)</f>
        <v>0.41260465216392028</v>
      </c>
      <c r="AA13" s="2">
        <f>RSQ(R53:R57,$V$6:$V$10)</f>
        <v>0.43250799391483224</v>
      </c>
      <c r="AB13" s="2">
        <f>SLOPE(U53:U57,$V$6:$V$10)</f>
        <v>1.6355650597164846</v>
      </c>
      <c r="AC13" s="2">
        <f>RSQ(U53:U57,$V$6:$V$10)</f>
        <v>0.99044679603603381</v>
      </c>
      <c r="AD13" s="31">
        <v>43502</v>
      </c>
      <c r="AE13" s="2"/>
    </row>
    <row r="14" spans="1:33" x14ac:dyDescent="0.35">
      <c r="A14" s="40" t="s">
        <v>53</v>
      </c>
      <c r="B14" s="41">
        <v>43789</v>
      </c>
      <c r="C14" s="42">
        <v>0.66521990740740744</v>
      </c>
      <c r="D14" s="43" t="s">
        <v>42</v>
      </c>
      <c r="E14" s="43">
        <v>2.3159999999999998</v>
      </c>
      <c r="F14" s="43">
        <v>11.5916</v>
      </c>
      <c r="G14" s="43" t="s">
        <v>43</v>
      </c>
      <c r="H14" s="43">
        <v>3.15</v>
      </c>
      <c r="I14" s="43">
        <v>4601.3876</v>
      </c>
      <c r="J14" s="43" t="s">
        <v>44</v>
      </c>
      <c r="K14" s="43">
        <v>3.5659999999999998</v>
      </c>
      <c r="L14" s="43">
        <v>633.9864</v>
      </c>
      <c r="O14" s="12">
        <f t="shared" si="2"/>
        <v>1.896248395035087</v>
      </c>
      <c r="R14" s="12">
        <f t="shared" si="0"/>
        <v>528.55106913008922</v>
      </c>
      <c r="T14" s="12">
        <f>($S$2/$U$2)*L14</f>
        <v>1559.4935934009893</v>
      </c>
      <c r="AD14" s="31">
        <v>43502</v>
      </c>
    </row>
    <row r="15" spans="1:33" x14ac:dyDescent="0.35">
      <c r="A15" s="40" t="s">
        <v>54</v>
      </c>
      <c r="B15" s="41">
        <v>43789</v>
      </c>
      <c r="C15" s="42">
        <v>0.66956018518518512</v>
      </c>
      <c r="D15" s="43" t="s">
        <v>42</v>
      </c>
      <c r="E15" s="43">
        <v>2.3159999999999998</v>
      </c>
      <c r="F15" s="43">
        <v>11.2677</v>
      </c>
      <c r="G15" s="43" t="s">
        <v>43</v>
      </c>
      <c r="H15" s="43">
        <v>3.15</v>
      </c>
      <c r="I15" s="43">
        <v>4632.1041999999998</v>
      </c>
      <c r="J15" s="43" t="s">
        <v>44</v>
      </c>
      <c r="K15" s="43">
        <v>3.5630000000000002</v>
      </c>
      <c r="L15" s="43">
        <v>650.65719999999999</v>
      </c>
      <c r="O15" s="12">
        <f t="shared" si="2"/>
        <v>1.8432621933759661</v>
      </c>
      <c r="R15" s="12">
        <f t="shared" si="0"/>
        <v>532.07941605092708</v>
      </c>
      <c r="U15" s="12">
        <f t="shared" si="1"/>
        <v>1600.500791342253</v>
      </c>
      <c r="AD15" s="31">
        <v>43502</v>
      </c>
    </row>
    <row r="16" spans="1:33" x14ac:dyDescent="0.35">
      <c r="A16" s="48" t="s">
        <v>41</v>
      </c>
      <c r="B16" s="49">
        <v>43789</v>
      </c>
      <c r="C16" s="50">
        <v>0.63476851851851845</v>
      </c>
      <c r="D16" s="51" t="s">
        <v>42</v>
      </c>
      <c r="E16" s="51">
        <v>2.3130000000000002</v>
      </c>
      <c r="F16" s="51">
        <v>23.6248</v>
      </c>
      <c r="G16" s="51" t="s">
        <v>43</v>
      </c>
      <c r="H16" s="51">
        <v>3.153</v>
      </c>
      <c r="I16" s="51">
        <v>3531.9929999999999</v>
      </c>
      <c r="J16" s="51" t="s">
        <v>44</v>
      </c>
      <c r="K16" s="51">
        <v>3.5659999999999998</v>
      </c>
      <c r="L16" s="51">
        <v>883.8768</v>
      </c>
      <c r="M16" s="5"/>
      <c r="N16" s="4"/>
      <c r="O16" s="5"/>
      <c r="P16" s="5"/>
      <c r="Q16" s="4"/>
      <c r="R16" s="4"/>
      <c r="S16" s="5"/>
      <c r="T16" s="4"/>
      <c r="U16" s="4"/>
      <c r="AD16" s="31">
        <v>43502</v>
      </c>
    </row>
    <row r="17" spans="1:30" x14ac:dyDescent="0.35">
      <c r="A17" s="48" t="s">
        <v>41</v>
      </c>
      <c r="B17" s="49">
        <v>43789</v>
      </c>
      <c r="C17" s="50">
        <v>0.63912037037037039</v>
      </c>
      <c r="D17" s="51" t="s">
        <v>42</v>
      </c>
      <c r="E17" s="51">
        <v>2.31</v>
      </c>
      <c r="F17" s="51">
        <v>23.733799999999999</v>
      </c>
      <c r="G17" s="51" t="s">
        <v>43</v>
      </c>
      <c r="H17" s="51">
        <v>3.1459999999999999</v>
      </c>
      <c r="I17" s="51">
        <v>3523.4114</v>
      </c>
      <c r="J17" s="51" t="s">
        <v>44</v>
      </c>
      <c r="K17" s="51">
        <v>3.56</v>
      </c>
      <c r="L17" s="51">
        <v>884.77520000000004</v>
      </c>
      <c r="M17" s="5"/>
      <c r="N17" s="4"/>
      <c r="O17" s="5"/>
      <c r="P17" s="5"/>
      <c r="Q17" s="4"/>
      <c r="R17" s="4"/>
      <c r="S17" s="5"/>
      <c r="T17" s="4"/>
      <c r="U17" s="4"/>
      <c r="AD17" s="31">
        <v>43502</v>
      </c>
    </row>
    <row r="18" spans="1:30" x14ac:dyDescent="0.35">
      <c r="A18" s="48" t="s">
        <v>41</v>
      </c>
      <c r="B18" s="49">
        <v>43789</v>
      </c>
      <c r="C18" s="50">
        <v>0.64346064814814818</v>
      </c>
      <c r="D18" s="51" t="s">
        <v>42</v>
      </c>
      <c r="E18" s="51">
        <v>2.3130000000000002</v>
      </c>
      <c r="F18" s="51">
        <v>23.938400000000001</v>
      </c>
      <c r="G18" s="51" t="s">
        <v>43</v>
      </c>
      <c r="H18" s="51">
        <v>3.153</v>
      </c>
      <c r="I18" s="51">
        <v>3520.5735</v>
      </c>
      <c r="J18" s="51" t="s">
        <v>44</v>
      </c>
      <c r="K18" s="51">
        <v>3.5630000000000002</v>
      </c>
      <c r="L18" s="51">
        <v>886.62699999999995</v>
      </c>
      <c r="M18" s="5"/>
      <c r="N18" s="4"/>
      <c r="O18" s="5"/>
      <c r="P18" s="5"/>
      <c r="Q18" s="4"/>
      <c r="R18" s="4"/>
      <c r="S18" s="5"/>
      <c r="T18" s="4"/>
      <c r="U18" s="4"/>
      <c r="AD18" s="31">
        <v>43502</v>
      </c>
    </row>
    <row r="19" spans="1:30" x14ac:dyDescent="0.35">
      <c r="A19" s="48" t="s">
        <v>41</v>
      </c>
      <c r="B19" s="49">
        <v>43789</v>
      </c>
      <c r="C19" s="50">
        <v>0.64781250000000001</v>
      </c>
      <c r="D19" s="51" t="s">
        <v>42</v>
      </c>
      <c r="E19" s="51">
        <v>2.3159999999999998</v>
      </c>
      <c r="F19" s="51">
        <v>24.1447</v>
      </c>
      <c r="G19" s="51" t="s">
        <v>43</v>
      </c>
      <c r="H19" s="51">
        <v>3.1560000000000001</v>
      </c>
      <c r="I19" s="51">
        <v>3529.7514999999999</v>
      </c>
      <c r="J19" s="51" t="s">
        <v>44</v>
      </c>
      <c r="K19" s="51">
        <v>3.57</v>
      </c>
      <c r="L19" s="51">
        <v>884.52449999999999</v>
      </c>
      <c r="M19" s="5"/>
      <c r="N19" s="4"/>
      <c r="O19" s="5"/>
      <c r="P19" s="5"/>
      <c r="Q19" s="4"/>
      <c r="R19" s="4"/>
      <c r="S19" s="5"/>
      <c r="T19" s="4"/>
      <c r="U19" s="4"/>
      <c r="AD19" s="31">
        <v>43502</v>
      </c>
    </row>
    <row r="20" spans="1:30" x14ac:dyDescent="0.35">
      <c r="A20" s="44" t="s">
        <v>55</v>
      </c>
      <c r="B20" s="45">
        <v>43789</v>
      </c>
      <c r="C20" s="46">
        <v>0.67391203703703706</v>
      </c>
      <c r="D20" s="47" t="s">
        <v>42</v>
      </c>
      <c r="E20" s="47">
        <v>2.31</v>
      </c>
      <c r="F20" s="47">
        <v>13.180999999999999</v>
      </c>
      <c r="G20" s="47" t="s">
        <v>43</v>
      </c>
      <c r="H20" s="47">
        <v>3.1459999999999999</v>
      </c>
      <c r="I20" s="47">
        <v>3859.8788</v>
      </c>
      <c r="J20" s="47" t="s">
        <v>44</v>
      </c>
      <c r="K20" s="47">
        <v>3.56</v>
      </c>
      <c r="L20" s="47">
        <v>682.76880000000006</v>
      </c>
      <c r="O20" s="14">
        <f t="shared" ref="O20:O29" si="3">($O$2/$M$2)*F20</f>
        <v>2.1562554000273888</v>
      </c>
      <c r="P20" s="3"/>
      <c r="R20" s="14">
        <f t="shared" ref="R20:R29" si="4">($R$2/$P$2)*I20</f>
        <v>443.37561705355267</v>
      </c>
      <c r="S20" s="3"/>
      <c r="T20" s="14">
        <f>($S$2/$U$2)*L20</f>
        <v>1679.4896063607696</v>
      </c>
      <c r="AD20" s="31">
        <v>43502</v>
      </c>
    </row>
    <row r="21" spans="1:30" x14ac:dyDescent="0.35">
      <c r="A21" s="44" t="s">
        <v>56</v>
      </c>
      <c r="B21" s="45">
        <v>43789</v>
      </c>
      <c r="C21" s="46">
        <v>0.67826388888888889</v>
      </c>
      <c r="D21" s="47" t="s">
        <v>42</v>
      </c>
      <c r="E21" s="47">
        <v>2.3159999999999998</v>
      </c>
      <c r="F21" s="47">
        <v>11.8758</v>
      </c>
      <c r="G21" s="47" t="s">
        <v>43</v>
      </c>
      <c r="H21" s="47">
        <v>3.15</v>
      </c>
      <c r="I21" s="47">
        <v>4394.2362000000003</v>
      </c>
      <c r="J21" s="47" t="s">
        <v>44</v>
      </c>
      <c r="K21" s="47">
        <v>3.5630000000000002</v>
      </c>
      <c r="L21" s="47">
        <v>631.67840000000001</v>
      </c>
      <c r="O21" s="14">
        <f t="shared" si="3"/>
        <v>1.9427401471546366</v>
      </c>
      <c r="P21" s="3"/>
      <c r="R21" s="14">
        <f t="shared" si="4"/>
        <v>504.75605261337705</v>
      </c>
      <c r="S21" s="3"/>
      <c r="U21" s="14">
        <f t="shared" ref="U21:U26" si="5">($S$2/$U$2)*L21</f>
        <v>1553.8163245927476</v>
      </c>
      <c r="AD21" s="31">
        <v>43502</v>
      </c>
    </row>
    <row r="22" spans="1:30" x14ac:dyDescent="0.35">
      <c r="A22" s="44" t="s">
        <v>57</v>
      </c>
      <c r="B22" s="45">
        <v>43789</v>
      </c>
      <c r="C22" s="46">
        <v>0.68261574074074083</v>
      </c>
      <c r="D22" s="47" t="s">
        <v>42</v>
      </c>
      <c r="E22" s="47">
        <v>2.3159999999999998</v>
      </c>
      <c r="F22" s="47">
        <v>10.1523</v>
      </c>
      <c r="G22" s="47" t="s">
        <v>43</v>
      </c>
      <c r="H22" s="47">
        <v>3.153</v>
      </c>
      <c r="I22" s="47">
        <v>3839.4457000000002</v>
      </c>
      <c r="J22" s="47" t="s">
        <v>44</v>
      </c>
      <c r="K22" s="47">
        <v>3.5630000000000002</v>
      </c>
      <c r="L22" s="47">
        <v>639.66539999999998</v>
      </c>
      <c r="N22" s="14">
        <f>($O$2/$M$2)*F22</f>
        <v>1.6607959712994509</v>
      </c>
      <c r="P22" s="3"/>
      <c r="Q22" s="14">
        <f>($R$2/$P$2)*I22</f>
        <v>441.02851270384696</v>
      </c>
      <c r="S22" s="3"/>
      <c r="U22" s="14">
        <f t="shared" si="5"/>
        <v>1573.4629216340936</v>
      </c>
      <c r="AD22" s="31">
        <v>43502</v>
      </c>
    </row>
    <row r="23" spans="1:30" x14ac:dyDescent="0.35">
      <c r="A23" s="44" t="s">
        <v>58</v>
      </c>
      <c r="B23" s="45">
        <v>43789</v>
      </c>
      <c r="C23" s="46">
        <v>0.68695601851851851</v>
      </c>
      <c r="D23" s="47" t="s">
        <v>42</v>
      </c>
      <c r="E23" s="47">
        <v>2.3130000000000002</v>
      </c>
      <c r="F23" s="47">
        <v>11.731400000000001</v>
      </c>
      <c r="G23" s="47" t="s">
        <v>43</v>
      </c>
      <c r="H23" s="47">
        <v>3.1459999999999999</v>
      </c>
      <c r="I23" s="47">
        <v>5259.2071999999998</v>
      </c>
      <c r="J23" s="47" t="s">
        <v>44</v>
      </c>
      <c r="K23" s="47">
        <v>3.56</v>
      </c>
      <c r="L23" s="47">
        <v>709.94659999999999</v>
      </c>
      <c r="O23" s="14">
        <f t="shared" si="3"/>
        <v>1.9191180183507557</v>
      </c>
      <c r="P23" s="3"/>
      <c r="R23" s="14">
        <f t="shared" si="4"/>
        <v>604.11333058242326</v>
      </c>
      <c r="S23" s="3"/>
      <c r="U23" s="14">
        <f t="shared" si="5"/>
        <v>1746.3421523818408</v>
      </c>
      <c r="AD23" s="31">
        <v>43502</v>
      </c>
    </row>
    <row r="24" spans="1:30" x14ac:dyDescent="0.35">
      <c r="A24" s="44" t="s">
        <v>59</v>
      </c>
      <c r="B24" s="45">
        <v>43789</v>
      </c>
      <c r="C24" s="46">
        <v>0.69131944444444438</v>
      </c>
      <c r="D24" s="47" t="s">
        <v>42</v>
      </c>
      <c r="E24" s="47">
        <v>2.3130000000000002</v>
      </c>
      <c r="F24" s="47">
        <v>11.7448</v>
      </c>
      <c r="G24" s="47" t="s">
        <v>43</v>
      </c>
      <c r="H24" s="47">
        <v>3.1459999999999999</v>
      </c>
      <c r="I24" s="47">
        <v>5165.2094999999999</v>
      </c>
      <c r="J24" s="47" t="s">
        <v>44</v>
      </c>
      <c r="K24" s="47">
        <v>3.56</v>
      </c>
      <c r="L24" s="47">
        <v>726.11199999999997</v>
      </c>
      <c r="O24" s="14">
        <f t="shared" si="3"/>
        <v>1.9213100995555479</v>
      </c>
      <c r="P24" s="3"/>
      <c r="R24" s="14">
        <f t="shared" si="4"/>
        <v>593.31602569318295</v>
      </c>
      <c r="S24" s="3"/>
      <c r="U24" s="14">
        <f t="shared" si="5"/>
        <v>1786.1061563648354</v>
      </c>
      <c r="AD24" s="31">
        <v>43502</v>
      </c>
    </row>
    <row r="25" spans="1:30" x14ac:dyDescent="0.35">
      <c r="A25" s="52" t="s">
        <v>60</v>
      </c>
      <c r="B25" s="53">
        <v>43789</v>
      </c>
      <c r="C25" s="54">
        <v>0.7131481481481482</v>
      </c>
      <c r="D25" s="55" t="s">
        <v>42</v>
      </c>
      <c r="E25" s="55">
        <v>2.3130000000000002</v>
      </c>
      <c r="F25" s="55">
        <v>11.774100000000001</v>
      </c>
      <c r="G25" s="55" t="s">
        <v>43</v>
      </c>
      <c r="H25" s="55">
        <v>3.153</v>
      </c>
      <c r="I25" s="55">
        <v>3866.7962000000002</v>
      </c>
      <c r="J25" s="55" t="s">
        <v>44</v>
      </c>
      <c r="K25" s="55">
        <v>3.5630000000000002</v>
      </c>
      <c r="L25" s="55">
        <v>616.96460000000002</v>
      </c>
      <c r="O25" s="17">
        <f t="shared" si="3"/>
        <v>1.9261032323391609</v>
      </c>
      <c r="P25" s="3"/>
      <c r="R25" s="17">
        <f t="shared" si="4"/>
        <v>444.17020327045833</v>
      </c>
      <c r="S25" s="3"/>
      <c r="U25" s="17">
        <f t="shared" si="5"/>
        <v>1517.6229979936541</v>
      </c>
      <c r="AD25" s="31">
        <v>43502</v>
      </c>
    </row>
    <row r="26" spans="1:30" x14ac:dyDescent="0.35">
      <c r="A26" s="52" t="s">
        <v>61</v>
      </c>
      <c r="B26" s="53">
        <v>43789</v>
      </c>
      <c r="C26" s="54">
        <v>0.71749999999999992</v>
      </c>
      <c r="D26" s="55" t="s">
        <v>42</v>
      </c>
      <c r="E26" s="55">
        <v>2.3159999999999998</v>
      </c>
      <c r="F26" s="55">
        <v>11.9358</v>
      </c>
      <c r="G26" s="55" t="s">
        <v>43</v>
      </c>
      <c r="H26" s="55">
        <v>3.153</v>
      </c>
      <c r="I26" s="55">
        <v>4886.5936000000002</v>
      </c>
      <c r="J26" s="55" t="s">
        <v>44</v>
      </c>
      <c r="K26" s="55">
        <v>3.57</v>
      </c>
      <c r="L26" s="55">
        <v>602.6884</v>
      </c>
      <c r="O26" s="17">
        <f t="shared" si="3"/>
        <v>1.9525554361313184</v>
      </c>
      <c r="P26" s="3"/>
      <c r="R26" s="17">
        <f t="shared" si="4"/>
        <v>561.31204241178284</v>
      </c>
      <c r="S26" s="3"/>
      <c r="U26" s="17">
        <f t="shared" si="5"/>
        <v>1482.5060894320331</v>
      </c>
      <c r="AD26" s="31">
        <v>43502</v>
      </c>
    </row>
    <row r="27" spans="1:30" x14ac:dyDescent="0.35">
      <c r="A27" s="52" t="s">
        <v>62</v>
      </c>
      <c r="B27" s="53">
        <v>43789</v>
      </c>
      <c r="C27" s="54">
        <v>0.72185185185185186</v>
      </c>
      <c r="D27" s="55" t="s">
        <v>42</v>
      </c>
      <c r="E27" s="55">
        <v>2.3159999999999998</v>
      </c>
      <c r="F27" s="55">
        <v>11.5252</v>
      </c>
      <c r="G27" s="55" t="s">
        <v>43</v>
      </c>
      <c r="H27" s="55">
        <v>3.15</v>
      </c>
      <c r="I27" s="55">
        <v>5598.1917000000003</v>
      </c>
      <c r="J27" s="55" t="s">
        <v>44</v>
      </c>
      <c r="K27" s="55">
        <v>3.5659999999999998</v>
      </c>
      <c r="L27" s="55">
        <v>630.01959999999997</v>
      </c>
      <c r="O27" s="17">
        <f t="shared" si="3"/>
        <v>1.8853861419008924</v>
      </c>
      <c r="P27" s="3"/>
      <c r="R27" s="17">
        <f t="shared" si="4"/>
        <v>643.05171949222267</v>
      </c>
      <c r="S27" s="3"/>
      <c r="U27" s="17">
        <f>($S$2/$U$2)*L27</f>
        <v>1549.7359721234618</v>
      </c>
      <c r="AD27" s="31">
        <v>43502</v>
      </c>
    </row>
    <row r="28" spans="1:30" x14ac:dyDescent="0.35">
      <c r="A28" s="52" t="s">
        <v>63</v>
      </c>
      <c r="B28" s="53">
        <v>43789</v>
      </c>
      <c r="C28" s="54">
        <v>0.72619212962962953</v>
      </c>
      <c r="D28" s="55" t="s">
        <v>42</v>
      </c>
      <c r="E28" s="55">
        <v>2.31</v>
      </c>
      <c r="F28" s="55">
        <v>11.4582</v>
      </c>
      <c r="G28" s="55" t="s">
        <v>43</v>
      </c>
      <c r="H28" s="55">
        <v>3.1429999999999998</v>
      </c>
      <c r="I28" s="55">
        <v>5787.9966000000004</v>
      </c>
      <c r="J28" s="55" t="s">
        <v>44</v>
      </c>
      <c r="K28" s="55">
        <v>3.56</v>
      </c>
      <c r="L28" s="55">
        <v>624.51340000000005</v>
      </c>
      <c r="O28" s="17">
        <f t="shared" si="3"/>
        <v>1.874425735876931</v>
      </c>
      <c r="P28" s="3"/>
      <c r="R28" s="17">
        <f t="shared" si="4"/>
        <v>664.85418247559096</v>
      </c>
      <c r="S28" s="3"/>
      <c r="U28" s="17">
        <f>($S$2/$U$2)*L28</f>
        <v>1536.1917011044234</v>
      </c>
      <c r="AD28" s="31">
        <v>43502</v>
      </c>
    </row>
    <row r="29" spans="1:30" x14ac:dyDescent="0.35">
      <c r="A29" s="52" t="s">
        <v>64</v>
      </c>
      <c r="B29" s="53">
        <v>43789</v>
      </c>
      <c r="C29" s="54">
        <v>0.73054398148148147</v>
      </c>
      <c r="D29" s="55" t="s">
        <v>42</v>
      </c>
      <c r="E29" s="55">
        <v>2.3130000000000002</v>
      </c>
      <c r="F29" s="55">
        <v>11.5182</v>
      </c>
      <c r="G29" s="55" t="s">
        <v>43</v>
      </c>
      <c r="H29" s="55">
        <v>3.1429999999999998</v>
      </c>
      <c r="I29" s="55">
        <v>6590.8764000000001</v>
      </c>
      <c r="J29" s="55" t="s">
        <v>44</v>
      </c>
      <c r="K29" s="55">
        <v>3.56</v>
      </c>
      <c r="L29" s="55">
        <v>658.75040000000001</v>
      </c>
      <c r="O29" s="17">
        <f t="shared" si="3"/>
        <v>1.884241024853613</v>
      </c>
      <c r="P29" s="3"/>
      <c r="R29" s="17">
        <f t="shared" si="4"/>
        <v>757.07918361936595</v>
      </c>
      <c r="S29" s="3"/>
      <c r="U29" s="17">
        <f>($S$2/$U$2)*L29</f>
        <v>1620.4086214630772</v>
      </c>
      <c r="AD29" s="31">
        <v>43502</v>
      </c>
    </row>
    <row r="30" spans="1:30" x14ac:dyDescent="0.35">
      <c r="A30" s="56" t="s">
        <v>41</v>
      </c>
      <c r="B30" s="57">
        <v>43789</v>
      </c>
      <c r="C30" s="58">
        <v>0.69565972222222217</v>
      </c>
      <c r="D30" s="59" t="s">
        <v>42</v>
      </c>
      <c r="E30" s="59">
        <v>2.3159999999999998</v>
      </c>
      <c r="F30" s="59">
        <v>24.049800000000001</v>
      </c>
      <c r="G30" s="59" t="s">
        <v>43</v>
      </c>
      <c r="H30" s="59">
        <v>3.153</v>
      </c>
      <c r="I30" s="59">
        <v>3502.2471999999998</v>
      </c>
      <c r="J30" s="59" t="s">
        <v>44</v>
      </c>
      <c r="K30" s="59">
        <v>3.5659999999999998</v>
      </c>
      <c r="L30" s="59">
        <v>891.23360000000002</v>
      </c>
      <c r="M30" s="5"/>
      <c r="N30" s="4"/>
      <c r="O30" s="5"/>
      <c r="P30" s="5"/>
      <c r="Q30" s="4"/>
      <c r="R30" s="4"/>
      <c r="S30" s="5"/>
      <c r="T30" s="4"/>
      <c r="U30" s="4"/>
      <c r="AD30" s="31">
        <v>43502</v>
      </c>
    </row>
    <row r="31" spans="1:30" x14ac:dyDescent="0.35">
      <c r="A31" s="56" t="s">
        <v>41</v>
      </c>
      <c r="B31" s="57">
        <v>43789</v>
      </c>
      <c r="C31" s="58">
        <v>0.7000925925925926</v>
      </c>
      <c r="D31" s="59" t="s">
        <v>42</v>
      </c>
      <c r="E31" s="59">
        <v>2.3130000000000002</v>
      </c>
      <c r="F31" s="59">
        <v>24.12</v>
      </c>
      <c r="G31" s="59" t="s">
        <v>43</v>
      </c>
      <c r="H31" s="59">
        <v>3.15</v>
      </c>
      <c r="I31" s="59">
        <v>3508.2523999999999</v>
      </c>
      <c r="J31" s="59" t="s">
        <v>44</v>
      </c>
      <c r="K31" s="59">
        <v>3.56</v>
      </c>
      <c r="L31" s="59">
        <v>887.30200000000002</v>
      </c>
      <c r="M31" s="5"/>
      <c r="N31" s="4"/>
      <c r="O31" s="5"/>
      <c r="P31" s="5"/>
      <c r="Q31" s="4"/>
      <c r="R31" s="4"/>
      <c r="S31" s="5"/>
      <c r="T31" s="4"/>
      <c r="U31" s="4"/>
      <c r="AD31" s="31">
        <v>43502</v>
      </c>
    </row>
    <row r="32" spans="1:30" x14ac:dyDescent="0.35">
      <c r="A32" s="56" t="s">
        <v>41</v>
      </c>
      <c r="B32" s="57">
        <v>43789</v>
      </c>
      <c r="C32" s="58">
        <v>0.70444444444444443</v>
      </c>
      <c r="D32" s="59" t="s">
        <v>42</v>
      </c>
      <c r="E32" s="59">
        <v>2.31</v>
      </c>
      <c r="F32" s="59">
        <v>24.1508</v>
      </c>
      <c r="G32" s="59" t="s">
        <v>43</v>
      </c>
      <c r="H32" s="59">
        <v>3.15</v>
      </c>
      <c r="I32" s="59">
        <v>3510.1480999999999</v>
      </c>
      <c r="J32" s="59" t="s">
        <v>44</v>
      </c>
      <c r="K32" s="59">
        <v>3.56</v>
      </c>
      <c r="L32" s="59">
        <v>884.46019999999999</v>
      </c>
      <c r="M32" s="5"/>
      <c r="N32" s="4"/>
      <c r="O32" s="5"/>
      <c r="P32" s="5"/>
      <c r="Q32" s="4"/>
      <c r="R32" s="4"/>
      <c r="S32" s="5"/>
      <c r="T32" s="4"/>
      <c r="U32" s="4"/>
      <c r="AD32" s="31">
        <v>43502</v>
      </c>
    </row>
    <row r="33" spans="1:30" x14ac:dyDescent="0.35">
      <c r="A33" s="56" t="s">
        <v>41</v>
      </c>
      <c r="B33" s="57">
        <v>43789</v>
      </c>
      <c r="C33" s="58">
        <v>0.70879629629629637</v>
      </c>
      <c r="D33" s="59" t="s">
        <v>42</v>
      </c>
      <c r="E33" s="59">
        <v>2.31</v>
      </c>
      <c r="F33" s="59">
        <v>23.732299999999999</v>
      </c>
      <c r="G33" s="59" t="s">
        <v>43</v>
      </c>
      <c r="H33" s="59">
        <v>3.1459999999999999</v>
      </c>
      <c r="I33" s="59">
        <v>3534.2168999999999</v>
      </c>
      <c r="J33" s="59" t="s">
        <v>44</v>
      </c>
      <c r="K33" s="59">
        <v>3.56</v>
      </c>
      <c r="L33" s="59">
        <v>887.2962</v>
      </c>
      <c r="M33" s="5"/>
      <c r="N33" s="4"/>
      <c r="O33" s="5"/>
      <c r="P33" s="5"/>
      <c r="Q33" s="4"/>
      <c r="R33" s="4"/>
      <c r="S33" s="5"/>
      <c r="T33" s="4"/>
      <c r="U33" s="4"/>
      <c r="AD33" s="31">
        <v>43502</v>
      </c>
    </row>
    <row r="34" spans="1:30" x14ac:dyDescent="0.35">
      <c r="A34" s="27" t="s">
        <v>65</v>
      </c>
      <c r="B34" s="28"/>
      <c r="C34" s="29"/>
      <c r="D34" s="27"/>
      <c r="E34" s="30"/>
      <c r="F34" s="30"/>
      <c r="G34" s="30"/>
      <c r="H34" s="30"/>
      <c r="I34" s="30"/>
      <c r="J34" s="30"/>
      <c r="K34" s="30"/>
      <c r="L34" s="30"/>
      <c r="O34" s="19">
        <f t="shared" ref="O34:O42" si="6">($O$2/$M$2)*F34</f>
        <v>0</v>
      </c>
      <c r="R34" s="19">
        <f t="shared" ref="R34:R43" si="7">($R$2/$P$2)*I34</f>
        <v>0</v>
      </c>
      <c r="U34" s="19">
        <f t="shared" ref="U34:U43" si="8">($S$2/$U$2)*L34</f>
        <v>0</v>
      </c>
      <c r="AD34" s="31">
        <v>43502</v>
      </c>
    </row>
    <row r="35" spans="1:30" x14ac:dyDescent="0.35">
      <c r="A35" s="27" t="s">
        <v>66</v>
      </c>
      <c r="B35" s="28"/>
      <c r="C35" s="29"/>
      <c r="D35" s="27"/>
      <c r="E35" s="30"/>
      <c r="F35" s="30"/>
      <c r="G35" s="30"/>
      <c r="H35" s="30"/>
      <c r="I35" s="30"/>
      <c r="J35" s="30"/>
      <c r="K35" s="30"/>
      <c r="L35" s="30"/>
      <c r="O35" s="19">
        <f t="shared" si="6"/>
        <v>0</v>
      </c>
      <c r="R35" s="19">
        <f t="shared" si="7"/>
        <v>0</v>
      </c>
      <c r="U35" s="19">
        <f t="shared" si="8"/>
        <v>0</v>
      </c>
      <c r="AD35" s="31">
        <v>43502</v>
      </c>
    </row>
    <row r="36" spans="1:30" x14ac:dyDescent="0.35">
      <c r="A36" s="27" t="s">
        <v>67</v>
      </c>
      <c r="B36" s="28"/>
      <c r="C36" s="29"/>
      <c r="D36" s="27"/>
      <c r="E36" s="30"/>
      <c r="F36" s="30"/>
      <c r="G36" s="30"/>
      <c r="H36" s="30"/>
      <c r="I36" s="30"/>
      <c r="J36" s="30"/>
      <c r="K36" s="30"/>
      <c r="L36" s="30"/>
      <c r="O36" s="19">
        <f>($O$2/$M$2)*F36</f>
        <v>0</v>
      </c>
      <c r="R36" s="19">
        <f>($R$2/$P$2)*I36</f>
        <v>0</v>
      </c>
      <c r="U36" s="19">
        <f>($S$2/$U$2)*L36</f>
        <v>0</v>
      </c>
      <c r="AD36" s="31">
        <v>43502</v>
      </c>
    </row>
    <row r="37" spans="1:30" x14ac:dyDescent="0.35">
      <c r="A37" s="27" t="s">
        <v>68</v>
      </c>
      <c r="B37" s="28"/>
      <c r="C37" s="29"/>
      <c r="D37" s="27"/>
      <c r="E37" s="30"/>
      <c r="F37" s="30"/>
      <c r="G37" s="30"/>
      <c r="H37" s="30"/>
      <c r="I37" s="30"/>
      <c r="J37" s="30"/>
      <c r="K37" s="30"/>
      <c r="L37" s="30"/>
      <c r="O37" s="19">
        <f t="shared" si="6"/>
        <v>0</v>
      </c>
      <c r="R37" s="19">
        <f t="shared" si="7"/>
        <v>0</v>
      </c>
      <c r="U37" s="19">
        <f t="shared" si="8"/>
        <v>0</v>
      </c>
      <c r="AD37" s="31">
        <v>43502</v>
      </c>
    </row>
    <row r="38" spans="1:30" x14ac:dyDescent="0.35">
      <c r="A38" s="27" t="s">
        <v>69</v>
      </c>
      <c r="B38" s="28"/>
      <c r="C38" s="29"/>
      <c r="D38" s="27"/>
      <c r="E38" s="30"/>
      <c r="F38" s="30"/>
      <c r="G38" s="30"/>
      <c r="H38" s="30"/>
      <c r="I38" s="30"/>
      <c r="J38" s="30"/>
      <c r="K38" s="30"/>
      <c r="L38" s="30"/>
      <c r="O38" s="19">
        <f t="shared" si="6"/>
        <v>0</v>
      </c>
      <c r="R38" s="19">
        <f t="shared" si="7"/>
        <v>0</v>
      </c>
      <c r="U38" s="19">
        <f t="shared" si="8"/>
        <v>0</v>
      </c>
      <c r="AD38" s="31">
        <v>43502</v>
      </c>
    </row>
    <row r="39" spans="1:30" x14ac:dyDescent="0.35">
      <c r="A39" s="64" t="s">
        <v>70</v>
      </c>
      <c r="B39" s="65">
        <v>43789</v>
      </c>
      <c r="C39" s="66">
        <v>0.7348958333333333</v>
      </c>
      <c r="D39" s="67" t="s">
        <v>42</v>
      </c>
      <c r="E39" s="67">
        <v>2.3159999999999998</v>
      </c>
      <c r="F39" s="67">
        <v>11.802</v>
      </c>
      <c r="G39" s="67" t="s">
        <v>43</v>
      </c>
      <c r="H39" s="67">
        <v>3.153</v>
      </c>
      <c r="I39" s="67">
        <v>3545.0657000000001</v>
      </c>
      <c r="J39" s="67" t="s">
        <v>44</v>
      </c>
      <c r="K39" s="67">
        <v>3.5659999999999998</v>
      </c>
      <c r="L39" s="67">
        <v>640.03150000000005</v>
      </c>
      <c r="O39" s="26">
        <f t="shared" si="6"/>
        <v>1.930667341713318</v>
      </c>
      <c r="R39" s="16">
        <f t="shared" si="7"/>
        <v>407.21374262655212</v>
      </c>
      <c r="U39" s="16">
        <f t="shared" si="8"/>
        <v>1574.3634624099591</v>
      </c>
      <c r="AD39" s="31">
        <v>43502</v>
      </c>
    </row>
    <row r="40" spans="1:30" x14ac:dyDescent="0.35">
      <c r="A40" s="64" t="s">
        <v>71</v>
      </c>
      <c r="B40" s="65">
        <v>43789</v>
      </c>
      <c r="C40" s="66">
        <v>0.73924768518518524</v>
      </c>
      <c r="D40" s="67" t="s">
        <v>42</v>
      </c>
      <c r="E40" s="67">
        <v>2.3130000000000002</v>
      </c>
      <c r="F40" s="67">
        <v>11.163500000000001</v>
      </c>
      <c r="G40" s="67" t="s">
        <v>43</v>
      </c>
      <c r="H40" s="67">
        <v>3.153</v>
      </c>
      <c r="I40" s="67">
        <v>4119.6729999999998</v>
      </c>
      <c r="J40" s="67" t="s">
        <v>44</v>
      </c>
      <c r="K40" s="67">
        <v>3.5659999999999998</v>
      </c>
      <c r="L40" s="67">
        <v>668.35760000000005</v>
      </c>
      <c r="O40" s="16">
        <f t="shared" si="6"/>
        <v>1.8262163081864622</v>
      </c>
      <c r="R40" s="16">
        <f t="shared" si="7"/>
        <v>473.21759388762683</v>
      </c>
      <c r="U40" s="16">
        <f t="shared" si="8"/>
        <v>1644.0406218506598</v>
      </c>
      <c r="AD40" s="31">
        <v>43502</v>
      </c>
    </row>
    <row r="41" spans="1:30" x14ac:dyDescent="0.35">
      <c r="A41" s="64" t="s">
        <v>72</v>
      </c>
      <c r="B41" s="65">
        <v>43789</v>
      </c>
      <c r="C41" s="66">
        <v>0.74359953703703707</v>
      </c>
      <c r="D41" s="67" t="s">
        <v>42</v>
      </c>
      <c r="E41" s="67">
        <v>2.3159999999999998</v>
      </c>
      <c r="F41" s="67">
        <v>11.052199999999999</v>
      </c>
      <c r="G41" s="67" t="s">
        <v>43</v>
      </c>
      <c r="H41" s="67">
        <v>3.153</v>
      </c>
      <c r="I41" s="67">
        <v>4184.0564000000004</v>
      </c>
      <c r="J41" s="67" t="s">
        <v>44</v>
      </c>
      <c r="K41" s="67">
        <v>3.5659999999999998</v>
      </c>
      <c r="L41" s="67">
        <v>647.18259999999998</v>
      </c>
      <c r="O41" s="16">
        <f t="shared" si="6"/>
        <v>1.8080089471347172</v>
      </c>
      <c r="R41" s="16">
        <f t="shared" si="7"/>
        <v>480.61317058371532</v>
      </c>
      <c r="U41" s="16">
        <f t="shared" si="8"/>
        <v>1591.9538943746979</v>
      </c>
      <c r="AD41" s="31">
        <v>43502</v>
      </c>
    </row>
    <row r="42" spans="1:30" x14ac:dyDescent="0.35">
      <c r="A42" s="64" t="s">
        <v>73</v>
      </c>
      <c r="B42" s="65">
        <v>43789</v>
      </c>
      <c r="C42" s="66">
        <v>0.74795138888888879</v>
      </c>
      <c r="D42" s="67" t="s">
        <v>42</v>
      </c>
      <c r="E42" s="67">
        <v>2.31</v>
      </c>
      <c r="F42" s="67">
        <v>11.35</v>
      </c>
      <c r="G42" s="67" t="s">
        <v>43</v>
      </c>
      <c r="H42" s="67">
        <v>3.1459999999999999</v>
      </c>
      <c r="I42" s="67">
        <v>4561.0393999999997</v>
      </c>
      <c r="J42" s="67" t="s">
        <v>44</v>
      </c>
      <c r="K42" s="67">
        <v>3.56</v>
      </c>
      <c r="L42" s="67">
        <v>648.77520000000004</v>
      </c>
      <c r="N42" s="16">
        <f>($O$2/$M$2)*F42</f>
        <v>1.8567254980889814</v>
      </c>
      <c r="R42" s="16">
        <f t="shared" si="7"/>
        <v>523.9163619284019</v>
      </c>
      <c r="U42" s="16">
        <f t="shared" si="8"/>
        <v>1595.8714066381322</v>
      </c>
      <c r="AD42" s="31">
        <v>43502</v>
      </c>
    </row>
    <row r="43" spans="1:30" x14ac:dyDescent="0.35">
      <c r="A43" s="64" t="s">
        <v>74</v>
      </c>
      <c r="B43" s="65">
        <v>43789</v>
      </c>
      <c r="C43" s="66">
        <v>0.75229166666666669</v>
      </c>
      <c r="D43" s="67" t="s">
        <v>42</v>
      </c>
      <c r="E43" s="67">
        <v>2.3159999999999998</v>
      </c>
      <c r="F43" s="67">
        <v>11.048999999999999</v>
      </c>
      <c r="G43" s="67" t="s">
        <v>43</v>
      </c>
      <c r="H43" s="67">
        <v>3.153</v>
      </c>
      <c r="I43" s="67">
        <v>4148.7102999999997</v>
      </c>
      <c r="J43" s="67" t="s">
        <v>44</v>
      </c>
      <c r="K43" s="67">
        <v>3.5659999999999998</v>
      </c>
      <c r="L43" s="67">
        <v>643.58119999999997</v>
      </c>
      <c r="O43" s="16">
        <f t="shared" ref="O43" si="9">($O$2/$M$2)*F43</f>
        <v>1.8074854650559609</v>
      </c>
      <c r="Q43" s="16">
        <f>($R$2/$P$2)*I43</f>
        <v>476.55304338543726</v>
      </c>
      <c r="U43" s="16">
        <f t="shared" si="8"/>
        <v>1583.0950919977474</v>
      </c>
      <c r="AD43" s="31">
        <v>43502</v>
      </c>
    </row>
    <row r="44" spans="1:30" x14ac:dyDescent="0.35">
      <c r="A44" s="60" t="s">
        <v>41</v>
      </c>
      <c r="B44" s="61">
        <v>43789</v>
      </c>
      <c r="C44" s="62">
        <v>0.75664351851851841</v>
      </c>
      <c r="D44" s="63" t="s">
        <v>42</v>
      </c>
      <c r="E44" s="63">
        <v>2.31</v>
      </c>
      <c r="F44" s="63">
        <v>23.774000000000001</v>
      </c>
      <c r="G44" s="63" t="s">
        <v>43</v>
      </c>
      <c r="H44" s="63">
        <v>3.1459999999999999</v>
      </c>
      <c r="I44" s="63">
        <v>3565.6086</v>
      </c>
      <c r="J44" s="63" t="s">
        <v>44</v>
      </c>
      <c r="K44" s="63">
        <v>3.5630000000000002</v>
      </c>
      <c r="L44" s="63">
        <v>913.0752</v>
      </c>
      <c r="M44" s="5"/>
      <c r="N44" s="4"/>
      <c r="O44" s="4"/>
      <c r="P44" s="5"/>
      <c r="Q44" s="4"/>
      <c r="R44" s="4"/>
      <c r="S44" s="5"/>
      <c r="T44" s="4"/>
      <c r="U44" s="4"/>
      <c r="AD44" s="31">
        <v>43502</v>
      </c>
    </row>
    <row r="45" spans="1:30" x14ac:dyDescent="0.35">
      <c r="A45" s="60" t="s">
        <v>41</v>
      </c>
      <c r="B45" s="61">
        <v>43789</v>
      </c>
      <c r="C45" s="62">
        <v>0.76099537037037035</v>
      </c>
      <c r="D45" s="63" t="s">
        <v>42</v>
      </c>
      <c r="E45" s="63">
        <v>2.3159999999999998</v>
      </c>
      <c r="F45" s="63">
        <v>23.503599999999999</v>
      </c>
      <c r="G45" s="63" t="s">
        <v>43</v>
      </c>
      <c r="H45" s="63">
        <v>3.153</v>
      </c>
      <c r="I45" s="63">
        <v>3579.7154999999998</v>
      </c>
      <c r="J45" s="63" t="s">
        <v>44</v>
      </c>
      <c r="K45" s="63">
        <v>3.5659999999999998</v>
      </c>
      <c r="L45" s="63">
        <v>917.1241</v>
      </c>
      <c r="M45" s="5"/>
      <c r="N45" s="4"/>
      <c r="O45" s="4"/>
      <c r="P45" s="5"/>
      <c r="Q45" s="4"/>
      <c r="R45" s="4"/>
      <c r="S45" s="5"/>
      <c r="T45" s="4"/>
      <c r="U45" s="4"/>
      <c r="AD45" s="31">
        <v>43502</v>
      </c>
    </row>
    <row r="46" spans="1:30" x14ac:dyDescent="0.35">
      <c r="A46" s="60" t="s">
        <v>41</v>
      </c>
      <c r="B46" s="61">
        <v>43789</v>
      </c>
      <c r="C46" s="62">
        <v>0.76534722222222218</v>
      </c>
      <c r="D46" s="63" t="s">
        <v>42</v>
      </c>
      <c r="E46" s="63">
        <v>2.3159999999999998</v>
      </c>
      <c r="F46" s="63">
        <v>25.593599999999999</v>
      </c>
      <c r="G46" s="63" t="s">
        <v>43</v>
      </c>
      <c r="H46" s="63">
        <v>3.153</v>
      </c>
      <c r="I46" s="63">
        <v>3590.4553999999998</v>
      </c>
      <c r="J46" s="63" t="s">
        <v>44</v>
      </c>
      <c r="K46" s="63">
        <v>3.5659999999999998</v>
      </c>
      <c r="L46" s="63">
        <v>921.58199999999999</v>
      </c>
      <c r="M46" s="5"/>
      <c r="N46" s="4"/>
      <c r="O46" s="4"/>
      <c r="P46" s="5"/>
      <c r="Q46" s="4"/>
      <c r="R46" s="4"/>
      <c r="S46" s="5"/>
      <c r="T46" s="4"/>
      <c r="U46" s="4"/>
      <c r="AD46" s="31">
        <v>43502</v>
      </c>
    </row>
    <row r="47" spans="1:30" x14ac:dyDescent="0.35">
      <c r="A47" s="60" t="s">
        <v>41</v>
      </c>
      <c r="B47" s="61">
        <v>43789</v>
      </c>
      <c r="C47" s="62">
        <v>0.76969907407407412</v>
      </c>
      <c r="D47" s="63" t="s">
        <v>42</v>
      </c>
      <c r="E47" s="63">
        <v>2.31</v>
      </c>
      <c r="F47" s="63">
        <v>24.131</v>
      </c>
      <c r="G47" s="63" t="s">
        <v>43</v>
      </c>
      <c r="H47" s="63">
        <v>3.15</v>
      </c>
      <c r="I47" s="63">
        <v>3662.518</v>
      </c>
      <c r="J47" s="63" t="s">
        <v>44</v>
      </c>
      <c r="K47" s="63">
        <v>3.5630000000000002</v>
      </c>
      <c r="L47" s="63">
        <v>933.58759999999995</v>
      </c>
      <c r="M47" s="5"/>
      <c r="N47" s="4"/>
      <c r="O47" s="4"/>
      <c r="P47" s="5"/>
      <c r="Q47" s="4"/>
      <c r="R47" s="4"/>
      <c r="S47" s="5"/>
      <c r="T47" s="4"/>
      <c r="U47" s="4"/>
      <c r="AD47" s="31">
        <v>43502</v>
      </c>
    </row>
    <row r="48" spans="1:30" x14ac:dyDescent="0.35">
      <c r="A48" s="64" t="s">
        <v>75</v>
      </c>
      <c r="B48" s="65">
        <v>43789</v>
      </c>
      <c r="C48" s="66">
        <v>0.77405092592592595</v>
      </c>
      <c r="D48" s="67" t="s">
        <v>42</v>
      </c>
      <c r="E48" s="67">
        <v>2.3159999999999998</v>
      </c>
      <c r="F48" s="67">
        <v>11.6394</v>
      </c>
      <c r="G48" s="67" t="s">
        <v>43</v>
      </c>
      <c r="H48" s="67">
        <v>3.1560000000000001</v>
      </c>
      <c r="I48" s="67">
        <v>3896.5774000000001</v>
      </c>
      <c r="J48" s="67" t="s">
        <v>44</v>
      </c>
      <c r="K48" s="67">
        <v>3.5659999999999998</v>
      </c>
      <c r="L48" s="67">
        <v>653.63160000000005</v>
      </c>
      <c r="O48" s="22">
        <f t="shared" ref="O48:O57" si="10">($O$2/$M$2)*F48</f>
        <v>1.9040679085865102</v>
      </c>
      <c r="R48" s="22">
        <f t="shared" ref="R48:R57" si="11">($R$2/$P$2)*I48</f>
        <v>447.59110289212401</v>
      </c>
      <c r="U48" s="22">
        <f>($S$2/$U$2)*L48</f>
        <v>1607.8172854251102</v>
      </c>
      <c r="AD48" s="31">
        <v>43502</v>
      </c>
    </row>
    <row r="49" spans="1:30" x14ac:dyDescent="0.35">
      <c r="A49" s="64" t="s">
        <v>76</v>
      </c>
      <c r="B49" s="65">
        <v>43789</v>
      </c>
      <c r="C49" s="66">
        <v>0.77840277777777767</v>
      </c>
      <c r="D49" s="67" t="s">
        <v>42</v>
      </c>
      <c r="E49" s="67">
        <v>2.31</v>
      </c>
      <c r="F49" s="67">
        <v>12.6256</v>
      </c>
      <c r="G49" s="67" t="s">
        <v>43</v>
      </c>
      <c r="H49" s="67">
        <v>3.1459999999999999</v>
      </c>
      <c r="I49" s="67">
        <v>4250.9153999999999</v>
      </c>
      <c r="J49" s="67" t="s">
        <v>44</v>
      </c>
      <c r="K49" s="67">
        <v>3.5630000000000002</v>
      </c>
      <c r="L49" s="67">
        <v>663.06790000000001</v>
      </c>
      <c r="O49" s="22">
        <f t="shared" si="10"/>
        <v>2.0653985417332374</v>
      </c>
      <c r="R49" s="22">
        <f t="shared" si="11"/>
        <v>488.29311389711245</v>
      </c>
      <c r="U49" s="22">
        <f>($S$2/$U$2)*L49</f>
        <v>1631.0289022601239</v>
      </c>
      <c r="AD49" s="31">
        <v>43502</v>
      </c>
    </row>
    <row r="50" spans="1:30" x14ac:dyDescent="0.35">
      <c r="A50" s="64" t="s">
        <v>77</v>
      </c>
      <c r="B50" s="65">
        <v>43789</v>
      </c>
      <c r="C50" s="66">
        <v>0.78275462962962961</v>
      </c>
      <c r="D50" s="67" t="s">
        <v>42</v>
      </c>
      <c r="E50" s="67">
        <v>2.3159999999999998</v>
      </c>
      <c r="F50" s="67">
        <v>12.0152</v>
      </c>
      <c r="G50" s="67" t="s">
        <v>43</v>
      </c>
      <c r="H50" s="67">
        <v>3.153</v>
      </c>
      <c r="I50" s="67">
        <v>4335.72</v>
      </c>
      <c r="J50" s="67" t="s">
        <v>44</v>
      </c>
      <c r="K50" s="67">
        <v>3.5659999999999998</v>
      </c>
      <c r="L50" s="67">
        <v>667.99379999999996</v>
      </c>
      <c r="O50" s="22">
        <f t="shared" si="10"/>
        <v>1.9655443352104607</v>
      </c>
      <c r="R50" s="22">
        <f t="shared" si="11"/>
        <v>498.03442801660759</v>
      </c>
      <c r="U50" s="22">
        <f>($S$2/$U$2)*L50</f>
        <v>1643.1457386650277</v>
      </c>
      <c r="AD50" s="31">
        <v>43502</v>
      </c>
    </row>
    <row r="51" spans="1:30" x14ac:dyDescent="0.35">
      <c r="A51" s="64" t="s">
        <v>78</v>
      </c>
      <c r="B51" s="65">
        <v>43789</v>
      </c>
      <c r="C51" s="66">
        <v>0.78710648148148143</v>
      </c>
      <c r="D51" s="67" t="s">
        <v>42</v>
      </c>
      <c r="E51" s="67">
        <v>2.3159999999999998</v>
      </c>
      <c r="F51" s="67">
        <v>11.4315</v>
      </c>
      <c r="G51" s="67" t="s">
        <v>43</v>
      </c>
      <c r="H51" s="67">
        <v>3.1560000000000001</v>
      </c>
      <c r="I51" s="67">
        <v>4043.7932000000001</v>
      </c>
      <c r="J51" s="67" t="s">
        <v>44</v>
      </c>
      <c r="K51" s="67">
        <v>3.57</v>
      </c>
      <c r="L51" s="67">
        <v>654.14099999999996</v>
      </c>
      <c r="O51" s="22">
        <f t="shared" si="10"/>
        <v>1.8700579322823077</v>
      </c>
      <c r="Q51" s="22">
        <f>($R$2/$P$2)*I51</f>
        <v>464.50145151888199</v>
      </c>
      <c r="U51" s="22">
        <f>($S$2/$U$2)*L51</f>
        <v>1609.0703186707419</v>
      </c>
      <c r="AD51" s="31">
        <v>43502</v>
      </c>
    </row>
    <row r="52" spans="1:30" x14ac:dyDescent="0.35">
      <c r="A52" s="64" t="s">
        <v>79</v>
      </c>
      <c r="B52" s="65">
        <v>43789</v>
      </c>
      <c r="C52" s="66">
        <v>0.79145833333333337</v>
      </c>
      <c r="D52" s="67" t="s">
        <v>42</v>
      </c>
      <c r="E52" s="67">
        <v>2.31</v>
      </c>
      <c r="F52" s="67">
        <v>11.664999999999999</v>
      </c>
      <c r="G52" s="67" t="s">
        <v>43</v>
      </c>
      <c r="H52" s="67">
        <v>3.1459999999999999</v>
      </c>
      <c r="I52" s="67">
        <v>4327.5591999999997</v>
      </c>
      <c r="J52" s="67" t="s">
        <v>44</v>
      </c>
      <c r="K52" s="67">
        <v>3.5659999999999998</v>
      </c>
      <c r="L52" s="67">
        <v>642.3306</v>
      </c>
      <c r="O52" s="22">
        <f t="shared" si="10"/>
        <v>1.908255765216561</v>
      </c>
      <c r="R52" s="22">
        <f t="shared" si="11"/>
        <v>497.09701523161266</v>
      </c>
      <c r="U52" s="22">
        <f t="shared" ref="U52:U57" si="12">($S$2/$U$2)*L52</f>
        <v>1580.0188388038189</v>
      </c>
      <c r="AD52" s="31">
        <v>43502</v>
      </c>
    </row>
    <row r="53" spans="1:30" x14ac:dyDescent="0.35">
      <c r="A53" s="64" t="s">
        <v>80</v>
      </c>
      <c r="B53" s="65">
        <v>43789</v>
      </c>
      <c r="C53" s="66">
        <v>0.79579861111111105</v>
      </c>
      <c r="D53" s="67" t="s">
        <v>42</v>
      </c>
      <c r="E53" s="67">
        <v>2.3130000000000002</v>
      </c>
      <c r="F53" s="67">
        <v>12.0708</v>
      </c>
      <c r="G53" s="67" t="s">
        <v>43</v>
      </c>
      <c r="H53" s="67">
        <v>3.153</v>
      </c>
      <c r="I53" s="67">
        <v>4048.3294000000001</v>
      </c>
      <c r="J53" s="67" t="s">
        <v>44</v>
      </c>
      <c r="K53" s="67">
        <v>3.5659999999999998</v>
      </c>
      <c r="L53" s="67">
        <v>638.68579999999997</v>
      </c>
      <c r="O53" s="24">
        <f t="shared" si="10"/>
        <v>1.9746398363288526</v>
      </c>
      <c r="R53" s="24">
        <f t="shared" si="11"/>
        <v>465.02251463466644</v>
      </c>
      <c r="U53" s="24">
        <f t="shared" si="12"/>
        <v>1571.0532801589836</v>
      </c>
      <c r="AD53" s="31">
        <v>43502</v>
      </c>
    </row>
    <row r="54" spans="1:30" x14ac:dyDescent="0.35">
      <c r="A54" s="64" t="s">
        <v>81</v>
      </c>
      <c r="B54" s="65">
        <v>43789</v>
      </c>
      <c r="C54" s="66">
        <v>0.80015046296296299</v>
      </c>
      <c r="D54" s="67" t="s">
        <v>42</v>
      </c>
      <c r="E54" s="67">
        <v>2.3199999999999998</v>
      </c>
      <c r="F54" s="67">
        <v>11.8759</v>
      </c>
      <c r="G54" s="67" t="s">
        <v>43</v>
      </c>
      <c r="H54" s="67">
        <v>3.153</v>
      </c>
      <c r="I54" s="67">
        <v>4270.6646000000001</v>
      </c>
      <c r="J54" s="67" t="s">
        <v>44</v>
      </c>
      <c r="K54" s="67">
        <v>3.5659999999999998</v>
      </c>
      <c r="L54" s="67">
        <v>644.62139999999999</v>
      </c>
      <c r="O54" s="24">
        <f t="shared" si="10"/>
        <v>1.9427565059695977</v>
      </c>
      <c r="Q54" s="24">
        <f>($R$2/$P$2)*I54</f>
        <v>490.56166018833642</v>
      </c>
      <c r="U54" s="24">
        <f t="shared" si="12"/>
        <v>1585.6537986764013</v>
      </c>
      <c r="AD54" s="31">
        <v>43502</v>
      </c>
    </row>
    <row r="55" spans="1:30" x14ac:dyDescent="0.35">
      <c r="A55" s="64" t="s">
        <v>82</v>
      </c>
      <c r="B55" s="65">
        <v>43789</v>
      </c>
      <c r="C55" s="66">
        <v>0.80450231481481482</v>
      </c>
      <c r="D55" s="67" t="s">
        <v>42</v>
      </c>
      <c r="E55" s="67">
        <v>2.3130000000000002</v>
      </c>
      <c r="F55" s="67">
        <v>11.598000000000001</v>
      </c>
      <c r="G55" s="67" t="s">
        <v>43</v>
      </c>
      <c r="H55" s="67">
        <v>3.15</v>
      </c>
      <c r="I55" s="67">
        <v>3986.5794000000001</v>
      </c>
      <c r="J55" s="67" t="s">
        <v>44</v>
      </c>
      <c r="K55" s="67">
        <v>3.5630000000000002</v>
      </c>
      <c r="L55" s="67">
        <v>642.50760000000002</v>
      </c>
      <c r="O55" s="24">
        <f t="shared" si="10"/>
        <v>1.8972953591925998</v>
      </c>
      <c r="R55" s="24">
        <f t="shared" si="11"/>
        <v>457.92943068781898</v>
      </c>
      <c r="T55" s="24">
        <f>($S$2/$U$2)*L55</f>
        <v>1580.4542272696158</v>
      </c>
      <c r="AD55" s="31">
        <v>43502</v>
      </c>
    </row>
    <row r="56" spans="1:30" x14ac:dyDescent="0.35">
      <c r="A56" s="64" t="s">
        <v>83</v>
      </c>
      <c r="B56" s="65">
        <v>43789</v>
      </c>
      <c r="C56" s="66">
        <v>0.80885416666666676</v>
      </c>
      <c r="D56" s="67" t="s">
        <v>42</v>
      </c>
      <c r="E56" s="67">
        <v>2.3159999999999998</v>
      </c>
      <c r="F56" s="67">
        <v>11.0938</v>
      </c>
      <c r="G56" s="67" t="s">
        <v>43</v>
      </c>
      <c r="H56" s="67">
        <v>3.153</v>
      </c>
      <c r="I56" s="67">
        <v>4183.1490000000003</v>
      </c>
      <c r="J56" s="67" t="s">
        <v>44</v>
      </c>
      <c r="K56" s="67">
        <v>3.5659999999999998</v>
      </c>
      <c r="L56" s="67">
        <v>656.53579999999999</v>
      </c>
      <c r="O56" s="24">
        <f t="shared" si="10"/>
        <v>1.8148142141585499</v>
      </c>
      <c r="R56" s="24">
        <f t="shared" si="11"/>
        <v>480.50893958171747</v>
      </c>
      <c r="U56" s="24">
        <f t="shared" si="12"/>
        <v>1614.9611000147529</v>
      </c>
      <c r="AD56" s="31">
        <v>43502</v>
      </c>
    </row>
    <row r="57" spans="1:30" x14ac:dyDescent="0.35">
      <c r="A57" s="64" t="s">
        <v>84</v>
      </c>
      <c r="B57" s="65">
        <v>43789</v>
      </c>
      <c r="C57" s="66">
        <v>0.81320601851851848</v>
      </c>
      <c r="D57" s="67" t="s">
        <v>42</v>
      </c>
      <c r="E57" s="67">
        <v>2.3130000000000002</v>
      </c>
      <c r="F57" s="67">
        <v>11.2752</v>
      </c>
      <c r="G57" s="67" t="s">
        <v>43</v>
      </c>
      <c r="H57" s="67">
        <v>3.15</v>
      </c>
      <c r="I57" s="67">
        <v>4161.3280000000004</v>
      </c>
      <c r="J57" s="67" t="s">
        <v>44</v>
      </c>
      <c r="K57" s="67">
        <v>3.5630000000000002</v>
      </c>
      <c r="L57" s="67">
        <v>665.9742</v>
      </c>
      <c r="M57" s="3"/>
      <c r="N57" s="24">
        <f>($O$2/$M$2)*F57</f>
        <v>1.8444891044980514</v>
      </c>
      <c r="P57" s="3"/>
      <c r="Q57" s="2"/>
      <c r="R57" s="24">
        <f t="shared" si="11"/>
        <v>478.00241027314809</v>
      </c>
      <c r="S57" s="3"/>
      <c r="U57" s="24">
        <f t="shared" si="12"/>
        <v>1638.177882475632</v>
      </c>
      <c r="AD57" s="31">
        <v>43502</v>
      </c>
    </row>
    <row r="58" spans="1:30" x14ac:dyDescent="0.35">
      <c r="A58" s="60" t="s">
        <v>41</v>
      </c>
      <c r="B58" s="61">
        <v>43789</v>
      </c>
      <c r="C58" s="62">
        <v>0.81755787037037031</v>
      </c>
      <c r="D58" s="63" t="s">
        <v>42</v>
      </c>
      <c r="E58" s="63">
        <v>2.3159999999999998</v>
      </c>
      <c r="F58" s="63">
        <v>24.345099999999999</v>
      </c>
      <c r="G58" s="63" t="s">
        <v>43</v>
      </c>
      <c r="H58" s="63">
        <v>3.153</v>
      </c>
      <c r="I58" s="63">
        <v>3539.8474999999999</v>
      </c>
      <c r="J58" s="63" t="s">
        <v>44</v>
      </c>
      <c r="K58" s="63">
        <v>3.5659999999999998</v>
      </c>
      <c r="L58" s="63">
        <v>899.2373</v>
      </c>
      <c r="AD58" s="31">
        <v>43502</v>
      </c>
    </row>
    <row r="59" spans="1:30" x14ac:dyDescent="0.35">
      <c r="A59" s="60" t="s">
        <v>41</v>
      </c>
      <c r="B59" s="61">
        <v>43789</v>
      </c>
      <c r="C59" s="62">
        <v>0.8218981481481481</v>
      </c>
      <c r="D59" s="63" t="s">
        <v>42</v>
      </c>
      <c r="E59" s="63">
        <v>2.31</v>
      </c>
      <c r="F59" s="63">
        <v>24.512599999999999</v>
      </c>
      <c r="G59" s="63" t="s">
        <v>43</v>
      </c>
      <c r="H59" s="63">
        <v>3.1459999999999999</v>
      </c>
      <c r="I59" s="63">
        <v>3536.7323999999999</v>
      </c>
      <c r="J59" s="63" t="s">
        <v>44</v>
      </c>
      <c r="K59" s="63">
        <v>3.56</v>
      </c>
      <c r="L59" s="63">
        <v>890.61559999999997</v>
      </c>
    </row>
    <row r="60" spans="1:30" x14ac:dyDescent="0.35">
      <c r="A60" s="60" t="s">
        <v>41</v>
      </c>
      <c r="B60" s="61">
        <v>43789</v>
      </c>
      <c r="C60" s="62">
        <v>0.82624999999999993</v>
      </c>
      <c r="D60" s="63" t="s">
        <v>42</v>
      </c>
      <c r="E60" s="63">
        <v>2.3130000000000002</v>
      </c>
      <c r="F60" s="63">
        <v>24.287600000000001</v>
      </c>
      <c r="G60" s="63" t="s">
        <v>43</v>
      </c>
      <c r="H60" s="63">
        <v>3.153</v>
      </c>
      <c r="I60" s="63">
        <v>3531.17</v>
      </c>
      <c r="J60" s="63" t="s">
        <v>44</v>
      </c>
      <c r="K60" s="63">
        <v>3.5659999999999998</v>
      </c>
      <c r="L60" s="63">
        <v>890.19110000000001</v>
      </c>
    </row>
    <row r="61" spans="1:30" x14ac:dyDescent="0.35">
      <c r="A61" s="60" t="s">
        <v>41</v>
      </c>
      <c r="B61" s="61">
        <v>43789</v>
      </c>
      <c r="C61" s="62">
        <v>0.83060185185185187</v>
      </c>
      <c r="D61" s="63" t="s">
        <v>42</v>
      </c>
      <c r="E61" s="63">
        <v>2.3159999999999998</v>
      </c>
      <c r="F61" s="63">
        <v>24.363</v>
      </c>
      <c r="G61" s="63" t="s">
        <v>43</v>
      </c>
      <c r="H61" s="63">
        <v>3.1560000000000001</v>
      </c>
      <c r="I61" s="63">
        <v>3521.9585000000002</v>
      </c>
      <c r="J61" s="63" t="s">
        <v>44</v>
      </c>
      <c r="K61" s="63">
        <v>3.57</v>
      </c>
      <c r="L61" s="63">
        <v>899.91800000000001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2020-04-24T08:23:22Z</dcterms:modified>
</cp:coreProperties>
</file>