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F638E5B6-38DF-4254-AE22-B8FAC06609D6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N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T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N42" i="1"/>
  <c r="O40" i="1"/>
  <c r="O38" i="1"/>
  <c r="O36" i="1"/>
  <c r="N24" i="1"/>
  <c r="O10" i="1"/>
  <c r="O6" i="1"/>
  <c r="O9" i="1"/>
  <c r="O25" i="1"/>
  <c r="O29" i="1"/>
  <c r="O37" i="1"/>
  <c r="O41" i="1"/>
  <c r="O49" i="1"/>
  <c r="O53" i="1"/>
  <c r="O57" i="1"/>
  <c r="Q6" i="1"/>
  <c r="R56" i="1"/>
  <c r="R54" i="1"/>
  <c r="R52" i="1"/>
  <c r="R50" i="1"/>
  <c r="R42" i="1"/>
  <c r="R40" i="1"/>
  <c r="R38" i="1"/>
  <c r="R36" i="1"/>
  <c r="R34" i="1"/>
  <c r="R28" i="1"/>
  <c r="Q26" i="1"/>
  <c r="R22" i="1"/>
  <c r="R20" i="1"/>
  <c r="R14" i="1"/>
  <c r="R12" i="1"/>
  <c r="R10" i="1"/>
  <c r="R8" i="1"/>
  <c r="Q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Q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T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<sst xmlns="http://schemas.openxmlformats.org/spreadsheetml/2006/main" count="266" uniqueCount="85">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</sst>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1" zoomScale="70" zoomScaleNormal="70" workbookViewId="0">
      <selection activeCell="Q57" sqref="Q5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43789</v>
      </c>
      <c r="C2" s="34">
        <v>0.81755787037037031</v>
      </c>
      <c r="D2" s="35" t="s">
        <v>42</v>
      </c>
      <c r="E2" s="35">
        <v>2.3159999999999998</v>
      </c>
      <c r="F2" s="35">
        <v>24.345099999999999</v>
      </c>
      <c r="G2" s="35" t="s">
        <v>43</v>
      </c>
      <c r="H2" s="35">
        <v>3.153</v>
      </c>
      <c r="I2" s="35">
        <v>3539.8474999999999</v>
      </c>
      <c r="J2" s="35" t="s">
        <v>44</v>
      </c>
      <c r="K2" s="35">
        <v>3.5659999999999998</v>
      </c>
      <c r="L2" s="35">
        <v>899.2373</v>
      </c>
      <c r="M2" s="4">
        <f>AVERAGE(F2:F5,F16:F19,F30:F33,F44:F47,F58:F61)</f>
        <v>24.001674999999999</v>
      </c>
      <c r="N2" s="4">
        <f>STDEV(F2:F5,F16:F19,F30:F33,F44:F47,G58:G61)</f>
        <v>0.33581866833158591</v>
      </c>
      <c r="O2" s="4">
        <v>3.9420000000000002</v>
      </c>
      <c r="P2" s="4">
        <f>AVERAGE(I2:I5,I16:I19,I30:I33,I44:I47,I58:I61)</f>
        <v>3509.4969349999992</v>
      </c>
      <c r="Q2" s="4">
        <f>STDEV(I2:I5,I16:I19,I30:I33,I44:I47,I58:I61)</f>
        <v>15.737223276920815</v>
      </c>
      <c r="R2" s="4">
        <v>407.1</v>
      </c>
      <c r="S2" s="4">
        <f>AVERAGE(L2:L5,L16:L19,L30:L33,L44:L47,L58:L61)</f>
        <v>882.09425499999998</v>
      </c>
      <c r="T2" s="4">
        <f>STDEV(L2:L5,L16:L19,L30:L33,L44:L47,L58:L61)</f>
        <v>7.9096457478378683</v>
      </c>
      <c r="U2" s="4">
        <v>364</v>
      </c>
      <c r="AD2" s="7">
        <v>43502</v>
      </c>
      <c r="AE2" s="6">
        <f>(N2/M2)^2</f>
        <v>1.9576117752099752E-4</v>
      </c>
      <c r="AF2" s="6">
        <f>(T2/S2)^2</f>
        <v>8.0405189333704503E-5</v>
      </c>
      <c r="AG2" s="6">
        <f>(T2/S2)^2</f>
        <v>8.0405189333704503E-5</v>
      </c>
    </row>
    <row r="3" spans="1:33" x14ac:dyDescent="0.35">
      <c r="A3" s="32" t="s">
        <v>41</v>
      </c>
      <c r="B3" s="33">
        <v>43789</v>
      </c>
      <c r="C3" s="34">
        <v>0.8218981481481481</v>
      </c>
      <c r="D3" s="35" t="s">
        <v>42</v>
      </c>
      <c r="E3" s="35">
        <v>2.31</v>
      </c>
      <c r="F3" s="35">
        <v>24.512599999999999</v>
      </c>
      <c r="G3" s="35" t="s">
        <v>43</v>
      </c>
      <c r="H3" s="35">
        <v>3.1459999999999999</v>
      </c>
      <c r="I3" s="35">
        <v>3536.7323999999999</v>
      </c>
      <c r="J3" s="35" t="s">
        <v>44</v>
      </c>
      <c r="K3" s="35">
        <v>3.56</v>
      </c>
      <c r="L3" s="35">
        <v>890.61559999999997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43789</v>
      </c>
      <c r="C4" s="34">
        <v>0.82624999999999993</v>
      </c>
      <c r="D4" s="35" t="s">
        <v>42</v>
      </c>
      <c r="E4" s="35">
        <v>2.3130000000000002</v>
      </c>
      <c r="F4" s="35">
        <v>24.287600000000001</v>
      </c>
      <c r="G4" s="35" t="s">
        <v>43</v>
      </c>
      <c r="H4" s="35">
        <v>3.153</v>
      </c>
      <c r="I4" s="35">
        <v>3531.17</v>
      </c>
      <c r="J4" s="35" t="s">
        <v>44</v>
      </c>
      <c r="K4" s="35">
        <v>3.5659999999999998</v>
      </c>
      <c r="L4" s="35">
        <v>890.19110000000001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41</v>
      </c>
      <c r="B5" s="33">
        <v>43789</v>
      </c>
      <c r="C5" s="34">
        <v>0.83060185185185187</v>
      </c>
      <c r="D5" s="35" t="s">
        <v>42</v>
      </c>
      <c r="E5" s="35">
        <v>2.3159999999999998</v>
      </c>
      <c r="F5" s="35">
        <v>24.363</v>
      </c>
      <c r="G5" s="35" t="s">
        <v>43</v>
      </c>
      <c r="H5" s="35">
        <v>3.1560000000000001</v>
      </c>
      <c r="I5" s="35">
        <v>3521.9585000000002</v>
      </c>
      <c r="J5" s="35" t="s">
        <v>44</v>
      </c>
      <c r="K5" s="35">
        <v>3.57</v>
      </c>
      <c r="L5" s="35">
        <v>899.91800000000001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40" t="s">
        <v>45</v>
      </c>
      <c r="B6" s="41">
        <v>43789</v>
      </c>
      <c r="C6" s="42">
        <v>0.8349537037037037</v>
      </c>
      <c r="D6" s="43" t="s">
        <v>42</v>
      </c>
      <c r="E6" s="43">
        <v>2.31</v>
      </c>
      <c r="F6" s="43">
        <v>11.6128</v>
      </c>
      <c r="G6" s="43" t="s">
        <v>43</v>
      </c>
      <c r="H6" s="43">
        <v>3.1459999999999999</v>
      </c>
      <c r="I6" s="43">
        <v>3749.8490000000002</v>
      </c>
      <c r="J6" s="43" t="s">
        <v>44</v>
      </c>
      <c r="K6" s="43">
        <v>3.5659999999999998</v>
      </c>
      <c r="L6" s="43">
        <v>655.96209999999996</v>
      </c>
      <c r="O6" s="10">
        <f>($O$2/$M$2)*F6</f>
        <v>1.9072692884975737</v>
      </c>
      <c r="Q6" s="10">
        <f>($R$2/$P$2)*I6</f>
        <v>434.98072691720427</v>
      </c>
      <c r="U6" s="10">
        <f t="shared" ref="U6:U15" si="0">($S$2/$U$2)*L6</f>
        <v>1589.6164832630095</v>
      </c>
      <c r="V6" s="3">
        <v>0</v>
      </c>
      <c r="W6" s="11" t="s">
        <v>33</v>
      </c>
      <c r="X6" s="2">
        <f>SLOPE(O6:O10,$V$6:$V$10)</f>
        <v>-2.632743756425304E-4</v>
      </c>
      <c r="Y6" s="2">
        <f>RSQ(O6:O10,$V$6:$V$10)</f>
        <v>1.769244431719209E-2</v>
      </c>
      <c r="Z6" s="2">
        <f>SLOPE($R6:$R10,$V$6:$V$10)</f>
        <v>-0.38966098598402255</v>
      </c>
      <c r="AA6" s="2">
        <f>RSQ(R6:R10,$V$6:$V$10)</f>
        <v>0.96493468443684605</v>
      </c>
      <c r="AB6" s="2">
        <f>SLOPE(U6:U10,$V$6:$V$10)</f>
        <v>0.21046187323692039</v>
      </c>
      <c r="AC6" s="2">
        <f>RSQ(U6:U10,$V$6:$V$10)</f>
        <v>0.19608297546598216</v>
      </c>
      <c r="AD6" s="31">
        <v>43502</v>
      </c>
      <c r="AE6" s="2"/>
    </row>
    <row r="7" spans="1:33" x14ac:dyDescent="0.35">
      <c r="A7" s="40" t="s">
        <v>46</v>
      </c>
      <c r="B7" s="41">
        <v>43789</v>
      </c>
      <c r="C7" s="42">
        <v>0.83929398148148149</v>
      </c>
      <c r="D7" s="43" t="s">
        <v>42</v>
      </c>
      <c r="E7" s="43">
        <v>2.31</v>
      </c>
      <c r="F7" s="43">
        <v>11.9809</v>
      </c>
      <c r="G7" s="43" t="s">
        <v>43</v>
      </c>
      <c r="H7" s="43">
        <v>3.15</v>
      </c>
      <c r="I7" s="43">
        <v>3955.5545000000002</v>
      </c>
      <c r="J7" s="43" t="s">
        <v>44</v>
      </c>
      <c r="K7" s="43">
        <v>3.5630000000000002</v>
      </c>
      <c r="L7" s="43">
        <v>660.25080000000003</v>
      </c>
      <c r="O7" s="10">
        <f>($O$2/$M$2)*F7</f>
        <v>1.9677254941582203</v>
      </c>
      <c r="R7" s="10">
        <f t="shared" ref="R6:R15" si="1">($R$2/$P$2)*I7</f>
        <v>458.84246852889771</v>
      </c>
      <c r="U7" s="10">
        <f t="shared" si="0"/>
        <v>1600.0094437888847</v>
      </c>
      <c r="V7" s="3">
        <v>10</v>
      </c>
      <c r="W7" s="13" t="s">
        <v>34</v>
      </c>
      <c r="X7" s="2">
        <f>SLOPE($O11:$O15,$V$6:$V$10)</f>
        <v>-5.4642161432483683E-4</v>
      </c>
      <c r="Y7" s="2">
        <f>RSQ(O11:O15,$V$6:$V$10)</f>
        <v>7.5328164500073097E-2</v>
      </c>
      <c r="Z7" s="2">
        <f>SLOPE($R11:$R15,$V$6:$V$10)</f>
        <v>1.7215694618066391</v>
      </c>
      <c r="AA7" s="2">
        <f>RSQ(R11:R15,$V$6:$V$10)</f>
        <v>0.75047463602176512</v>
      </c>
      <c r="AB7" s="2">
        <f>SLOPE(U11:U15,$V$6:$V$10)</f>
        <v>0.97802442856712102</v>
      </c>
      <c r="AC7" s="2">
        <f>RSQ(U11:U15,$V$6:$V$10)</f>
        <v>0.46752293736973</v>
      </c>
      <c r="AD7" s="31">
        <v>43502</v>
      </c>
      <c r="AE7" s="2"/>
    </row>
    <row r="8" spans="1:33" x14ac:dyDescent="0.35">
      <c r="A8" s="40" t="s">
        <v>47</v>
      </c>
      <c r="B8" s="41">
        <v>43789</v>
      </c>
      <c r="C8" s="42">
        <v>0.84364583333333332</v>
      </c>
      <c r="D8" s="43" t="s">
        <v>42</v>
      </c>
      <c r="E8" s="43">
        <v>2.3159999999999998</v>
      </c>
      <c r="F8" s="43">
        <v>11.770200000000001</v>
      </c>
      <c r="G8" s="43" t="s">
        <v>43</v>
      </c>
      <c r="H8" s="43">
        <v>3.1560000000000001</v>
      </c>
      <c r="I8" s="43">
        <v>3910.9558000000002</v>
      </c>
      <c r="J8" s="43" t="s">
        <v>44</v>
      </c>
      <c r="K8" s="43">
        <v>3.57</v>
      </c>
      <c r="L8" s="43">
        <v>663.25130000000001</v>
      </c>
      <c r="O8" s="10">
        <f>($O$2/$M$2)*F8</f>
        <v>1.9331204343030228</v>
      </c>
      <c r="R8" s="10">
        <f t="shared" si="1"/>
        <v>453.66904022670144</v>
      </c>
      <c r="U8" s="10">
        <f t="shared" si="0"/>
        <v>1607.2806630529712</v>
      </c>
      <c r="V8" s="3">
        <v>20</v>
      </c>
      <c r="W8" s="15" t="s">
        <v>35</v>
      </c>
      <c r="X8" s="2">
        <f>SLOPE($O20:$O24,$V$6:$V$10)</f>
        <v>-2.9612208314628075E-3</v>
      </c>
      <c r="Y8" s="2">
        <f>RSQ(O20:O24,$V$6:$V$10)</f>
        <v>0.70942175739964297</v>
      </c>
      <c r="Z8" s="2">
        <f>SLOPE($R20:$R24,$V$6:$V$10)</f>
        <v>2.8015157034180458</v>
      </c>
      <c r="AA8" s="2">
        <f>RSQ(R20:R24,$V$6:$V$10)</f>
        <v>0.9525240538934191</v>
      </c>
      <c r="AB8" s="2">
        <f>SLOPE($U20:$U24,$V$6:$V$10)</f>
        <v>2.2482643891257679</v>
      </c>
      <c r="AC8" s="2">
        <f>RSQ(U20:U24,$V$6:$V$10)</f>
        <v>0.71720106338304346</v>
      </c>
      <c r="AD8" s="31">
        <v>43502</v>
      </c>
      <c r="AE8" s="2"/>
    </row>
    <row r="9" spans="1:33" x14ac:dyDescent="0.35">
      <c r="A9" s="40" t="s">
        <v>48</v>
      </c>
      <c r="B9" s="41">
        <v>43789</v>
      </c>
      <c r="C9" s="42">
        <v>0.84798611111111111</v>
      </c>
      <c r="D9" s="43" t="s">
        <v>42</v>
      </c>
      <c r="E9" s="43">
        <v>2.3159999999999998</v>
      </c>
      <c r="F9" s="43">
        <v>11.940200000000001</v>
      </c>
      <c r="G9" s="43" t="s">
        <v>43</v>
      </c>
      <c r="H9" s="43">
        <v>3.153</v>
      </c>
      <c r="I9" s="43">
        <v>3896.4376000000002</v>
      </c>
      <c r="J9" s="43" t="s">
        <v>44</v>
      </c>
      <c r="K9" s="43">
        <v>3.5630000000000002</v>
      </c>
      <c r="L9" s="43">
        <v>657.09079999999994</v>
      </c>
      <c r="O9" s="10">
        <f t="shared" ref="O9:O15" si="2">($O$2/$M$2)*F9</f>
        <v>1.9610409856812079</v>
      </c>
      <c r="R9" s="10">
        <f>($R$2/$P$2)*I9</f>
        <v>451.98493582955655</v>
      </c>
      <c r="U9" s="10">
        <f t="shared" si="0"/>
        <v>1592.3517024542691</v>
      </c>
      <c r="V9" s="3">
        <v>30</v>
      </c>
      <c r="W9" s="18" t="s">
        <v>36</v>
      </c>
      <c r="X9" s="2">
        <f>SLOPE($O25:$O29,$V$6:$V$10)</f>
        <v>-6.1453368209867182E-4</v>
      </c>
      <c r="Y9" s="2">
        <f>RSQ(O25:O29,$V$6:$V$10)</f>
        <v>0.63442139273417808</v>
      </c>
      <c r="Z9" s="2">
        <f>SLOPE($R25:$R29,$V$6:$V$10)</f>
        <v>9.4222805825994733</v>
      </c>
      <c r="AA9" s="2">
        <f>RSQ(R25:R29,$V$6:$V$10)</f>
        <v>0.99155453853410269</v>
      </c>
      <c r="AB9" s="2">
        <f>SLOPE(U25:U29,$V$6:$V$10)</f>
        <v>3.0208321715904929</v>
      </c>
      <c r="AC9" s="2">
        <f>RSQ(U25:U29,$V$6:$V$10)</f>
        <v>0.98396150457447262</v>
      </c>
      <c r="AD9" s="31">
        <v>43502</v>
      </c>
      <c r="AE9" s="2"/>
    </row>
    <row r="10" spans="1:33" x14ac:dyDescent="0.35">
      <c r="A10" s="40" t="s">
        <v>49</v>
      </c>
      <c r="B10" s="41">
        <v>43789</v>
      </c>
      <c r="C10" s="42">
        <v>0.85233796296296294</v>
      </c>
      <c r="D10" s="43" t="s">
        <v>42</v>
      </c>
      <c r="E10" s="43">
        <v>2.31</v>
      </c>
      <c r="F10" s="43">
        <v>11.553000000000001</v>
      </c>
      <c r="G10" s="43" t="s">
        <v>43</v>
      </c>
      <c r="H10" s="43">
        <v>3.15</v>
      </c>
      <c r="I10" s="43">
        <v>3848.4218999999998</v>
      </c>
      <c r="J10" s="43" t="s">
        <v>44</v>
      </c>
      <c r="K10" s="43">
        <v>3.5630000000000002</v>
      </c>
      <c r="L10" s="43">
        <v>661.8845</v>
      </c>
      <c r="O10" s="10">
        <f t="shared" si="2"/>
        <v>1.8974478239539534</v>
      </c>
      <c r="R10" s="10">
        <f>($R$2/$P$2)*I10</f>
        <v>446.41513712847859</v>
      </c>
      <c r="U10" s="10">
        <f>($S$2/$U$2)*L10</f>
        <v>1603.9684475921633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40" t="s">
        <v>50</v>
      </c>
      <c r="B11" s="41">
        <v>43789</v>
      </c>
      <c r="C11" s="42">
        <v>0.85668981481481488</v>
      </c>
      <c r="D11" s="43" t="s">
        <v>42</v>
      </c>
      <c r="E11" s="43">
        <v>2.3159999999999998</v>
      </c>
      <c r="F11" s="43">
        <v>11.5884</v>
      </c>
      <c r="G11" s="43" t="s">
        <v>43</v>
      </c>
      <c r="H11" s="43">
        <v>3.153</v>
      </c>
      <c r="I11" s="43">
        <v>3809.9214999999999</v>
      </c>
      <c r="J11" s="43" t="s">
        <v>44</v>
      </c>
      <c r="K11" s="43">
        <v>3.5659999999999998</v>
      </c>
      <c r="L11" s="43">
        <v>643.82460000000003</v>
      </c>
      <c r="O11" s="12">
        <f t="shared" si="2"/>
        <v>1.9032618681821165</v>
      </c>
      <c r="R11" s="12">
        <f>($R$2/$P$2)*I11</f>
        <v>441.94910876877583</v>
      </c>
      <c r="U11" s="12">
        <f t="shared" si="0"/>
        <v>1560.2032441969038</v>
      </c>
      <c r="V11" s="3"/>
      <c r="W11" s="21" t="s">
        <v>38</v>
      </c>
      <c r="X11" s="2">
        <f>SLOPE($O39:$O43,$V$6:$V$10)</f>
        <v>-4.5227069955980758E-3</v>
      </c>
      <c r="Y11" s="2">
        <f>RSQ(O39:O43,$V$6:$V$10)</f>
        <v>0.94917793043324694</v>
      </c>
      <c r="Z11" s="2">
        <f>SLOPE($R39:$R43,$V$6:$V$10)</f>
        <v>3.5996265834892367</v>
      </c>
      <c r="AA11" s="2">
        <f>RSQ(R39:R43,$V$6:$V$10)</f>
        <v>0.91307575071283609</v>
      </c>
      <c r="AB11" s="2">
        <f>SLOPE($U39:$U43,$V$6:$V$10)</f>
        <v>0.18413717573125041</v>
      </c>
      <c r="AC11" s="2">
        <f>RSQ(U39:U43,$V$6:$V$10)</f>
        <v>5.0103666866696053E-2</v>
      </c>
      <c r="AD11" s="31">
        <v>43502</v>
      </c>
      <c r="AE11" s="2"/>
    </row>
    <row r="12" spans="1:33" x14ac:dyDescent="0.35">
      <c r="A12" s="40" t="s">
        <v>51</v>
      </c>
      <c r="B12" s="41">
        <v>43789</v>
      </c>
      <c r="C12" s="42">
        <v>0.86104166666666659</v>
      </c>
      <c r="D12" s="43" t="s">
        <v>42</v>
      </c>
      <c r="E12" s="43">
        <v>2.3159999999999998</v>
      </c>
      <c r="F12" s="43">
        <v>12.053900000000001</v>
      </c>
      <c r="G12" s="43" t="s">
        <v>43</v>
      </c>
      <c r="H12" s="43">
        <v>3.153</v>
      </c>
      <c r="I12" s="43">
        <v>4205.7937000000002</v>
      </c>
      <c r="J12" s="43" t="s">
        <v>44</v>
      </c>
      <c r="K12" s="43">
        <v>3.5659999999999998</v>
      </c>
      <c r="L12" s="43">
        <v>664.81979999999999</v>
      </c>
      <c r="O12" s="12">
        <f t="shared" si="2"/>
        <v>1.9797149073970881</v>
      </c>
      <c r="R12" s="12">
        <f t="shared" si="1"/>
        <v>487.8700984732447</v>
      </c>
      <c r="U12" s="12">
        <f t="shared" si="0"/>
        <v>1611.0816653578268</v>
      </c>
      <c r="V12" s="3"/>
      <c r="W12" s="23" t="s">
        <v>39</v>
      </c>
      <c r="X12" s="2">
        <f>SLOPE($O48:$O52,$V$6:$V$10)</f>
        <v>-4.5434949019183008E-3</v>
      </c>
      <c r="Y12" s="2">
        <f>RSQ(O48:O52,$V$6:$V$10)</f>
        <v>0.78922852090760542</v>
      </c>
      <c r="Z12" s="2">
        <f>SLOPE($R48:$R52,$V$6:$V$10)</f>
        <v>1.9677082875412171</v>
      </c>
      <c r="AA12" s="2">
        <f>RSQ(R48:R52,$V$6:$V$10)</f>
        <v>0.9094063051218636</v>
      </c>
      <c r="AB12" s="2">
        <f>SLOPE(U48:U52,$V$6:$V$10)</f>
        <v>0.90859031697043457</v>
      </c>
      <c r="AC12" s="2">
        <f>RSQ(U48:U52,$V$6:$V$10)</f>
        <v>0.85393306167017258</v>
      </c>
      <c r="AD12" s="31">
        <v>43502</v>
      </c>
      <c r="AE12" s="2"/>
    </row>
    <row r="13" spans="1:33" x14ac:dyDescent="0.35">
      <c r="A13" s="40" t="s">
        <v>52</v>
      </c>
      <c r="B13" s="41">
        <v>43789</v>
      </c>
      <c r="C13" s="42">
        <v>0.8653819444444445</v>
      </c>
      <c r="D13" s="43" t="s">
        <v>42</v>
      </c>
      <c r="E13" s="43">
        <v>2.306</v>
      </c>
      <c r="F13" s="43">
        <v>11.753399999999999</v>
      </c>
      <c r="G13" s="43" t="s">
        <v>43</v>
      </c>
      <c r="H13" s="43">
        <v>3.1429999999999998</v>
      </c>
      <c r="I13" s="43">
        <v>4138.2726000000002</v>
      </c>
      <c r="J13" s="43" t="s">
        <v>44</v>
      </c>
      <c r="K13" s="43">
        <v>3.56</v>
      </c>
      <c r="L13" s="43">
        <v>653.53610000000003</v>
      </c>
      <c r="O13" s="12">
        <f t="shared" si="2"/>
        <v>1.9303612268727079</v>
      </c>
      <c r="R13" s="12">
        <f t="shared" si="1"/>
        <v>480.03768251189553</v>
      </c>
      <c r="U13" s="12">
        <f>($S$2/$U$2)*L13</f>
        <v>1583.7374704535866</v>
      </c>
      <c r="V13" s="3"/>
      <c r="W13" s="25" t="s">
        <v>40</v>
      </c>
      <c r="X13" s="2">
        <f>SLOPE($O53:$O57,$V$6:$V$10)</f>
        <v>1.9708624502223771E-6</v>
      </c>
      <c r="Y13" s="2">
        <f>RSQ(O53:O57,$V$6:$V$10)</f>
        <v>2.3054400700796743E-6</v>
      </c>
      <c r="Z13" s="2">
        <f>SLOPE($R53:$R57,$V$6:$V$10)</f>
        <v>2.2485593930572834</v>
      </c>
      <c r="AA13" s="2">
        <f>RSQ(R53:R57,$V$6:$V$10)</f>
        <v>0.83779284872960436</v>
      </c>
      <c r="AB13" s="2">
        <f>SLOPE(U53:U57,$V$6:$V$10)</f>
        <v>-1.6321457853669243</v>
      </c>
      <c r="AC13" s="2">
        <f>RSQ(U53:U57,$V$6:$V$10)</f>
        <v>0.2920503460619519</v>
      </c>
      <c r="AD13" s="31">
        <v>43502</v>
      </c>
      <c r="AE13" s="2"/>
    </row>
    <row r="14" spans="1:33" x14ac:dyDescent="0.35">
      <c r="A14" s="40" t="s">
        <v>53</v>
      </c>
      <c r="B14" s="41">
        <v>43789</v>
      </c>
      <c r="C14" s="42">
        <v>0.86973379629629621</v>
      </c>
      <c r="D14" s="43" t="s">
        <v>42</v>
      </c>
      <c r="E14" s="43">
        <v>2.31</v>
      </c>
      <c r="F14" s="43">
        <v>11.612399999999999</v>
      </c>
      <c r="G14" s="43" t="s">
        <v>43</v>
      </c>
      <c r="H14" s="43">
        <v>3.1459999999999999</v>
      </c>
      <c r="I14" s="43">
        <v>4327.1343999999999</v>
      </c>
      <c r="J14" s="43" t="s">
        <v>44</v>
      </c>
      <c r="K14" s="43">
        <v>3.56</v>
      </c>
      <c r="L14" s="43">
        <v>664.63400000000001</v>
      </c>
      <c r="O14" s="12">
        <f t="shared" si="2"/>
        <v>1.9072035930825662</v>
      </c>
      <c r="R14" s="12">
        <f t="shared" si="1"/>
        <v>501.94556281611352</v>
      </c>
      <c r="U14" s="12">
        <f t="shared" si="0"/>
        <v>1610.6314095540386</v>
      </c>
      <c r="AD14" s="31">
        <v>43502</v>
      </c>
    </row>
    <row r="15" spans="1:33" x14ac:dyDescent="0.35">
      <c r="A15" s="40" t="s">
        <v>54</v>
      </c>
      <c r="B15" s="41">
        <v>43789</v>
      </c>
      <c r="C15" s="42">
        <v>0.87408564814814815</v>
      </c>
      <c r="D15" s="43" t="s">
        <v>42</v>
      </c>
      <c r="E15" s="43">
        <v>2.3159999999999998</v>
      </c>
      <c r="F15" s="43">
        <v>11.642799999999999</v>
      </c>
      <c r="G15" s="43" t="s">
        <v>43</v>
      </c>
      <c r="H15" s="43">
        <v>3.153</v>
      </c>
      <c r="I15" s="43">
        <v>4114.9996000000001</v>
      </c>
      <c r="J15" s="43" t="s">
        <v>44</v>
      </c>
      <c r="K15" s="43">
        <v>3.5659999999999998</v>
      </c>
      <c r="L15" s="43">
        <v>664.09680000000003</v>
      </c>
      <c r="O15" s="12">
        <f t="shared" si="2"/>
        <v>1.9121964446231356</v>
      </c>
      <c r="Q15" s="12">
        <f>($R$2/$P$2)*I15</f>
        <v>477.33802541702477</v>
      </c>
      <c r="U15" s="12">
        <f t="shared" si="0"/>
        <v>1609.329593527154</v>
      </c>
      <c r="AD15" s="31">
        <v>43502</v>
      </c>
    </row>
    <row r="16" spans="1:33" x14ac:dyDescent="0.35">
      <c r="A16" s="32" t="s">
        <v>41</v>
      </c>
      <c r="B16" s="33">
        <v>43789</v>
      </c>
      <c r="C16" s="34">
        <v>0.87842592592592583</v>
      </c>
      <c r="D16" s="35" t="s">
        <v>42</v>
      </c>
      <c r="E16" s="35">
        <v>2.3130000000000002</v>
      </c>
      <c r="F16" s="35">
        <v>23.880400000000002</v>
      </c>
      <c r="G16" s="35" t="s">
        <v>43</v>
      </c>
      <c r="H16" s="35">
        <v>3.15</v>
      </c>
      <c r="I16" s="35">
        <v>3507.9998000000001</v>
      </c>
      <c r="J16" s="35" t="s">
        <v>44</v>
      </c>
      <c r="K16" s="35">
        <v>3.5630000000000002</v>
      </c>
      <c r="L16" s="35">
        <v>882.15520000000004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32" t="s">
        <v>41</v>
      </c>
      <c r="B17" s="33">
        <v>43789</v>
      </c>
      <c r="C17" s="34">
        <v>0.88277777777777777</v>
      </c>
      <c r="D17" s="35" t="s">
        <v>42</v>
      </c>
      <c r="E17" s="35">
        <v>2.3130000000000002</v>
      </c>
      <c r="F17" s="35">
        <v>24.064599999999999</v>
      </c>
      <c r="G17" s="35" t="s">
        <v>43</v>
      </c>
      <c r="H17" s="35">
        <v>3.153</v>
      </c>
      <c r="I17" s="35">
        <v>3514.3914</v>
      </c>
      <c r="J17" s="35" t="s">
        <v>44</v>
      </c>
      <c r="K17" s="35">
        <v>3.5659999999999998</v>
      </c>
      <c r="L17" s="35">
        <v>886.08590000000004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32" t="s">
        <v>41</v>
      </c>
      <c r="B18" s="33">
        <v>43789</v>
      </c>
      <c r="C18" s="34">
        <v>0.8871296296296296</v>
      </c>
      <c r="D18" s="35" t="s">
        <v>42</v>
      </c>
      <c r="E18" s="35">
        <v>2.3159999999999998</v>
      </c>
      <c r="F18" s="35">
        <v>23.729700000000001</v>
      </c>
      <c r="G18" s="35" t="s">
        <v>43</v>
      </c>
      <c r="H18" s="35">
        <v>3.1560000000000001</v>
      </c>
      <c r="I18" s="35">
        <v>3506.6913</v>
      </c>
      <c r="J18" s="35" t="s">
        <v>44</v>
      </c>
      <c r="K18" s="35">
        <v>3.57</v>
      </c>
      <c r="L18" s="35">
        <v>876.01189999999997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32" t="s">
        <v>41</v>
      </c>
      <c r="B19" s="33">
        <v>43789</v>
      </c>
      <c r="C19" s="34">
        <v>0.89148148148148154</v>
      </c>
      <c r="D19" s="35" t="s">
        <v>42</v>
      </c>
      <c r="E19" s="35">
        <v>2.31</v>
      </c>
      <c r="F19" s="35">
        <v>23.974</v>
      </c>
      <c r="G19" s="35" t="s">
        <v>43</v>
      </c>
      <c r="H19" s="35">
        <v>3.1459999999999999</v>
      </c>
      <c r="I19" s="35">
        <v>3511.9661999999998</v>
      </c>
      <c r="J19" s="35" t="s">
        <v>44</v>
      </c>
      <c r="K19" s="35">
        <v>3.56</v>
      </c>
      <c r="L19" s="35">
        <v>880.62040000000002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40" t="s">
        <v>55</v>
      </c>
      <c r="B20" s="41">
        <v>43789</v>
      </c>
      <c r="C20" s="42">
        <v>0.89583333333333337</v>
      </c>
      <c r="D20" s="43" t="s">
        <v>42</v>
      </c>
      <c r="E20" s="43">
        <v>2.3130000000000002</v>
      </c>
      <c r="F20" s="43">
        <v>12.266400000000001</v>
      </c>
      <c r="G20" s="43" t="s">
        <v>43</v>
      </c>
      <c r="H20" s="43">
        <v>3.153</v>
      </c>
      <c r="I20" s="43">
        <v>3790.2467999999999</v>
      </c>
      <c r="J20" s="43" t="s">
        <v>44</v>
      </c>
      <c r="K20" s="43">
        <v>3.5659999999999998</v>
      </c>
      <c r="L20" s="43">
        <v>653.76300000000003</v>
      </c>
      <c r="O20" s="14">
        <f t="shared" ref="O20:O29" si="3">($O$2/$M$2)*F20</f>
        <v>2.0146155966198194</v>
      </c>
      <c r="P20" s="3"/>
      <c r="R20" s="14">
        <f t="shared" ref="R20:R29" si="4">($R$2/$P$2)*I20</f>
        <v>439.66685278783422</v>
      </c>
      <c r="S20" s="3"/>
      <c r="U20" s="14">
        <f>($S$2/$U$2)*L20</f>
        <v>1584.2873253614423</v>
      </c>
      <c r="AD20" s="31">
        <v>43502</v>
      </c>
    </row>
    <row r="21" spans="1:30" x14ac:dyDescent="0.35">
      <c r="A21" s="40" t="s">
        <v>56</v>
      </c>
      <c r="B21" s="41">
        <v>43789</v>
      </c>
      <c r="C21" s="42">
        <v>0.90018518518518509</v>
      </c>
      <c r="D21" s="43" t="s">
        <v>42</v>
      </c>
      <c r="E21" s="43">
        <v>2.3130000000000002</v>
      </c>
      <c r="F21" s="43">
        <v>11.7677</v>
      </c>
      <c r="G21" s="43" t="s">
        <v>43</v>
      </c>
      <c r="H21" s="43">
        <v>3.15</v>
      </c>
      <c r="I21" s="43">
        <v>4194.5164000000004</v>
      </c>
      <c r="J21" s="43" t="s">
        <v>44</v>
      </c>
      <c r="K21" s="43">
        <v>3.5630000000000002</v>
      </c>
      <c r="L21" s="43">
        <v>687.11689999999999</v>
      </c>
      <c r="O21" s="14">
        <f t="shared" si="3"/>
        <v>1.9327098379592258</v>
      </c>
      <c r="P21" s="3"/>
      <c r="R21" s="14">
        <f t="shared" si="4"/>
        <v>486.56193695749744</v>
      </c>
      <c r="S21" s="3"/>
      <c r="U21" s="14">
        <f t="shared" ref="U21:U26" si="5">($S$2/$U$2)*L21</f>
        <v>1665.1150274818942</v>
      </c>
      <c r="AD21" s="31">
        <v>43502</v>
      </c>
    </row>
    <row r="22" spans="1:30" x14ac:dyDescent="0.35">
      <c r="A22" s="40" t="s">
        <v>57</v>
      </c>
      <c r="B22" s="41">
        <v>43789</v>
      </c>
      <c r="C22" s="42">
        <v>0.90453703703703703</v>
      </c>
      <c r="D22" s="43" t="s">
        <v>42</v>
      </c>
      <c r="E22" s="43">
        <v>2.31</v>
      </c>
      <c r="F22" s="43">
        <v>11.698399999999999</v>
      </c>
      <c r="G22" s="43" t="s">
        <v>43</v>
      </c>
      <c r="H22" s="43">
        <v>3.1459999999999999</v>
      </c>
      <c r="I22" s="43">
        <v>4437.0182999999997</v>
      </c>
      <c r="J22" s="43" t="s">
        <v>44</v>
      </c>
      <c r="K22" s="43">
        <v>3.5630000000000002</v>
      </c>
      <c r="L22" s="43">
        <v>688.08579999999995</v>
      </c>
      <c r="O22" s="14">
        <f t="shared" si="3"/>
        <v>1.9213281073091775</v>
      </c>
      <c r="P22" s="3"/>
      <c r="R22" s="14">
        <f>($R$2/$P$2)*I22</f>
        <v>514.69204372734418</v>
      </c>
      <c r="S22" s="3"/>
      <c r="U22" s="14">
        <f t="shared" si="5"/>
        <v>1667.4629976018653</v>
      </c>
      <c r="AD22" s="31">
        <v>43502</v>
      </c>
    </row>
    <row r="23" spans="1:30" x14ac:dyDescent="0.35">
      <c r="A23" s="40" t="s">
        <v>58</v>
      </c>
      <c r="B23" s="41">
        <v>43789</v>
      </c>
      <c r="C23" s="42">
        <v>0.90888888888888886</v>
      </c>
      <c r="D23" s="43" t="s">
        <v>42</v>
      </c>
      <c r="E23" s="43">
        <v>2.3130000000000002</v>
      </c>
      <c r="F23" s="43">
        <v>11.688499999999999</v>
      </c>
      <c r="G23" s="43" t="s">
        <v>43</v>
      </c>
      <c r="H23" s="43">
        <v>3.15</v>
      </c>
      <c r="I23" s="43">
        <v>4501.2761</v>
      </c>
      <c r="J23" s="43" t="s">
        <v>44</v>
      </c>
      <c r="K23" s="43">
        <v>3.5659999999999998</v>
      </c>
      <c r="L23" s="43">
        <v>688.16489999999999</v>
      </c>
      <c r="O23" s="14">
        <f t="shared" si="3"/>
        <v>1.9197021457877419</v>
      </c>
      <c r="P23" s="3"/>
      <c r="R23" s="14">
        <f t="shared" si="4"/>
        <v>522.14591841779179</v>
      </c>
      <c r="S23" s="3"/>
      <c r="U23" s="14">
        <f t="shared" si="5"/>
        <v>1667.6546834688172</v>
      </c>
      <c r="AD23" s="31">
        <v>43502</v>
      </c>
    </row>
    <row r="24" spans="1:30" x14ac:dyDescent="0.35">
      <c r="A24" s="40" t="s">
        <v>59</v>
      </c>
      <c r="B24" s="41">
        <v>43789</v>
      </c>
      <c r="C24" s="42">
        <v>0.9132407407407408</v>
      </c>
      <c r="D24" s="43" t="s">
        <v>42</v>
      </c>
      <c r="E24" s="43">
        <v>2.31</v>
      </c>
      <c r="F24" s="43">
        <v>11.8628</v>
      </c>
      <c r="G24" s="43" t="s">
        <v>43</v>
      </c>
      <c r="H24" s="43">
        <v>3.1459999999999999</v>
      </c>
      <c r="I24" s="43">
        <v>4844.4216999999999</v>
      </c>
      <c r="J24" s="43" t="s">
        <v>44</v>
      </c>
      <c r="K24" s="43">
        <v>3.5630000000000002</v>
      </c>
      <c r="L24" s="43">
        <v>699.6268</v>
      </c>
      <c r="N24" s="14">
        <f>($O$2/$M$2)*F24</f>
        <v>1.9483289228772576</v>
      </c>
      <c r="P24" s="3"/>
      <c r="R24" s="14">
        <f t="shared" si="4"/>
        <v>561.95064722858933</v>
      </c>
      <c r="S24" s="3"/>
      <c r="U24" s="14">
        <f t="shared" si="5"/>
        <v>1695.4307168242692</v>
      </c>
      <c r="AD24" s="31">
        <v>43502</v>
      </c>
    </row>
    <row r="25" spans="1:30" x14ac:dyDescent="0.35">
      <c r="A25" s="40" t="s">
        <v>60</v>
      </c>
      <c r="B25" s="41">
        <v>43789</v>
      </c>
      <c r="C25" s="42">
        <v>0.91759259259259263</v>
      </c>
      <c r="D25" s="43" t="s">
        <v>42</v>
      </c>
      <c r="E25" s="43">
        <v>2.3159999999999998</v>
      </c>
      <c r="F25" s="43">
        <v>11.862399999999999</v>
      </c>
      <c r="G25" s="43" t="s">
        <v>43</v>
      </c>
      <c r="H25" s="43">
        <v>3.153</v>
      </c>
      <c r="I25" s="43">
        <v>3829.114</v>
      </c>
      <c r="J25" s="43" t="s">
        <v>44</v>
      </c>
      <c r="K25" s="43">
        <v>3.57</v>
      </c>
      <c r="L25" s="43">
        <v>624.03440000000001</v>
      </c>
      <c r="O25" s="17">
        <f t="shared" si="3"/>
        <v>1.94826322746225</v>
      </c>
      <c r="P25" s="3"/>
      <c r="R25" s="17">
        <f t="shared" si="4"/>
        <v>444.17542977566393</v>
      </c>
      <c r="S25" s="3"/>
      <c r="U25" s="17">
        <f t="shared" si="5"/>
        <v>1512.2449427537692</v>
      </c>
      <c r="AD25" s="31">
        <v>43502</v>
      </c>
    </row>
    <row r="26" spans="1:30" x14ac:dyDescent="0.35">
      <c r="A26" s="36" t="s">
        <v>61</v>
      </c>
      <c r="B26" s="37">
        <v>43789</v>
      </c>
      <c r="C26" s="38">
        <v>0.92194444444444434</v>
      </c>
      <c r="D26" s="39" t="s">
        <v>42</v>
      </c>
      <c r="E26" s="39">
        <v>2.3159999999999998</v>
      </c>
      <c r="F26" s="39">
        <v>23.626000000000001</v>
      </c>
      <c r="G26" s="39" t="s">
        <v>43</v>
      </c>
      <c r="H26" s="39">
        <v>3.153</v>
      </c>
      <c r="I26" s="39">
        <v>3571.8458000000001</v>
      </c>
      <c r="J26" s="39" t="s">
        <v>44</v>
      </c>
      <c r="K26" s="39">
        <v>3.5659999999999998</v>
      </c>
      <c r="L26" s="39">
        <v>901.66639999999995</v>
      </c>
      <c r="N26" s="17">
        <f>($O$2/$M$2)*F26</f>
        <v>3.8802996874176494</v>
      </c>
      <c r="P26" s="3"/>
      <c r="Q26" s="17">
        <f>($R$2/$P$2)*I26</f>
        <v>414.33243912492554</v>
      </c>
      <c r="S26" s="3"/>
      <c r="T26" s="17">
        <f>($S$2/$U$2)*L26</f>
        <v>2185.0405257322304</v>
      </c>
      <c r="AD26" s="31">
        <v>43502</v>
      </c>
    </row>
    <row r="27" spans="1:30" x14ac:dyDescent="0.35">
      <c r="A27" s="40" t="s">
        <v>62</v>
      </c>
      <c r="B27" s="41">
        <v>43789</v>
      </c>
      <c r="C27" s="42">
        <v>0.92629629629629628</v>
      </c>
      <c r="D27" s="43" t="s">
        <v>42</v>
      </c>
      <c r="E27" s="43">
        <v>2.3159999999999998</v>
      </c>
      <c r="F27" s="43">
        <v>11.787000000000001</v>
      </c>
      <c r="G27" s="43" t="s">
        <v>43</v>
      </c>
      <c r="H27" s="43">
        <v>3.15</v>
      </c>
      <c r="I27" s="43">
        <v>5336.7797</v>
      </c>
      <c r="J27" s="43" t="s">
        <v>44</v>
      </c>
      <c r="K27" s="43">
        <v>3.5659999999999998</v>
      </c>
      <c r="L27" s="43">
        <v>645.59280000000001</v>
      </c>
      <c r="O27" s="17">
        <f t="shared" si="3"/>
        <v>1.9358796417333377</v>
      </c>
      <c r="P27" s="3"/>
      <c r="R27" s="17">
        <f t="shared" si="4"/>
        <v>619.06394452229392</v>
      </c>
      <c r="S27" s="3"/>
      <c r="U27" s="17">
        <f>($S$2/$U$2)*L27</f>
        <v>1564.4881866740768</v>
      </c>
      <c r="AD27" s="31">
        <v>43502</v>
      </c>
    </row>
    <row r="28" spans="1:30" x14ac:dyDescent="0.35">
      <c r="A28" s="40" t="s">
        <v>63</v>
      </c>
      <c r="B28" s="41">
        <v>43789</v>
      </c>
      <c r="C28" s="42">
        <v>0.93064814814814811</v>
      </c>
      <c r="D28" s="43" t="s">
        <v>42</v>
      </c>
      <c r="E28" s="43">
        <v>2.3130000000000002</v>
      </c>
      <c r="F28" s="43">
        <v>11.67</v>
      </c>
      <c r="G28" s="43" t="s">
        <v>43</v>
      </c>
      <c r="H28" s="43">
        <v>3.15</v>
      </c>
      <c r="I28" s="43">
        <v>6050.8404</v>
      </c>
      <c r="J28" s="43" t="s">
        <v>44</v>
      </c>
      <c r="K28" s="43">
        <v>3.57</v>
      </c>
      <c r="L28" s="43">
        <v>657.08079999999995</v>
      </c>
      <c r="O28" s="17">
        <f t="shared" si="3"/>
        <v>1.9166637328436453</v>
      </c>
      <c r="P28" s="3"/>
      <c r="R28" s="17">
        <f t="shared" si="4"/>
        <v>701.89465113181541</v>
      </c>
      <c r="S28" s="3"/>
      <c r="U28" s="17">
        <f>($S$2/$U$2)*L28</f>
        <v>1592.3274690956152</v>
      </c>
      <c r="AD28" s="31">
        <v>43502</v>
      </c>
    </row>
    <row r="29" spans="1:30" x14ac:dyDescent="0.35">
      <c r="A29" s="40" t="s">
        <v>64</v>
      </c>
      <c r="B29" s="41">
        <v>43789</v>
      </c>
      <c r="C29" s="42">
        <v>0.93500000000000005</v>
      </c>
      <c r="D29" s="43" t="s">
        <v>42</v>
      </c>
      <c r="E29" s="43">
        <v>2.31</v>
      </c>
      <c r="F29" s="43">
        <v>11.747</v>
      </c>
      <c r="G29" s="43" t="s">
        <v>43</v>
      </c>
      <c r="H29" s="43">
        <v>3.14</v>
      </c>
      <c r="I29" s="43">
        <v>7153.6706000000004</v>
      </c>
      <c r="J29" s="43" t="s">
        <v>44</v>
      </c>
      <c r="K29" s="43">
        <v>3.5630000000000002</v>
      </c>
      <c r="L29" s="43">
        <v>675.27940000000001</v>
      </c>
      <c r="O29" s="17">
        <f t="shared" si="3"/>
        <v>1.9293101002325881</v>
      </c>
      <c r="P29" s="3"/>
      <c r="R29" s="17">
        <f t="shared" si="4"/>
        <v>829.82243757394838</v>
      </c>
      <c r="S29" s="3"/>
      <c r="U29" s="17">
        <f>($S$2/$U$2)*L29</f>
        <v>1636.4287891754038</v>
      </c>
      <c r="AD29" s="31">
        <v>43502</v>
      </c>
    </row>
    <row r="30" spans="1:30" x14ac:dyDescent="0.35">
      <c r="A30" s="32" t="s">
        <v>41</v>
      </c>
      <c r="B30" s="33">
        <v>43789</v>
      </c>
      <c r="C30" s="34">
        <v>0.93935185185185188</v>
      </c>
      <c r="D30" s="35" t="s">
        <v>42</v>
      </c>
      <c r="E30" s="35">
        <v>2.3130000000000002</v>
      </c>
      <c r="F30" s="35">
        <v>23.334800000000001</v>
      </c>
      <c r="G30" s="35" t="s">
        <v>43</v>
      </c>
      <c r="H30" s="35">
        <v>3.15</v>
      </c>
      <c r="I30" s="35">
        <v>3493.9443999999999</v>
      </c>
      <c r="J30" s="35" t="s">
        <v>44</v>
      </c>
      <c r="K30" s="35">
        <v>3.5630000000000002</v>
      </c>
      <c r="L30" s="35">
        <v>884.71180000000004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32" t="s">
        <v>41</v>
      </c>
      <c r="B31" s="33">
        <v>43789</v>
      </c>
      <c r="C31" s="34">
        <v>0.9437037037037036</v>
      </c>
      <c r="D31" s="35" t="s">
        <v>42</v>
      </c>
      <c r="E31" s="35">
        <v>2.31</v>
      </c>
      <c r="F31" s="35">
        <v>23.7607</v>
      </c>
      <c r="G31" s="35" t="s">
        <v>43</v>
      </c>
      <c r="H31" s="35">
        <v>3.15</v>
      </c>
      <c r="I31" s="35">
        <v>3497.1338000000001</v>
      </c>
      <c r="J31" s="35" t="s">
        <v>44</v>
      </c>
      <c r="K31" s="35">
        <v>3.5630000000000002</v>
      </c>
      <c r="L31" s="35">
        <v>871.83079999999995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32" t="s">
        <v>41</v>
      </c>
      <c r="B32" s="33">
        <v>43789</v>
      </c>
      <c r="C32" s="34">
        <v>0.94805555555555554</v>
      </c>
      <c r="D32" s="35" t="s">
        <v>42</v>
      </c>
      <c r="E32" s="35">
        <v>2.3159999999999998</v>
      </c>
      <c r="F32" s="35">
        <v>23.514900000000001</v>
      </c>
      <c r="G32" s="35" t="s">
        <v>43</v>
      </c>
      <c r="H32" s="35">
        <v>3.1560000000000001</v>
      </c>
      <c r="I32" s="35">
        <v>3501.7881000000002</v>
      </c>
      <c r="J32" s="35" t="s">
        <v>44</v>
      </c>
      <c r="K32" s="35">
        <v>3.57</v>
      </c>
      <c r="L32" s="35">
        <v>882.66819999999996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32" t="s">
        <v>41</v>
      </c>
      <c r="B33" s="33">
        <v>43789</v>
      </c>
      <c r="C33" s="34">
        <v>0.95240740740740737</v>
      </c>
      <c r="D33" s="35" t="s">
        <v>42</v>
      </c>
      <c r="E33" s="35">
        <v>2.3159999999999998</v>
      </c>
      <c r="F33" s="35">
        <v>23.863800000000001</v>
      </c>
      <c r="G33" s="35" t="s">
        <v>43</v>
      </c>
      <c r="H33" s="35">
        <v>3.153</v>
      </c>
      <c r="I33" s="35">
        <v>3519.3971999999999</v>
      </c>
      <c r="J33" s="35" t="s">
        <v>44</v>
      </c>
      <c r="K33" s="35">
        <v>3.5659999999999998</v>
      </c>
      <c r="L33" s="35">
        <v>878.96600000000001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44" t="s">
        <v>70</v>
      </c>
      <c r="B39" s="45">
        <v>43789</v>
      </c>
      <c r="C39" s="46">
        <v>0.95677083333333324</v>
      </c>
      <c r="D39" s="47" t="s">
        <v>42</v>
      </c>
      <c r="E39" s="47">
        <v>2.3159999999999998</v>
      </c>
      <c r="F39" s="47">
        <v>11.5604</v>
      </c>
      <c r="G39" s="47" t="s">
        <v>43</v>
      </c>
      <c r="H39" s="47">
        <v>3.153</v>
      </c>
      <c r="I39" s="47">
        <v>3374.2067999999999</v>
      </c>
      <c r="J39" s="47" t="s">
        <v>44</v>
      </c>
      <c r="K39" s="47">
        <v>3.5659999999999998</v>
      </c>
      <c r="L39" s="47">
        <v>642.21100000000001</v>
      </c>
      <c r="O39" s="26">
        <f t="shared" si="6"/>
        <v>1.8986631891315919</v>
      </c>
      <c r="R39" s="16">
        <f t="shared" si="7"/>
        <v>391.40640773347769</v>
      </c>
      <c r="U39" s="16">
        <f t="shared" si="8"/>
        <v>1556.2929494445193</v>
      </c>
      <c r="AD39" s="31">
        <v>43502</v>
      </c>
    </row>
    <row r="40" spans="1:30" x14ac:dyDescent="0.35">
      <c r="A40" s="44" t="s">
        <v>71</v>
      </c>
      <c r="B40" s="45">
        <v>43789</v>
      </c>
      <c r="C40" s="46">
        <v>0.96112268518518518</v>
      </c>
      <c r="D40" s="47" t="s">
        <v>42</v>
      </c>
      <c r="E40" s="47">
        <v>2.3130000000000002</v>
      </c>
      <c r="F40" s="47">
        <v>11.2988</v>
      </c>
      <c r="G40" s="47" t="s">
        <v>43</v>
      </c>
      <c r="H40" s="47">
        <v>3.15</v>
      </c>
      <c r="I40" s="47">
        <v>3991.5608999999999</v>
      </c>
      <c r="J40" s="47" t="s">
        <v>44</v>
      </c>
      <c r="K40" s="47">
        <v>3.5630000000000002</v>
      </c>
      <c r="L40" s="47">
        <v>631.69010000000003</v>
      </c>
      <c r="O40" s="16">
        <f t="shared" si="6"/>
        <v>1.8556983877166908</v>
      </c>
      <c r="R40" s="16">
        <f t="shared" si="7"/>
        <v>463.01919405722469</v>
      </c>
      <c r="U40" s="16">
        <f t="shared" si="8"/>
        <v>1530.7972751383943</v>
      </c>
      <c r="AD40" s="31">
        <v>43502</v>
      </c>
    </row>
    <row r="41" spans="1:30" x14ac:dyDescent="0.35">
      <c r="A41" s="44" t="s">
        <v>72</v>
      </c>
      <c r="B41" s="45">
        <v>43789</v>
      </c>
      <c r="C41" s="46">
        <v>0.96547453703703701</v>
      </c>
      <c r="D41" s="47" t="s">
        <v>42</v>
      </c>
      <c r="E41" s="47">
        <v>2.3159999999999998</v>
      </c>
      <c r="F41" s="47">
        <v>11.223800000000001</v>
      </c>
      <c r="G41" s="47" t="s">
        <v>43</v>
      </c>
      <c r="H41" s="47">
        <v>3.153</v>
      </c>
      <c r="I41" s="47">
        <v>4352.0925999999999</v>
      </c>
      <c r="J41" s="47" t="s">
        <v>44</v>
      </c>
      <c r="K41" s="47">
        <v>3.5659999999999998</v>
      </c>
      <c r="L41" s="47">
        <v>645.89679999999998</v>
      </c>
      <c r="O41" s="16">
        <f t="shared" si="6"/>
        <v>1.8433804974027856</v>
      </c>
      <c r="R41" s="16">
        <f t="shared" si="7"/>
        <v>504.84070232134292</v>
      </c>
      <c r="U41" s="16">
        <f t="shared" si="8"/>
        <v>1565.2248807771537</v>
      </c>
      <c r="AD41" s="31">
        <v>43502</v>
      </c>
    </row>
    <row r="42" spans="1:30" x14ac:dyDescent="0.35">
      <c r="A42" s="44" t="s">
        <v>73</v>
      </c>
      <c r="B42" s="45">
        <v>43789</v>
      </c>
      <c r="C42" s="46">
        <v>0.96982638888888895</v>
      </c>
      <c r="D42" s="47" t="s">
        <v>42</v>
      </c>
      <c r="E42" s="47">
        <v>2.3159999999999998</v>
      </c>
      <c r="F42" s="47">
        <v>10.3902</v>
      </c>
      <c r="G42" s="47" t="s">
        <v>43</v>
      </c>
      <c r="H42" s="47">
        <v>3.153</v>
      </c>
      <c r="I42" s="47">
        <v>4464.7773999999999</v>
      </c>
      <c r="J42" s="47" t="s">
        <v>44</v>
      </c>
      <c r="K42" s="47">
        <v>3.5659999999999998</v>
      </c>
      <c r="L42" s="47">
        <v>642.87300000000005</v>
      </c>
      <c r="N42" s="16">
        <f>($O$2/$M$2)*F42</f>
        <v>1.7064712525271675</v>
      </c>
      <c r="R42" s="16">
        <f t="shared" si="7"/>
        <v>517.91208632014389</v>
      </c>
      <c r="U42" s="16">
        <f t="shared" si="8"/>
        <v>1557.8971977874039</v>
      </c>
      <c r="AD42" s="31">
        <v>43502</v>
      </c>
    </row>
    <row r="43" spans="1:30" x14ac:dyDescent="0.35">
      <c r="A43" s="44" t="s">
        <v>74</v>
      </c>
      <c r="B43" s="45">
        <v>43789</v>
      </c>
      <c r="C43" s="46">
        <v>0.97417824074074078</v>
      </c>
      <c r="D43" s="47" t="s">
        <v>42</v>
      </c>
      <c r="E43" s="47">
        <v>2.3130000000000002</v>
      </c>
      <c r="F43" s="47">
        <v>10.4397</v>
      </c>
      <c r="G43" s="47" t="s">
        <v>43</v>
      </c>
      <c r="H43" s="47">
        <v>3.15</v>
      </c>
      <c r="I43" s="47">
        <v>4689.1679999999997</v>
      </c>
      <c r="J43" s="47" t="s">
        <v>44</v>
      </c>
      <c r="K43" s="47">
        <v>3.5659999999999998</v>
      </c>
      <c r="L43" s="47">
        <v>640.41880000000003</v>
      </c>
      <c r="O43" s="16">
        <f t="shared" ref="O43" si="9">($O$2/$M$2)*F43</f>
        <v>1.7146010601343449</v>
      </c>
      <c r="R43" s="16">
        <f t="shared" si="7"/>
        <v>543.94129077647995</v>
      </c>
      <c r="U43" s="16">
        <f t="shared" si="8"/>
        <v>1551.949846906577</v>
      </c>
      <c r="AD43" s="31">
        <v>43502</v>
      </c>
    </row>
    <row r="44" spans="1:30" x14ac:dyDescent="0.35">
      <c r="A44" s="52" t="s">
        <v>41</v>
      </c>
      <c r="B44" s="53">
        <v>43790</v>
      </c>
      <c r="C44" s="54">
        <v>3.5879629629629635E-4</v>
      </c>
      <c r="D44" s="55" t="s">
        <v>42</v>
      </c>
      <c r="E44" s="55">
        <v>2.31</v>
      </c>
      <c r="F44" s="55">
        <v>23.523399999999999</v>
      </c>
      <c r="G44" s="55" t="s">
        <v>43</v>
      </c>
      <c r="H44" s="55">
        <v>3.1459999999999999</v>
      </c>
      <c r="I44" s="55">
        <v>3513.7098000000001</v>
      </c>
      <c r="J44" s="55" t="s">
        <v>44</v>
      </c>
      <c r="K44" s="55">
        <v>3.5630000000000002</v>
      </c>
      <c r="L44" s="55">
        <v>874.62919999999997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52" t="s">
        <v>41</v>
      </c>
      <c r="B45" s="53">
        <v>43790</v>
      </c>
      <c r="C45" s="54">
        <v>4.7106481481481478E-3</v>
      </c>
      <c r="D45" s="55" t="s">
        <v>42</v>
      </c>
      <c r="E45" s="55">
        <v>2.3130000000000002</v>
      </c>
      <c r="F45" s="55">
        <v>24.215399999999999</v>
      </c>
      <c r="G45" s="55" t="s">
        <v>43</v>
      </c>
      <c r="H45" s="55">
        <v>3.153</v>
      </c>
      <c r="I45" s="55">
        <v>3490.3154</v>
      </c>
      <c r="J45" s="55" t="s">
        <v>44</v>
      </c>
      <c r="K45" s="55">
        <v>3.573</v>
      </c>
      <c r="L45" s="55">
        <v>881.02319999999997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52" t="s">
        <v>41</v>
      </c>
      <c r="B46" s="53">
        <v>43790</v>
      </c>
      <c r="C46" s="54">
        <v>9.0624999999999994E-3</v>
      </c>
      <c r="D46" s="55" t="s">
        <v>42</v>
      </c>
      <c r="E46" s="55">
        <v>2.3159999999999998</v>
      </c>
      <c r="F46" s="55">
        <v>23.904199999999999</v>
      </c>
      <c r="G46" s="55" t="s">
        <v>43</v>
      </c>
      <c r="H46" s="55">
        <v>3.1560000000000001</v>
      </c>
      <c r="I46" s="55">
        <v>3510.5347999999999</v>
      </c>
      <c r="J46" s="55" t="s">
        <v>44</v>
      </c>
      <c r="K46" s="55">
        <v>3.57</v>
      </c>
      <c r="L46" s="55">
        <v>876.47469999999998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52" t="s">
        <v>41</v>
      </c>
      <c r="B47" s="53">
        <v>43790</v>
      </c>
      <c r="C47" s="54">
        <v>1.3414351851851851E-2</v>
      </c>
      <c r="D47" s="55" t="s">
        <v>42</v>
      </c>
      <c r="E47" s="55">
        <v>2.3159999999999998</v>
      </c>
      <c r="F47" s="55">
        <v>23.995799999999999</v>
      </c>
      <c r="G47" s="55" t="s">
        <v>43</v>
      </c>
      <c r="H47" s="55">
        <v>3.153</v>
      </c>
      <c r="I47" s="55">
        <v>3496.7420000000002</v>
      </c>
      <c r="J47" s="55" t="s">
        <v>44</v>
      </c>
      <c r="K47" s="55">
        <v>3.57</v>
      </c>
      <c r="L47" s="55">
        <v>872.12159999999994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48" t="s">
        <v>75</v>
      </c>
      <c r="B48" s="49">
        <v>43789</v>
      </c>
      <c r="C48" s="50">
        <v>0.97853009259259249</v>
      </c>
      <c r="D48" s="51" t="s">
        <v>42</v>
      </c>
      <c r="E48" s="51">
        <v>2.3159999999999998</v>
      </c>
      <c r="F48" s="51">
        <v>11.5092</v>
      </c>
      <c r="G48" s="51" t="s">
        <v>43</v>
      </c>
      <c r="H48" s="51">
        <v>3.153</v>
      </c>
      <c r="I48" s="51">
        <v>3694.5844999999999</v>
      </c>
      <c r="J48" s="51" t="s">
        <v>44</v>
      </c>
      <c r="K48" s="51">
        <v>3.57</v>
      </c>
      <c r="L48" s="51">
        <v>632.89160000000004</v>
      </c>
      <c r="O48" s="22">
        <f t="shared" ref="O48:O57" si="10">($O$2/$M$2)*F48</f>
        <v>1.8902541760106326</v>
      </c>
      <c r="R48" s="22">
        <f t="shared" ref="R48:R57" si="11">($R$2/$P$2)*I48</f>
        <v>428.57007081272758</v>
      </c>
      <c r="U48" s="22">
        <f>($S$2/$U$2)*L48</f>
        <v>1533.708913180654</v>
      </c>
      <c r="AD48" s="31">
        <v>43502</v>
      </c>
    </row>
    <row r="49" spans="1:30" x14ac:dyDescent="0.35">
      <c r="A49" s="48" t="s">
        <v>76</v>
      </c>
      <c r="B49" s="49">
        <v>43789</v>
      </c>
      <c r="C49" s="50">
        <v>0.98296296296296293</v>
      </c>
      <c r="D49" s="51" t="s">
        <v>42</v>
      </c>
      <c r="E49" s="51">
        <v>2.3159999999999998</v>
      </c>
      <c r="F49" s="51">
        <v>11.5716</v>
      </c>
      <c r="G49" s="51" t="s">
        <v>43</v>
      </c>
      <c r="H49" s="51">
        <v>3.153</v>
      </c>
      <c r="I49" s="51">
        <v>3915.9884000000002</v>
      </c>
      <c r="J49" s="51" t="s">
        <v>44</v>
      </c>
      <c r="K49" s="51">
        <v>3.57</v>
      </c>
      <c r="L49" s="51">
        <v>641.78380000000004</v>
      </c>
      <c r="O49" s="22">
        <f t="shared" si="10"/>
        <v>1.9005026607518019</v>
      </c>
      <c r="R49" s="22">
        <f t="shared" si="11"/>
        <v>454.25281946855455</v>
      </c>
      <c r="T49" s="22">
        <f>($S$2/$U$2)*L49</f>
        <v>1555.2577003628269</v>
      </c>
      <c r="AD49" s="31">
        <v>43502</v>
      </c>
    </row>
    <row r="50" spans="1:30" x14ac:dyDescent="0.35">
      <c r="A50" s="48" t="s">
        <v>77</v>
      </c>
      <c r="B50" s="49">
        <v>43789</v>
      </c>
      <c r="C50" s="50">
        <v>0.98731481481481476</v>
      </c>
      <c r="D50" s="51" t="s">
        <v>42</v>
      </c>
      <c r="E50" s="51">
        <v>2.3130000000000002</v>
      </c>
      <c r="F50" s="51">
        <v>10.680300000000001</v>
      </c>
      <c r="G50" s="51" t="s">
        <v>43</v>
      </c>
      <c r="H50" s="51">
        <v>3.15</v>
      </c>
      <c r="I50" s="51">
        <v>4240.1904999999997</v>
      </c>
      <c r="J50" s="51" t="s">
        <v>44</v>
      </c>
      <c r="K50" s="51">
        <v>3.5659999999999998</v>
      </c>
      <c r="L50" s="51">
        <v>638.8442</v>
      </c>
      <c r="O50" s="22">
        <f t="shared" si="10"/>
        <v>1.7541168522613528</v>
      </c>
      <c r="R50" s="22">
        <f t="shared" si="11"/>
        <v>491.86011115578884</v>
      </c>
      <c r="U50" s="22">
        <f>($S$2/$U$2)*L50</f>
        <v>1548.1340622529422</v>
      </c>
      <c r="AD50" s="31">
        <v>43502</v>
      </c>
    </row>
    <row r="51" spans="1:30" x14ac:dyDescent="0.35">
      <c r="A51" s="48" t="s">
        <v>78</v>
      </c>
      <c r="B51" s="49">
        <v>43789</v>
      </c>
      <c r="C51" s="50">
        <v>0.9916666666666667</v>
      </c>
      <c r="D51" s="51" t="s">
        <v>42</v>
      </c>
      <c r="E51" s="51">
        <v>2.31</v>
      </c>
      <c r="F51" s="51">
        <v>10.7028</v>
      </c>
      <c r="G51" s="51" t="s">
        <v>43</v>
      </c>
      <c r="H51" s="51">
        <v>3.15</v>
      </c>
      <c r="I51" s="51">
        <v>4253.5357000000004</v>
      </c>
      <c r="J51" s="51" t="s">
        <v>44</v>
      </c>
      <c r="K51" s="51">
        <v>3.5630000000000002</v>
      </c>
      <c r="L51" s="51">
        <v>639.61919999999998</v>
      </c>
      <c r="O51" s="22">
        <f t="shared" si="10"/>
        <v>1.7578122193555243</v>
      </c>
      <c r="R51" s="22">
        <f t="shared" si="11"/>
        <v>493.40814810257143</v>
      </c>
      <c r="U51" s="22">
        <f>($S$2/$U$2)*L51</f>
        <v>1550.0121475486153</v>
      </c>
      <c r="AD51" s="31">
        <v>43502</v>
      </c>
    </row>
    <row r="52" spans="1:30" x14ac:dyDescent="0.35">
      <c r="A52" s="48" t="s">
        <v>79</v>
      </c>
      <c r="B52" s="49">
        <v>43789</v>
      </c>
      <c r="C52" s="50">
        <v>0.99601851851851853</v>
      </c>
      <c r="D52" s="51" t="s">
        <v>42</v>
      </c>
      <c r="E52" s="51">
        <v>2.3159999999999998</v>
      </c>
      <c r="F52" s="51">
        <v>10.5604</v>
      </c>
      <c r="G52" s="51" t="s">
        <v>43</v>
      </c>
      <c r="H52" s="51">
        <v>3.153</v>
      </c>
      <c r="I52" s="51">
        <v>4373.9643999999998</v>
      </c>
      <c r="J52" s="51" t="s">
        <v>44</v>
      </c>
      <c r="K52" s="51">
        <v>3.57</v>
      </c>
      <c r="L52" s="51">
        <v>649.60540000000003</v>
      </c>
      <c r="O52" s="22">
        <f t="shared" si="10"/>
        <v>1.7344246516128563</v>
      </c>
      <c r="R52" s="22">
        <f t="shared" si="11"/>
        <v>507.37782087277998</v>
      </c>
      <c r="U52" s="22">
        <f t="shared" ref="U52:U57" si="12">($S$2/$U$2)*L52</f>
        <v>1574.2120641675192</v>
      </c>
      <c r="AD52" s="31">
        <v>43502</v>
      </c>
    </row>
    <row r="53" spans="1:30" x14ac:dyDescent="0.35">
      <c r="A53" s="56" t="s">
        <v>80</v>
      </c>
      <c r="B53" s="57">
        <v>43790</v>
      </c>
      <c r="C53" s="58">
        <v>1.7766203703703704E-2</v>
      </c>
      <c r="D53" s="59" t="s">
        <v>42</v>
      </c>
      <c r="E53" s="59">
        <v>2.306</v>
      </c>
      <c r="F53" s="59">
        <v>10.9991</v>
      </c>
      <c r="G53" s="59" t="s">
        <v>43</v>
      </c>
      <c r="H53" s="59">
        <v>3.1459999999999999</v>
      </c>
      <c r="I53" s="59">
        <v>3758.2595999999999</v>
      </c>
      <c r="J53" s="59" t="s">
        <v>44</v>
      </c>
      <c r="K53" s="59">
        <v>3.56</v>
      </c>
      <c r="L53" s="59">
        <v>647.47860000000003</v>
      </c>
      <c r="O53" s="24">
        <f t="shared" si="10"/>
        <v>1.8064760980223258</v>
      </c>
      <c r="R53" s="24">
        <f t="shared" si="11"/>
        <v>435.95635257621342</v>
      </c>
      <c r="U53" s="24">
        <f t="shared" si="12"/>
        <v>1569.0581134490192</v>
      </c>
      <c r="AD53" s="31">
        <v>43502</v>
      </c>
    </row>
    <row r="54" spans="1:30" x14ac:dyDescent="0.35">
      <c r="A54" s="56" t="s">
        <v>81</v>
      </c>
      <c r="B54" s="57">
        <v>43790</v>
      </c>
      <c r="C54" s="58">
        <v>2.2118055555555557E-2</v>
      </c>
      <c r="D54" s="59" t="s">
        <v>42</v>
      </c>
      <c r="E54" s="59">
        <v>2.31</v>
      </c>
      <c r="F54" s="59">
        <v>11.082599999999999</v>
      </c>
      <c r="G54" s="59" t="s">
        <v>43</v>
      </c>
      <c r="H54" s="59">
        <v>3.15</v>
      </c>
      <c r="I54" s="59">
        <v>4081.4025999999999</v>
      </c>
      <c r="J54" s="59" t="s">
        <v>44</v>
      </c>
      <c r="K54" s="59">
        <v>3.5630000000000002</v>
      </c>
      <c r="L54" s="59">
        <v>660.41859999999997</v>
      </c>
      <c r="O54" s="24">
        <f t="shared" si="10"/>
        <v>1.8201900159051401</v>
      </c>
      <c r="R54" s="24">
        <f t="shared" si="11"/>
        <v>473.44078915971483</v>
      </c>
      <c r="U54" s="24">
        <f t="shared" si="12"/>
        <v>1600.4160795470959</v>
      </c>
      <c r="AD54" s="31">
        <v>43502</v>
      </c>
    </row>
    <row r="55" spans="1:30" x14ac:dyDescent="0.35">
      <c r="A55" s="56" t="s">
        <v>82</v>
      </c>
      <c r="B55" s="57">
        <v>43790</v>
      </c>
      <c r="C55" s="58">
        <v>2.6458333333333334E-2</v>
      </c>
      <c r="D55" s="59" t="s">
        <v>42</v>
      </c>
      <c r="E55" s="59">
        <v>2.3159999999999998</v>
      </c>
      <c r="F55" s="59">
        <v>11.302199999999999</v>
      </c>
      <c r="G55" s="59" t="s">
        <v>43</v>
      </c>
      <c r="H55" s="59">
        <v>3.153</v>
      </c>
      <c r="I55" s="59">
        <v>4353.6239999999998</v>
      </c>
      <c r="J55" s="59" t="s">
        <v>44</v>
      </c>
      <c r="K55" s="59">
        <v>3.5659999999999998</v>
      </c>
      <c r="L55" s="59">
        <v>655.07749999999999</v>
      </c>
      <c r="O55" s="24">
        <f t="shared" si="10"/>
        <v>1.8562567987442542</v>
      </c>
      <c r="R55" s="24">
        <f t="shared" si="11"/>
        <v>505.01834400376828</v>
      </c>
      <c r="U55" s="24">
        <f t="shared" si="12"/>
        <v>1587.4728003564903</v>
      </c>
      <c r="AD55" s="31">
        <v>43502</v>
      </c>
    </row>
    <row r="56" spans="1:30" x14ac:dyDescent="0.35">
      <c r="A56" s="56" t="s">
        <v>83</v>
      </c>
      <c r="B56" s="57">
        <v>43790</v>
      </c>
      <c r="C56" s="58">
        <v>3.0821759259259257E-2</v>
      </c>
      <c r="D56" s="59" t="s">
        <v>42</v>
      </c>
      <c r="E56" s="59">
        <v>2.3130000000000002</v>
      </c>
      <c r="F56" s="59">
        <v>11.011200000000001</v>
      </c>
      <c r="G56" s="59" t="s">
        <v>43</v>
      </c>
      <c r="H56" s="59">
        <v>3.15</v>
      </c>
      <c r="I56" s="59">
        <v>4313.6594999999998</v>
      </c>
      <c r="J56" s="59" t="s">
        <v>44</v>
      </c>
      <c r="K56" s="59">
        <v>3.5659999999999998</v>
      </c>
      <c r="L56" s="59">
        <v>660.86019999999996</v>
      </c>
      <c r="O56" s="24">
        <f t="shared" si="10"/>
        <v>1.8084633843263025</v>
      </c>
      <c r="R56" s="24">
        <f t="shared" si="11"/>
        <v>500.38248073010504</v>
      </c>
      <c r="U56" s="24">
        <f t="shared" si="12"/>
        <v>1601.4862246652499</v>
      </c>
      <c r="AD56" s="31">
        <v>43502</v>
      </c>
    </row>
    <row r="57" spans="1:30" x14ac:dyDescent="0.35">
      <c r="A57" s="56" t="s">
        <v>84</v>
      </c>
      <c r="B57" s="57">
        <v>43790</v>
      </c>
      <c r="C57" s="58">
        <v>3.5173611111111107E-2</v>
      </c>
      <c r="D57" s="59" t="s">
        <v>42</v>
      </c>
      <c r="E57" s="59">
        <v>2.31</v>
      </c>
      <c r="F57" s="59">
        <v>11.035399999999999</v>
      </c>
      <c r="G57" s="59" t="s">
        <v>43</v>
      </c>
      <c r="H57" s="59">
        <v>3.15</v>
      </c>
      <c r="I57" s="59">
        <v>4066.3438000000001</v>
      </c>
      <c r="J57" s="59" t="s">
        <v>44</v>
      </c>
      <c r="K57" s="59">
        <v>3.5630000000000002</v>
      </c>
      <c r="L57" s="59">
        <v>613.58219999999994</v>
      </c>
      <c r="M57" s="3"/>
      <c r="N57" s="2"/>
      <c r="O57" s="24">
        <f t="shared" si="10"/>
        <v>1.8124379569342557</v>
      </c>
      <c r="P57" s="3"/>
      <c r="Q57" s="24">
        <f>($R$2/$P$2)*I57</f>
        <v>471.6939754158812</v>
      </c>
      <c r="S57" s="3"/>
      <c r="U57" s="24">
        <f t="shared" si="12"/>
        <v>1486.915751621596</v>
      </c>
      <c r="AD57" s="31">
        <v>43502</v>
      </c>
    </row>
    <row r="58" spans="1:30" x14ac:dyDescent="0.35">
      <c r="A58" s="60" t="s">
        <v>41</v>
      </c>
      <c r="B58" s="61">
        <v>43790</v>
      </c>
      <c r="C58" s="62">
        <v>6.1273148148148153E-2</v>
      </c>
      <c r="D58" s="63" t="s">
        <v>42</v>
      </c>
      <c r="E58" s="63">
        <v>2.3130000000000002</v>
      </c>
      <c r="F58" s="63">
        <v>24.200800000000001</v>
      </c>
      <c r="G58" s="63" t="s">
        <v>43</v>
      </c>
      <c r="H58" s="63">
        <v>3.153</v>
      </c>
      <c r="I58" s="63">
        <v>3480.9672999999998</v>
      </c>
      <c r="J58" s="63" t="s">
        <v>44</v>
      </c>
      <c r="K58" s="63">
        <v>3.5659999999999998</v>
      </c>
      <c r="L58" s="63">
        <v>882.69759999999997</v>
      </c>
      <c r="AD58" s="31">
        <v>43502</v>
      </c>
    </row>
    <row r="59" spans="1:30" x14ac:dyDescent="0.35">
      <c r="A59" s="60" t="s">
        <v>41</v>
      </c>
      <c r="B59" s="61">
        <v>43790</v>
      </c>
      <c r="C59" s="62">
        <v>6.5613425925925936E-2</v>
      </c>
      <c r="D59" s="63" t="s">
        <v>42</v>
      </c>
      <c r="E59" s="63">
        <v>2.3130000000000002</v>
      </c>
      <c r="F59" s="63">
        <v>24.369</v>
      </c>
      <c r="G59" s="63" t="s">
        <v>43</v>
      </c>
      <c r="H59" s="63">
        <v>3.15</v>
      </c>
      <c r="I59" s="63">
        <v>3518.7222000000002</v>
      </c>
      <c r="J59" s="63" t="s">
        <v>44</v>
      </c>
      <c r="K59" s="63">
        <v>3.5659999999999998</v>
      </c>
      <c r="L59" s="63">
        <v>876.04639999999995</v>
      </c>
    </row>
    <row r="60" spans="1:30" x14ac:dyDescent="0.35">
      <c r="A60" s="60" t="s">
        <v>41</v>
      </c>
      <c r="B60" s="61">
        <v>43790</v>
      </c>
      <c r="C60" s="62">
        <v>6.9965277777777779E-2</v>
      </c>
      <c r="D60" s="63" t="s">
        <v>42</v>
      </c>
      <c r="E60" s="63">
        <v>2.3159999999999998</v>
      </c>
      <c r="F60" s="63">
        <v>24.257899999999999</v>
      </c>
      <c r="G60" s="63" t="s">
        <v>43</v>
      </c>
      <c r="H60" s="63">
        <v>3.1560000000000001</v>
      </c>
      <c r="I60" s="63">
        <v>3505.404</v>
      </c>
      <c r="J60" s="63" t="s">
        <v>44</v>
      </c>
      <c r="K60" s="63">
        <v>3.57</v>
      </c>
      <c r="L60" s="63">
        <v>876.89760000000001</v>
      </c>
    </row>
    <row r="61" spans="1:30" x14ac:dyDescent="0.35">
      <c r="A61" s="60" t="s">
        <v>41</v>
      </c>
      <c r="B61" s="61">
        <v>43790</v>
      </c>
      <c r="C61" s="62">
        <v>7.4317129629629622E-2</v>
      </c>
      <c r="D61" s="63" t="s">
        <v>42</v>
      </c>
      <c r="E61" s="63">
        <v>2.3130000000000002</v>
      </c>
      <c r="F61" s="63">
        <v>23.9358</v>
      </c>
      <c r="G61" s="63" t="s">
        <v>43</v>
      </c>
      <c r="H61" s="63">
        <v>3.153</v>
      </c>
      <c r="I61" s="63">
        <v>3490.5225999999998</v>
      </c>
      <c r="J61" s="63" t="s">
        <v>44</v>
      </c>
      <c r="K61" s="63">
        <v>3.5659999999999998</v>
      </c>
      <c r="L61" s="63">
        <v>878.98260000000005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2020-04-24T08:33:00Z</dcterms:modified>
</cp:coreProperties>
</file>