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D1B68F64-5E82-452E-83C0-C8757FC7F48E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N28" i="1"/>
  <c r="O8" i="1"/>
  <c r="O22" i="1"/>
  <c r="T2" i="1"/>
  <c r="S2" i="1"/>
  <c r="U57" i="1" s="1"/>
  <c r="Q2" i="1"/>
  <c r="P2" i="1"/>
  <c r="N51" i="1"/>
  <c r="N2" i="1"/>
  <c r="AE2" i="1" s="1"/>
  <c r="R48" i="1" l="1"/>
  <c r="R25" i="1"/>
  <c r="U51" i="1"/>
  <c r="U35" i="1"/>
  <c r="U42" i="1"/>
  <c r="U41" i="1"/>
  <c r="U24" i="1"/>
  <c r="U8" i="1"/>
  <c r="Q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T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N9" i="1"/>
  <c r="O25" i="1"/>
  <c r="O29" i="1"/>
  <c r="O37" i="1"/>
  <c r="O41" i="1"/>
  <c r="O49" i="1"/>
  <c r="O53" i="1"/>
  <c r="O57" i="1"/>
  <c r="R6" i="1"/>
  <c r="R56" i="1"/>
  <c r="Q54" i="1"/>
  <c r="Q52" i="1"/>
  <c r="R50" i="1"/>
  <c r="R42" i="1"/>
  <c r="R40" i="1"/>
  <c r="R38" i="1"/>
  <c r="R36" i="1"/>
  <c r="R34" i="1"/>
  <c r="Q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Q23" i="1"/>
  <c r="R21" i="1"/>
  <c r="R15" i="1"/>
  <c r="Q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<sst xmlns="http://schemas.openxmlformats.org/spreadsheetml/2006/main" count="266" uniqueCount="85">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</sst>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2" fontId="0" fillId="1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1" zoomScale="70" zoomScaleNormal="70" workbookViewId="0">
      <selection activeCell="N51" sqref="N51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43790</v>
      </c>
      <c r="C2" s="34">
        <v>3.5879629629629635E-4</v>
      </c>
      <c r="D2" s="35" t="s">
        <v>42</v>
      </c>
      <c r="E2" s="35">
        <v>2.31</v>
      </c>
      <c r="F2" s="35">
        <v>23.523399999999999</v>
      </c>
      <c r="G2" s="35" t="s">
        <v>43</v>
      </c>
      <c r="H2" s="35">
        <v>3.1459999999999999</v>
      </c>
      <c r="I2" s="35">
        <v>3513.7098000000001</v>
      </c>
      <c r="J2" s="35" t="s">
        <v>44</v>
      </c>
      <c r="K2" s="35">
        <v>3.5630000000000002</v>
      </c>
      <c r="L2" s="35">
        <v>874.62919999999997</v>
      </c>
      <c r="M2" s="4">
        <f>AVERAGE(F2:F5,F16:F19,F30:F33,F44:F47,F58:F61)</f>
        <v>23.881819999999998</v>
      </c>
      <c r="N2" s="4">
        <f>STDEV(F2:F5,F16:F19,F30:F33,F44:F47,G58:G61)</f>
        <v>0.33676025275161736</v>
      </c>
      <c r="O2" s="4">
        <v>3.9420000000000002</v>
      </c>
      <c r="P2" s="4">
        <f>AVERAGE(I2:I5,I16:I19,I30:I33,I44:I47,I58:I61)</f>
        <v>3494.219885</v>
      </c>
      <c r="Q2" s="4">
        <f>STDEV(I2:I5,I16:I19,I30:I33,I44:I47,I58:I61)</f>
        <v>18.37966783412914</v>
      </c>
      <c r="R2" s="4">
        <v>407.1</v>
      </c>
      <c r="S2" s="4">
        <f>AVERAGE(L2:L5,L16:L19,L30:L33,L44:L47,L58:L61)</f>
        <v>3785.8166249999995</v>
      </c>
      <c r="T2" s="4">
        <f>STDEV(L2:L5,L16:L19,L30:L33,L44:L47,L58:L61)</f>
        <v>5152.1271811965344</v>
      </c>
      <c r="U2" s="4">
        <v>364</v>
      </c>
      <c r="AD2" s="7">
        <v>43502</v>
      </c>
      <c r="AE2" s="6">
        <f>(N2/M2)^2</f>
        <v>1.9884139998553582E-4</v>
      </c>
      <c r="AF2" s="6">
        <f>(T2/S2)^2</f>
        <v>1.8520555222598207</v>
      </c>
      <c r="AG2" s="6">
        <f>(T2/S2)^2</f>
        <v>1.8520555222598207</v>
      </c>
    </row>
    <row r="3" spans="1:33" x14ac:dyDescent="0.35">
      <c r="A3" s="32" t="s">
        <v>41</v>
      </c>
      <c r="B3" s="33">
        <v>43790</v>
      </c>
      <c r="C3" s="34">
        <v>4.7106481481481478E-3</v>
      </c>
      <c r="D3" s="35" t="s">
        <v>42</v>
      </c>
      <c r="E3" s="35">
        <v>2.3130000000000002</v>
      </c>
      <c r="F3" s="35">
        <v>24.215399999999999</v>
      </c>
      <c r="G3" s="35" t="s">
        <v>43</v>
      </c>
      <c r="H3" s="35">
        <v>3.153</v>
      </c>
      <c r="I3" s="35">
        <v>3490.3154</v>
      </c>
      <c r="J3" s="35" t="s">
        <v>44</v>
      </c>
      <c r="K3" s="35">
        <v>3.573</v>
      </c>
      <c r="L3" s="35">
        <v>881.02319999999997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43790</v>
      </c>
      <c r="C4" s="34">
        <v>9.0624999999999994E-3</v>
      </c>
      <c r="D4" s="35" t="s">
        <v>42</v>
      </c>
      <c r="E4" s="35">
        <v>2.3159999999999998</v>
      </c>
      <c r="F4" s="35">
        <v>23.904199999999999</v>
      </c>
      <c r="G4" s="35" t="s">
        <v>43</v>
      </c>
      <c r="H4" s="35">
        <v>3.1560000000000001</v>
      </c>
      <c r="I4" s="35">
        <v>3510.5347999999999</v>
      </c>
      <c r="J4" s="35" t="s">
        <v>44</v>
      </c>
      <c r="K4" s="35">
        <v>3.57</v>
      </c>
      <c r="L4" s="35">
        <v>876.47469999999998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43790</v>
      </c>
      <c r="C5" s="34">
        <v>1.3414351851851851E-2</v>
      </c>
      <c r="D5" s="35" t="s">
        <v>42</v>
      </c>
      <c r="E5" s="35">
        <v>2.3159999999999998</v>
      </c>
      <c r="F5" s="35">
        <v>23.995799999999999</v>
      </c>
      <c r="G5" s="35" t="s">
        <v>43</v>
      </c>
      <c r="H5" s="35">
        <v>3.153</v>
      </c>
      <c r="I5" s="35">
        <v>3496.7420000000002</v>
      </c>
      <c r="J5" s="35" t="s">
        <v>44</v>
      </c>
      <c r="K5" s="35">
        <v>3.57</v>
      </c>
      <c r="L5" s="35">
        <v>872.12159999999994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43790</v>
      </c>
      <c r="C6" s="38">
        <v>3.9525462962962964E-2</v>
      </c>
      <c r="D6" s="39" t="s">
        <v>42</v>
      </c>
      <c r="E6" s="39">
        <v>2.31</v>
      </c>
      <c r="F6" s="39">
        <v>11.516999999999999</v>
      </c>
      <c r="G6" s="39" t="s">
        <v>43</v>
      </c>
      <c r="H6" s="39">
        <v>3.15</v>
      </c>
      <c r="I6" s="39">
        <v>3345.6610999999998</v>
      </c>
      <c r="J6" s="39" t="s">
        <v>44</v>
      </c>
      <c r="K6" s="39">
        <v>3.5659999999999998</v>
      </c>
      <c r="L6" s="39">
        <v>655.68799999999999</v>
      </c>
      <c r="O6" s="10">
        <f>($O$2/$M$2)*F6</f>
        <v>1.9010282298417795</v>
      </c>
      <c r="R6" s="10">
        <f t="shared" ref="R6:R15" si="0">($R$2/$P$2)*I6</f>
        <v>389.79190738879328</v>
      </c>
      <c r="U6" s="10">
        <f t="shared" ref="U6:U15" si="1">($S$2/$U$2)*L6</f>
        <v>6819.5454154203289</v>
      </c>
      <c r="V6" s="3">
        <v>0</v>
      </c>
      <c r="W6" s="11" t="s">
        <v>33</v>
      </c>
      <c r="X6" s="2">
        <f>SLOPE(O6:O10,$V$6:$V$10)</f>
        <v>2.7502763189740207E-3</v>
      </c>
      <c r="Y6" s="2">
        <f>RSQ(O6:O10,$V$6:$V$10)</f>
        <v>0.95808769619836609</v>
      </c>
      <c r="Z6" s="2">
        <f>SLOPE($R6:$R10,$V$6:$V$10)</f>
        <v>2.157900899138343</v>
      </c>
      <c r="AA6" s="2">
        <f>RSQ(R6:R10,$V$6:$V$10)</f>
        <v>0.92075937653121576</v>
      </c>
      <c r="AB6" s="2">
        <f>SLOPE(U6:U10,$V$6:$V$10)</f>
        <v>8.1569579423674448</v>
      </c>
      <c r="AC6" s="2">
        <f>RSQ(U6:U10,$V$6:$V$10)</f>
        <v>0.55027129004160802</v>
      </c>
      <c r="AD6" s="31">
        <v>43502</v>
      </c>
      <c r="AE6" s="2"/>
    </row>
    <row r="7" spans="1:33" x14ac:dyDescent="0.35">
      <c r="A7" s="36" t="s">
        <v>46</v>
      </c>
      <c r="B7" s="37">
        <v>43790</v>
      </c>
      <c r="C7" s="38">
        <v>4.387731481481482E-2</v>
      </c>
      <c r="D7" s="39" t="s">
        <v>42</v>
      </c>
      <c r="E7" s="39">
        <v>2.3130000000000002</v>
      </c>
      <c r="F7" s="39">
        <v>11.823499999999999</v>
      </c>
      <c r="G7" s="39" t="s">
        <v>43</v>
      </c>
      <c r="H7" s="39">
        <v>3.153</v>
      </c>
      <c r="I7" s="39">
        <v>3890.2305000000001</v>
      </c>
      <c r="J7" s="39" t="s">
        <v>44</v>
      </c>
      <c r="K7" s="39">
        <v>3.5659999999999998</v>
      </c>
      <c r="L7" s="39">
        <v>682.70780000000002</v>
      </c>
      <c r="O7" s="10">
        <f>($O$2/$M$2)*F7</f>
        <v>1.9516199770369262</v>
      </c>
      <c r="Q7" s="10">
        <f>($R$2/$P$2)*I7</f>
        <v>453.23788675937897</v>
      </c>
      <c r="U7" s="10">
        <f t="shared" si="1"/>
        <v>7100.5674155416891</v>
      </c>
      <c r="V7" s="3">
        <v>10</v>
      </c>
      <c r="W7" s="13" t="s">
        <v>34</v>
      </c>
      <c r="X7" s="2">
        <f>SLOPE($O11:$O15,$V$6:$V$10)</f>
        <v>-8.0220519206657405E-5</v>
      </c>
      <c r="Y7" s="2">
        <f>RSQ(O11:O15,$V$6:$V$10)</f>
        <v>5.0777581757415217E-4</v>
      </c>
      <c r="Z7" s="2">
        <f>SLOPE($R11:$R15,$V$6:$V$10)</f>
        <v>0.28440646650947599</v>
      </c>
      <c r="AA7" s="2">
        <f>RSQ(R11:R15,$V$6:$V$10)</f>
        <v>0.44442227967155451</v>
      </c>
      <c r="AB7" s="2">
        <f>SLOPE(U11:U15,$V$6:$V$10)</f>
        <v>-3.7741471572712815</v>
      </c>
      <c r="AC7" s="2">
        <f>RSQ(U11:U15,$V$6:$V$10)</f>
        <v>0.19723308435883147</v>
      </c>
      <c r="AD7" s="31">
        <v>43502</v>
      </c>
      <c r="AE7" s="2"/>
    </row>
    <row r="8" spans="1:33" x14ac:dyDescent="0.35">
      <c r="A8" s="36" t="s">
        <v>47</v>
      </c>
      <c r="B8" s="37">
        <v>43790</v>
      </c>
      <c r="C8" s="38">
        <v>4.821759259259259E-2</v>
      </c>
      <c r="D8" s="39" t="s">
        <v>42</v>
      </c>
      <c r="E8" s="39">
        <v>2.3130000000000002</v>
      </c>
      <c r="F8" s="39">
        <v>11.925000000000001</v>
      </c>
      <c r="G8" s="39" t="s">
        <v>43</v>
      </c>
      <c r="H8" s="39">
        <v>3.15</v>
      </c>
      <c r="I8" s="39">
        <v>3814.6495</v>
      </c>
      <c r="J8" s="39" t="s">
        <v>44</v>
      </c>
      <c r="K8" s="39">
        <v>3.5630000000000002</v>
      </c>
      <c r="L8" s="39">
        <v>691.37620000000004</v>
      </c>
      <c r="O8" s="10">
        <f>($O$2/$M$2)*F8</f>
        <v>1.9683738509041611</v>
      </c>
      <c r="R8" s="10">
        <f t="shared" si="0"/>
        <v>444.43219446963911</v>
      </c>
      <c r="U8" s="10">
        <f t="shared" si="1"/>
        <v>7190.7239343113315</v>
      </c>
      <c r="V8" s="3">
        <v>20</v>
      </c>
      <c r="W8" s="15" t="s">
        <v>35</v>
      </c>
      <c r="X8" s="2">
        <f>SLOPE($O20:$O24,$V$6:$V$10)</f>
        <v>5.0786521295278159E-3</v>
      </c>
      <c r="Y8" s="2">
        <f>RSQ(O20:O24,$V$6:$V$10)</f>
        <v>0.36732587514052828</v>
      </c>
      <c r="Z8" s="2">
        <f>SLOPE($R20:$R24,$V$6:$V$10)</f>
        <v>2.6344827740733727</v>
      </c>
      <c r="AA8" s="2">
        <f>RSQ(R20:R24,$V$6:$V$10)</f>
        <v>0.82339092613045939</v>
      </c>
      <c r="AB8" s="2">
        <f>SLOPE($U20:$U24,$V$6:$V$10)</f>
        <v>24.721330558274357</v>
      </c>
      <c r="AC8" s="2">
        <f>RSQ(U20:U24,$V$6:$V$10)</f>
        <v>0.54477921560356901</v>
      </c>
      <c r="AD8" s="31">
        <v>43502</v>
      </c>
      <c r="AE8" s="2"/>
    </row>
    <row r="9" spans="1:33" x14ac:dyDescent="0.35">
      <c r="A9" s="36" t="s">
        <v>48</v>
      </c>
      <c r="B9" s="37">
        <v>43790</v>
      </c>
      <c r="C9" s="38">
        <v>5.2569444444444446E-2</v>
      </c>
      <c r="D9" s="39" t="s">
        <v>42</v>
      </c>
      <c r="E9" s="39">
        <v>2.3130000000000002</v>
      </c>
      <c r="F9" s="39">
        <v>11.693199999999999</v>
      </c>
      <c r="G9" s="39" t="s">
        <v>43</v>
      </c>
      <c r="H9" s="39">
        <v>3.15</v>
      </c>
      <c r="I9" s="39">
        <v>4054.5354000000002</v>
      </c>
      <c r="J9" s="39" t="s">
        <v>44</v>
      </c>
      <c r="K9" s="39">
        <v>3.5630000000000002</v>
      </c>
      <c r="L9" s="39">
        <v>700.07240000000002</v>
      </c>
      <c r="N9" s="10">
        <f>($O$2/$M$2)*F9</f>
        <v>1.9301122946241118</v>
      </c>
      <c r="R9" s="10">
        <f>($R$2/$P$2)*I9</f>
        <v>472.38050714143884</v>
      </c>
      <c r="U9" s="10">
        <f t="shared" si="1"/>
        <v>7281.1695896254114</v>
      </c>
      <c r="V9" s="3">
        <v>30</v>
      </c>
      <c r="W9" s="18" t="s">
        <v>36</v>
      </c>
      <c r="X9" s="2">
        <f>SLOPE($O25:$O29,$V$6:$V$10)</f>
        <v>1.2682010476110018E-3</v>
      </c>
      <c r="Y9" s="2">
        <f>RSQ(O25:O29,$V$6:$V$10)</f>
        <v>0.32322293637313726</v>
      </c>
      <c r="Z9" s="2">
        <f>SLOPE($R25:$R29,$V$6:$V$10)</f>
        <v>4.5720040418365713</v>
      </c>
      <c r="AA9" s="2">
        <f>RSQ(R25:R29,$V$6:$V$10)</f>
        <v>0.95702177913539876</v>
      </c>
      <c r="AB9" s="2">
        <f>SLOPE(U25:U29,$V$6:$V$10)</f>
        <v>0.72321875411510128</v>
      </c>
      <c r="AC9" s="2">
        <f>RSQ(U25:U29,$V$6:$V$10)</f>
        <v>5.2936358819385035E-2</v>
      </c>
      <c r="AD9" s="31">
        <v>43502</v>
      </c>
      <c r="AE9" s="2"/>
    </row>
    <row r="10" spans="1:33" x14ac:dyDescent="0.35">
      <c r="A10" s="36" t="s">
        <v>49</v>
      </c>
      <c r="B10" s="37">
        <v>43790</v>
      </c>
      <c r="C10" s="38">
        <v>5.6921296296296296E-2</v>
      </c>
      <c r="D10" s="39" t="s">
        <v>42</v>
      </c>
      <c r="E10" s="39">
        <v>2.3130000000000002</v>
      </c>
      <c r="F10" s="39">
        <v>12.2218</v>
      </c>
      <c r="G10" s="39" t="s">
        <v>43</v>
      </c>
      <c r="H10" s="39">
        <v>3.153</v>
      </c>
      <c r="I10" s="39">
        <v>4034.9407000000001</v>
      </c>
      <c r="J10" s="39" t="s">
        <v>44</v>
      </c>
      <c r="K10" s="39">
        <v>3.5659999999999998</v>
      </c>
      <c r="L10" s="39">
        <v>686.21960000000001</v>
      </c>
      <c r="O10" s="10">
        <f t="shared" ref="O9:O15" si="2">($O$2/$M$2)*F10</f>
        <v>2.0173644889711091</v>
      </c>
      <c r="R10" s="10">
        <f>($R$2/$P$2)*I10</f>
        <v>470.09759346326888</v>
      </c>
      <c r="U10" s="10">
        <f>($S$2/$U$2)*L10</f>
        <v>7137.09222549684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40" t="s">
        <v>50</v>
      </c>
      <c r="B11" s="41">
        <v>43790</v>
      </c>
      <c r="C11" s="42">
        <v>7.8668981481481479E-2</v>
      </c>
      <c r="D11" s="43" t="s">
        <v>42</v>
      </c>
      <c r="E11" s="43">
        <v>2.3159999999999998</v>
      </c>
      <c r="F11" s="43">
        <v>11.4872</v>
      </c>
      <c r="G11" s="43" t="s">
        <v>43</v>
      </c>
      <c r="H11" s="43">
        <v>3.153</v>
      </c>
      <c r="I11" s="43">
        <v>3544.9947999999999</v>
      </c>
      <c r="J11" s="43" t="s">
        <v>44</v>
      </c>
      <c r="K11" s="43">
        <v>3.5659999999999998</v>
      </c>
      <c r="L11" s="43">
        <v>671.35580000000004</v>
      </c>
      <c r="O11" s="12">
        <f t="shared" si="2"/>
        <v>1.8961093584994781</v>
      </c>
      <c r="R11" s="12">
        <f>($R$2/$P$2)*I11</f>
        <v>413.01561738436504</v>
      </c>
      <c r="U11" s="12">
        <f t="shared" si="1"/>
        <v>6982.4998596982823</v>
      </c>
      <c r="V11" s="3"/>
      <c r="W11" s="21" t="s">
        <v>38</v>
      </c>
      <c r="X11" s="2">
        <f>SLOPE($O39:$O43,$V$6:$V$10)</f>
        <v>-1.3085518272895452E-2</v>
      </c>
      <c r="Y11" s="2">
        <f>RSQ(O39:O43,$V$6:$V$10)</f>
        <v>0.63818850020709372</v>
      </c>
      <c r="Z11" s="2">
        <f>SLOPE($R39:$R43,$V$6:$V$10)</f>
        <v>1.6273665227281484</v>
      </c>
      <c r="AA11" s="2">
        <f>RSQ(R39:R43,$V$6:$V$10)</f>
        <v>6.2836736583067959E-2</v>
      </c>
      <c r="AB11" s="2">
        <f>SLOPE($U39:$U43,$V$6:$V$10)</f>
        <v>2048.1349065891964</v>
      </c>
      <c r="AC11" s="2">
        <f>RSQ(U39:U43,$V$6:$V$10)</f>
        <v>0.68361079679197356</v>
      </c>
      <c r="AD11" s="31">
        <v>43502</v>
      </c>
      <c r="AE11" s="2"/>
    </row>
    <row r="12" spans="1:33" x14ac:dyDescent="0.35">
      <c r="A12" s="40" t="s">
        <v>51</v>
      </c>
      <c r="B12" s="41">
        <v>43790</v>
      </c>
      <c r="C12" s="42">
        <v>8.3020833333333335E-2</v>
      </c>
      <c r="D12" s="43" t="s">
        <v>42</v>
      </c>
      <c r="E12" s="43">
        <v>2.3130000000000002</v>
      </c>
      <c r="F12" s="43">
        <v>12.235799999999999</v>
      </c>
      <c r="G12" s="43" t="s">
        <v>43</v>
      </c>
      <c r="H12" s="43">
        <v>3.15</v>
      </c>
      <c r="I12" s="43">
        <v>3679.2611999999999</v>
      </c>
      <c r="J12" s="43" t="s">
        <v>44</v>
      </c>
      <c r="K12" s="43">
        <v>3.5659999999999998</v>
      </c>
      <c r="L12" s="43">
        <v>693.41030000000001</v>
      </c>
      <c r="O12" s="12">
        <f t="shared" si="2"/>
        <v>2.0196753681252102</v>
      </c>
      <c r="R12" s="12">
        <f t="shared" si="0"/>
        <v>428.65855149811216</v>
      </c>
      <c r="U12" s="12">
        <f t="shared" si="1"/>
        <v>7211.8797848523</v>
      </c>
      <c r="V12" s="3"/>
      <c r="W12" s="23" t="s">
        <v>39</v>
      </c>
      <c r="X12" s="2">
        <f>SLOPE($O48:$O52,$V$6:$V$10)</f>
        <v>-1.7996560922552364E-3</v>
      </c>
      <c r="Y12" s="2">
        <f>RSQ(O48:O52,$V$6:$V$10)</f>
        <v>0.78416627168966824</v>
      </c>
      <c r="Z12" s="2">
        <f>SLOPE($R48:$R52,$V$6:$V$10)</f>
        <v>4.5386554326131066</v>
      </c>
      <c r="AA12" s="2">
        <f>RSQ(R48:R52,$V$6:$V$10)</f>
        <v>0.63617169427493458</v>
      </c>
      <c r="AB12" s="2">
        <f>SLOPE(U48:U52,$V$6:$V$10)</f>
        <v>1020.123298009436</v>
      </c>
      <c r="AC12" s="2">
        <f>RSQ(U48:U52,$V$6:$V$10)</f>
        <v>0.10194864210030997</v>
      </c>
      <c r="AD12" s="31">
        <v>43502</v>
      </c>
      <c r="AE12" s="2"/>
    </row>
    <row r="13" spans="1:33" x14ac:dyDescent="0.35">
      <c r="A13" s="40" t="s">
        <v>52</v>
      </c>
      <c r="B13" s="41">
        <v>43790</v>
      </c>
      <c r="C13" s="42">
        <v>8.7372685185185192E-2</v>
      </c>
      <c r="D13" s="43" t="s">
        <v>42</v>
      </c>
      <c r="E13" s="43">
        <v>2.3130000000000002</v>
      </c>
      <c r="F13" s="43">
        <v>12.1876</v>
      </c>
      <c r="G13" s="43" t="s">
        <v>43</v>
      </c>
      <c r="H13" s="43">
        <v>3.153</v>
      </c>
      <c r="I13" s="43">
        <v>4016.7123999999999</v>
      </c>
      <c r="J13" s="43" t="s">
        <v>44</v>
      </c>
      <c r="K13" s="43">
        <v>3.57</v>
      </c>
      <c r="L13" s="43">
        <v>659.62819999999999</v>
      </c>
      <c r="O13" s="12">
        <f t="shared" si="2"/>
        <v>2.011719341323233</v>
      </c>
      <c r="Q13" s="12">
        <f>($R$2/$P$2)*I13</f>
        <v>467.97387452907816</v>
      </c>
      <c r="U13" s="12">
        <f t="shared" si="1"/>
        <v>6860.5258403264415</v>
      </c>
      <c r="V13" s="3"/>
      <c r="W13" s="25" t="s">
        <v>40</v>
      </c>
      <c r="X13" s="2">
        <f>SLOPE($O53:$O57,$V$6:$V$10)</f>
        <v>-4.5339449003467891E-3</v>
      </c>
      <c r="Y13" s="2">
        <f>RSQ(O53:O57,$V$6:$V$10)</f>
        <v>0.88305248816885196</v>
      </c>
      <c r="Z13" s="2">
        <f>SLOPE($R53:$R57,$V$6:$V$10)</f>
        <v>2.2796450329938449</v>
      </c>
      <c r="AA13" s="2">
        <f>RSQ(R53:R57,$V$6:$V$10)</f>
        <v>0.76043455913595048</v>
      </c>
      <c r="AB13" s="2">
        <f>SLOPE(U53:U57,$V$6:$V$10)</f>
        <v>-209.29470147448049</v>
      </c>
      <c r="AC13" s="2">
        <f>RSQ(U53:U57,$V$6:$V$10)</f>
        <v>0.3357572211915924</v>
      </c>
      <c r="AD13" s="31">
        <v>43502</v>
      </c>
      <c r="AE13" s="2"/>
    </row>
    <row r="14" spans="1:33" x14ac:dyDescent="0.35">
      <c r="A14" s="40" t="s">
        <v>53</v>
      </c>
      <c r="B14" s="41">
        <v>43790</v>
      </c>
      <c r="C14" s="42">
        <v>9.1724537037037035E-2</v>
      </c>
      <c r="D14" s="43" t="s">
        <v>42</v>
      </c>
      <c r="E14" s="43">
        <v>2.3159999999999998</v>
      </c>
      <c r="F14" s="43">
        <v>11.5916</v>
      </c>
      <c r="G14" s="43" t="s">
        <v>43</v>
      </c>
      <c r="H14" s="43">
        <v>3.153</v>
      </c>
      <c r="I14" s="43">
        <v>3628.2961</v>
      </c>
      <c r="J14" s="43" t="s">
        <v>44</v>
      </c>
      <c r="K14" s="43">
        <v>3.57</v>
      </c>
      <c r="L14" s="43">
        <v>666.86710000000005</v>
      </c>
      <c r="O14" s="12">
        <f t="shared" si="2"/>
        <v>1.9133419144772053</v>
      </c>
      <c r="R14" s="12">
        <f t="shared" si="0"/>
        <v>422.72077628852486</v>
      </c>
      <c r="U14" s="12">
        <f t="shared" si="1"/>
        <v>6935.8147083668609</v>
      </c>
      <c r="AD14" s="31">
        <v>43502</v>
      </c>
    </row>
    <row r="15" spans="1:33" x14ac:dyDescent="0.35">
      <c r="A15" s="40" t="s">
        <v>54</v>
      </c>
      <c r="B15" s="41">
        <v>43790</v>
      </c>
      <c r="C15" s="42">
        <v>9.6076388888888878E-2</v>
      </c>
      <c r="D15" s="43" t="s">
        <v>42</v>
      </c>
      <c r="E15" s="43">
        <v>2.31</v>
      </c>
      <c r="F15" s="43">
        <v>11.785</v>
      </c>
      <c r="G15" s="43" t="s">
        <v>43</v>
      </c>
      <c r="H15" s="43">
        <v>3.1459999999999999</v>
      </c>
      <c r="I15" s="43">
        <v>3692.5331999999999</v>
      </c>
      <c r="J15" s="43" t="s">
        <v>44</v>
      </c>
      <c r="K15" s="43">
        <v>3.5630000000000002</v>
      </c>
      <c r="L15" s="43">
        <v>666.48350000000005</v>
      </c>
      <c r="O15" s="12">
        <f t="shared" si="2"/>
        <v>1.9452650593631478</v>
      </c>
      <c r="R15" s="12">
        <f t="shared" si="0"/>
        <v>430.20482831463249</v>
      </c>
      <c r="U15" s="12">
        <f t="shared" si="1"/>
        <v>6931.8250400774377</v>
      </c>
      <c r="AD15" s="31">
        <v>43502</v>
      </c>
    </row>
    <row r="16" spans="1:33" x14ac:dyDescent="0.35">
      <c r="A16" s="44" t="s">
        <v>41</v>
      </c>
      <c r="B16" s="45">
        <v>43790</v>
      </c>
      <c r="C16" s="46">
        <v>6.1273148148148153E-2</v>
      </c>
      <c r="D16" s="47" t="s">
        <v>42</v>
      </c>
      <c r="E16" s="47">
        <v>2.3130000000000002</v>
      </c>
      <c r="F16" s="47">
        <v>24.200800000000001</v>
      </c>
      <c r="G16" s="47" t="s">
        <v>43</v>
      </c>
      <c r="H16" s="47">
        <v>3.153</v>
      </c>
      <c r="I16" s="47">
        <v>3480.9672999999998</v>
      </c>
      <c r="J16" s="47" t="s">
        <v>44</v>
      </c>
      <c r="K16" s="47">
        <v>3.5659999999999998</v>
      </c>
      <c r="L16" s="47">
        <v>882.69759999999997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44" t="s">
        <v>41</v>
      </c>
      <c r="B17" s="45">
        <v>43790</v>
      </c>
      <c r="C17" s="46">
        <v>6.5613425925925936E-2</v>
      </c>
      <c r="D17" s="47" t="s">
        <v>42</v>
      </c>
      <c r="E17" s="47">
        <v>2.3130000000000002</v>
      </c>
      <c r="F17" s="47">
        <v>24.369</v>
      </c>
      <c r="G17" s="47" t="s">
        <v>43</v>
      </c>
      <c r="H17" s="47">
        <v>3.15</v>
      </c>
      <c r="I17" s="47">
        <v>3518.7222000000002</v>
      </c>
      <c r="J17" s="47" t="s">
        <v>44</v>
      </c>
      <c r="K17" s="47">
        <v>3.5659999999999998</v>
      </c>
      <c r="L17" s="47">
        <v>876.04639999999995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44" t="s">
        <v>41</v>
      </c>
      <c r="B18" s="45">
        <v>43790</v>
      </c>
      <c r="C18" s="46">
        <v>6.9965277777777779E-2</v>
      </c>
      <c r="D18" s="47" t="s">
        <v>42</v>
      </c>
      <c r="E18" s="47">
        <v>2.3159999999999998</v>
      </c>
      <c r="F18" s="47">
        <v>24.257899999999999</v>
      </c>
      <c r="G18" s="47" t="s">
        <v>43</v>
      </c>
      <c r="H18" s="47">
        <v>3.1560000000000001</v>
      </c>
      <c r="I18" s="47">
        <v>3505.404</v>
      </c>
      <c r="J18" s="47" t="s">
        <v>44</v>
      </c>
      <c r="K18" s="47">
        <v>3.57</v>
      </c>
      <c r="L18" s="47">
        <v>876.89760000000001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44" t="s">
        <v>41</v>
      </c>
      <c r="B19" s="45">
        <v>43790</v>
      </c>
      <c r="C19" s="46">
        <v>7.4317129629629622E-2</v>
      </c>
      <c r="D19" s="47" t="s">
        <v>42</v>
      </c>
      <c r="E19" s="47">
        <v>2.3130000000000002</v>
      </c>
      <c r="F19" s="47">
        <v>23.9358</v>
      </c>
      <c r="G19" s="47" t="s">
        <v>43</v>
      </c>
      <c r="H19" s="47">
        <v>3.153</v>
      </c>
      <c r="I19" s="47">
        <v>3490.5225999999998</v>
      </c>
      <c r="J19" s="47" t="s">
        <v>44</v>
      </c>
      <c r="K19" s="47">
        <v>3.5659999999999998</v>
      </c>
      <c r="L19" s="47">
        <v>878.98260000000005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48" t="s">
        <v>55</v>
      </c>
      <c r="B20" s="49">
        <v>43790</v>
      </c>
      <c r="C20" s="50">
        <v>0.10042824074074075</v>
      </c>
      <c r="D20" s="51" t="s">
        <v>42</v>
      </c>
      <c r="E20" s="51">
        <v>2.31</v>
      </c>
      <c r="F20" s="51">
        <v>11.989000000000001</v>
      </c>
      <c r="G20" s="51" t="s">
        <v>43</v>
      </c>
      <c r="H20" s="51">
        <v>3.15</v>
      </c>
      <c r="I20" s="51">
        <v>3416.8382000000001</v>
      </c>
      <c r="J20" s="51" t="s">
        <v>44</v>
      </c>
      <c r="K20" s="51">
        <v>3.5659999999999998</v>
      </c>
      <c r="L20" s="51">
        <v>668.428</v>
      </c>
      <c r="O20" s="14">
        <f t="shared" ref="O20:O29" si="3">($O$2/$M$2)*F20</f>
        <v>1.9789378698943385</v>
      </c>
      <c r="P20" s="3"/>
      <c r="R20" s="14">
        <f t="shared" ref="R20:R29" si="4">($R$2/$P$2)*I20</f>
        <v>398.08451585753602</v>
      </c>
      <c r="S20" s="3"/>
      <c r="U20" s="14">
        <f>($S$2/$U$2)*L20</f>
        <v>6952.0489972953292</v>
      </c>
      <c r="AD20" s="31">
        <v>43502</v>
      </c>
    </row>
    <row r="21" spans="1:30" x14ac:dyDescent="0.35">
      <c r="A21" s="48" t="s">
        <v>56</v>
      </c>
      <c r="B21" s="49">
        <v>43790</v>
      </c>
      <c r="C21" s="50">
        <v>0.10476851851851852</v>
      </c>
      <c r="D21" s="51" t="s">
        <v>42</v>
      </c>
      <c r="E21" s="51">
        <v>2.31</v>
      </c>
      <c r="F21" s="51">
        <v>11.865</v>
      </c>
      <c r="G21" s="51" t="s">
        <v>43</v>
      </c>
      <c r="H21" s="51">
        <v>3.1459999999999999</v>
      </c>
      <c r="I21" s="51">
        <v>3971.9706000000001</v>
      </c>
      <c r="J21" s="51" t="s">
        <v>44</v>
      </c>
      <c r="K21" s="51">
        <v>3.56</v>
      </c>
      <c r="L21" s="51">
        <v>709.08569999999997</v>
      </c>
      <c r="O21" s="14">
        <f t="shared" si="3"/>
        <v>1.9584700831008697</v>
      </c>
      <c r="P21" s="3"/>
      <c r="R21" s="14">
        <f t="shared" si="4"/>
        <v>462.76115541595345</v>
      </c>
      <c r="S21" s="3"/>
      <c r="U21" s="14">
        <f t="shared" ref="U21:U26" si="5">($S$2/$U$2)*L21</f>
        <v>7374.9132736531928</v>
      </c>
      <c r="AD21" s="31">
        <v>43502</v>
      </c>
    </row>
    <row r="22" spans="1:30" x14ac:dyDescent="0.35">
      <c r="A22" s="48" t="s">
        <v>57</v>
      </c>
      <c r="B22" s="49">
        <v>43790</v>
      </c>
      <c r="C22" s="50">
        <v>0.10912037037037037</v>
      </c>
      <c r="D22" s="51" t="s">
        <v>42</v>
      </c>
      <c r="E22" s="51">
        <v>2.31</v>
      </c>
      <c r="F22" s="51">
        <v>12.0456</v>
      </c>
      <c r="G22" s="51" t="s">
        <v>43</v>
      </c>
      <c r="H22" s="51">
        <v>3.1459999999999999</v>
      </c>
      <c r="I22" s="51">
        <v>4221.2164000000002</v>
      </c>
      <c r="J22" s="51" t="s">
        <v>44</v>
      </c>
      <c r="K22" s="51">
        <v>3.5630000000000002</v>
      </c>
      <c r="L22" s="51">
        <v>750.63520000000005</v>
      </c>
      <c r="O22" s="14">
        <f t="shared" si="3"/>
        <v>1.9882804241887768</v>
      </c>
      <c r="P22" s="3"/>
      <c r="R22" s="14">
        <f>($R$2/$P$2)*I22</f>
        <v>491.79995907441304</v>
      </c>
      <c r="S22" s="3"/>
      <c r="U22" s="14">
        <f t="shared" si="5"/>
        <v>7807.0528007423072</v>
      </c>
      <c r="AD22" s="31">
        <v>43502</v>
      </c>
    </row>
    <row r="23" spans="1:30" x14ac:dyDescent="0.35">
      <c r="A23" s="48" t="s">
        <v>58</v>
      </c>
      <c r="B23" s="49">
        <v>43790</v>
      </c>
      <c r="C23" s="50">
        <v>0.11347222222222221</v>
      </c>
      <c r="D23" s="51" t="s">
        <v>42</v>
      </c>
      <c r="E23" s="51">
        <v>2.31</v>
      </c>
      <c r="F23" s="51">
        <v>11.633800000000001</v>
      </c>
      <c r="G23" s="51" t="s">
        <v>43</v>
      </c>
      <c r="H23" s="51">
        <v>3.15</v>
      </c>
      <c r="I23" s="51">
        <v>3922.9200999999998</v>
      </c>
      <c r="J23" s="51" t="s">
        <v>44</v>
      </c>
      <c r="K23" s="51">
        <v>3.5659999999999998</v>
      </c>
      <c r="L23" s="51">
        <v>690.73879999999997</v>
      </c>
      <c r="O23" s="14">
        <f t="shared" si="3"/>
        <v>1.9203075644988536</v>
      </c>
      <c r="P23" s="3"/>
      <c r="Q23" s="14">
        <f>($R$2/$P$2)*I23</f>
        <v>457.04644391891208</v>
      </c>
      <c r="S23" s="3"/>
      <c r="U23" s="14">
        <f t="shared" si="5"/>
        <v>7184.0945949795314</v>
      </c>
      <c r="AD23" s="31">
        <v>43502</v>
      </c>
    </row>
    <row r="24" spans="1:30" x14ac:dyDescent="0.35">
      <c r="A24" s="48" t="s">
        <v>59</v>
      </c>
      <c r="B24" s="49">
        <v>43790</v>
      </c>
      <c r="C24" s="50">
        <v>0.11782407407407407</v>
      </c>
      <c r="D24" s="51" t="s">
        <v>42</v>
      </c>
      <c r="E24" s="51">
        <v>2.3130000000000002</v>
      </c>
      <c r="F24" s="51">
        <v>13.643000000000001</v>
      </c>
      <c r="G24" s="51" t="s">
        <v>43</v>
      </c>
      <c r="H24" s="51">
        <v>3.153</v>
      </c>
      <c r="I24" s="51">
        <v>4391.8737000000001</v>
      </c>
      <c r="J24" s="51" t="s">
        <v>44</v>
      </c>
      <c r="K24" s="51">
        <v>3.5659999999999998</v>
      </c>
      <c r="L24" s="51">
        <v>796.44719999999995</v>
      </c>
      <c r="O24" s="14">
        <f t="shared" si="3"/>
        <v>2.2519517356717373</v>
      </c>
      <c r="P24" s="3"/>
      <c r="R24" s="14">
        <f t="shared" si="4"/>
        <v>511.68267656687556</v>
      </c>
      <c r="S24" s="3"/>
      <c r="U24" s="14">
        <f t="shared" si="5"/>
        <v>8283.5248645458778</v>
      </c>
      <c r="AD24" s="31">
        <v>43502</v>
      </c>
    </row>
    <row r="25" spans="1:30" x14ac:dyDescent="0.35">
      <c r="A25" s="52" t="s">
        <v>60</v>
      </c>
      <c r="B25" s="53">
        <v>43790</v>
      </c>
      <c r="C25" s="54">
        <v>0.13958333333333334</v>
      </c>
      <c r="D25" s="55" t="s">
        <v>42</v>
      </c>
      <c r="E25" s="55">
        <v>2.3130000000000002</v>
      </c>
      <c r="F25" s="55">
        <v>12.042199999999999</v>
      </c>
      <c r="G25" s="55" t="s">
        <v>43</v>
      </c>
      <c r="H25" s="55">
        <v>3.15</v>
      </c>
      <c r="I25" s="55">
        <v>3388.8270000000002</v>
      </c>
      <c r="J25" s="55" t="s">
        <v>44</v>
      </c>
      <c r="K25" s="55">
        <v>3.5659999999999998</v>
      </c>
      <c r="L25" s="55">
        <v>653.29549999999995</v>
      </c>
      <c r="O25" s="17">
        <f t="shared" si="3"/>
        <v>1.9877192106799233</v>
      </c>
      <c r="P25" s="3"/>
      <c r="R25" s="17">
        <f t="shared" si="4"/>
        <v>394.82102360596008</v>
      </c>
      <c r="S25" s="3"/>
      <c r="U25" s="17">
        <f t="shared" si="5"/>
        <v>6794.6619915870524</v>
      </c>
      <c r="AD25" s="31">
        <v>43502</v>
      </c>
    </row>
    <row r="26" spans="1:30" x14ac:dyDescent="0.35">
      <c r="A26" s="52" t="s">
        <v>61</v>
      </c>
      <c r="B26" s="53">
        <v>43790</v>
      </c>
      <c r="C26" s="54">
        <v>0.14393518518518519</v>
      </c>
      <c r="D26" s="55" t="s">
        <v>42</v>
      </c>
      <c r="E26" s="55">
        <v>2.3159999999999998</v>
      </c>
      <c r="F26" s="55">
        <v>12.037599999999999</v>
      </c>
      <c r="G26" s="55" t="s">
        <v>43</v>
      </c>
      <c r="H26" s="55">
        <v>3.153</v>
      </c>
      <c r="I26" s="55">
        <v>4092.1756</v>
      </c>
      <c r="J26" s="55" t="s">
        <v>44</v>
      </c>
      <c r="K26" s="55">
        <v>3.5659999999999998</v>
      </c>
      <c r="L26" s="55">
        <v>649.26940000000002</v>
      </c>
      <c r="O26" s="17">
        <f t="shared" si="3"/>
        <v>1.9869599218150045</v>
      </c>
      <c r="P26" s="3"/>
      <c r="R26" s="17">
        <f t="shared" si="4"/>
        <v>476.76584233049778</v>
      </c>
      <c r="S26" s="3"/>
      <c r="U26" s="17">
        <f t="shared" si="5"/>
        <v>6752.7881555598206</v>
      </c>
      <c r="AD26" s="31">
        <v>43502</v>
      </c>
    </row>
    <row r="27" spans="1:30" x14ac:dyDescent="0.35">
      <c r="A27" s="52" t="s">
        <v>62</v>
      </c>
      <c r="B27" s="53">
        <v>43790</v>
      </c>
      <c r="C27" s="54">
        <v>0.14827546296296296</v>
      </c>
      <c r="D27" s="55" t="s">
        <v>42</v>
      </c>
      <c r="E27" s="55">
        <v>2.3159999999999998</v>
      </c>
      <c r="F27" s="55">
        <v>11.8042</v>
      </c>
      <c r="G27" s="55" t="s">
        <v>43</v>
      </c>
      <c r="H27" s="55">
        <v>3.1560000000000001</v>
      </c>
      <c r="I27" s="55">
        <v>4407.3963999999996</v>
      </c>
      <c r="J27" s="55" t="s">
        <v>44</v>
      </c>
      <c r="K27" s="55">
        <v>3.57</v>
      </c>
      <c r="L27" s="55">
        <v>661.60839999999996</v>
      </c>
      <c r="O27" s="17">
        <f t="shared" si="3"/>
        <v>1.9484342650602011</v>
      </c>
      <c r="P27" s="3"/>
      <c r="R27" s="17">
        <f t="shared" si="4"/>
        <v>513.49117499513056</v>
      </c>
      <c r="S27" s="3"/>
      <c r="U27" s="17">
        <f>($S$2/$U$2)*L27</f>
        <v>6881.1210987902459</v>
      </c>
      <c r="AD27" s="31">
        <v>43502</v>
      </c>
    </row>
    <row r="28" spans="1:30" x14ac:dyDescent="0.35">
      <c r="A28" s="52" t="s">
        <v>63</v>
      </c>
      <c r="B28" s="53">
        <v>43790</v>
      </c>
      <c r="C28" s="54">
        <v>0.15262731481481481</v>
      </c>
      <c r="D28" s="55" t="s">
        <v>42</v>
      </c>
      <c r="E28" s="55">
        <v>2.31</v>
      </c>
      <c r="F28" s="55">
        <v>8.5762999999999998</v>
      </c>
      <c r="G28" s="55" t="s">
        <v>43</v>
      </c>
      <c r="H28" s="55">
        <v>3.1459999999999999</v>
      </c>
      <c r="I28" s="55">
        <v>3167.3930999999998</v>
      </c>
      <c r="J28" s="55" t="s">
        <v>44</v>
      </c>
      <c r="K28" s="55">
        <v>3.556</v>
      </c>
      <c r="L28" s="55">
        <v>738.36990000000003</v>
      </c>
      <c r="N28" s="17">
        <f>($O$2/$M$2)*F28</f>
        <v>1.4156280635227971</v>
      </c>
      <c r="P28" s="3"/>
      <c r="Q28" s="17">
        <f>($R$2/$P$2)*I28</f>
        <v>369.0224924153564</v>
      </c>
      <c r="S28" s="3"/>
      <c r="T28" s="17">
        <f>($S$2/$U$2)*L28</f>
        <v>7679.4863813724924</v>
      </c>
      <c r="AD28" s="31">
        <v>43502</v>
      </c>
    </row>
    <row r="29" spans="1:30" x14ac:dyDescent="0.35">
      <c r="A29" s="52" t="s">
        <v>64</v>
      </c>
      <c r="B29" s="53">
        <v>43790</v>
      </c>
      <c r="C29" s="54">
        <v>0.15697916666666667</v>
      </c>
      <c r="D29" s="55" t="s">
        <v>42</v>
      </c>
      <c r="E29" s="55">
        <v>2.3159999999999998</v>
      </c>
      <c r="F29" s="55">
        <v>12.3659</v>
      </c>
      <c r="G29" s="55" t="s">
        <v>43</v>
      </c>
      <c r="H29" s="55">
        <v>3.15</v>
      </c>
      <c r="I29" s="55">
        <v>5036.1961000000001</v>
      </c>
      <c r="J29" s="55" t="s">
        <v>44</v>
      </c>
      <c r="K29" s="55">
        <v>3.5659999999999998</v>
      </c>
      <c r="L29" s="55">
        <v>653.73400000000004</v>
      </c>
      <c r="O29" s="17">
        <f t="shared" si="3"/>
        <v>2.0411500379786807</v>
      </c>
      <c r="P29" s="3"/>
      <c r="R29" s="17">
        <f t="shared" si="4"/>
        <v>586.75054798676479</v>
      </c>
      <c r="S29" s="3"/>
      <c r="U29" s="17">
        <f>($S$2/$U$2)*L29</f>
        <v>6799.2226525487631</v>
      </c>
      <c r="AD29" s="31">
        <v>43502</v>
      </c>
    </row>
    <row r="30" spans="1:30" x14ac:dyDescent="0.35">
      <c r="A30" s="56" t="s">
        <v>41</v>
      </c>
      <c r="B30" s="57">
        <v>43790</v>
      </c>
      <c r="C30" s="58">
        <v>0.12217592592592592</v>
      </c>
      <c r="D30" s="59" t="s">
        <v>42</v>
      </c>
      <c r="E30" s="59">
        <v>2.31</v>
      </c>
      <c r="F30" s="59">
        <v>23.242100000000001</v>
      </c>
      <c r="G30" s="59" t="s">
        <v>43</v>
      </c>
      <c r="H30" s="59">
        <v>3.15</v>
      </c>
      <c r="I30" s="59">
        <v>3502.6484</v>
      </c>
      <c r="J30" s="59" t="s">
        <v>44</v>
      </c>
      <c r="K30" s="59">
        <v>3.5630000000000002</v>
      </c>
      <c r="L30" s="59">
        <v>867.29539999999997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56" t="s">
        <v>41</v>
      </c>
      <c r="B31" s="57">
        <v>43790</v>
      </c>
      <c r="C31" s="58">
        <v>0.1265162037037037</v>
      </c>
      <c r="D31" s="59" t="s">
        <v>42</v>
      </c>
      <c r="E31" s="59">
        <v>2.3159999999999998</v>
      </c>
      <c r="F31" s="59">
        <v>24.064699999999998</v>
      </c>
      <c r="G31" s="59" t="s">
        <v>43</v>
      </c>
      <c r="H31" s="59">
        <v>3.1560000000000001</v>
      </c>
      <c r="I31" s="59">
        <v>3506.8665000000001</v>
      </c>
      <c r="J31" s="59" t="s">
        <v>44</v>
      </c>
      <c r="K31" s="59">
        <v>3.5659999999999998</v>
      </c>
      <c r="L31" s="59">
        <v>873.22640000000001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56" t="s">
        <v>41</v>
      </c>
      <c r="B32" s="57">
        <v>43790</v>
      </c>
      <c r="C32" s="58">
        <v>0.13086805555555556</v>
      </c>
      <c r="D32" s="59" t="s">
        <v>42</v>
      </c>
      <c r="E32" s="59">
        <v>2.31</v>
      </c>
      <c r="F32" s="59">
        <v>23.39</v>
      </c>
      <c r="G32" s="59" t="s">
        <v>43</v>
      </c>
      <c r="H32" s="59">
        <v>3.15</v>
      </c>
      <c r="I32" s="59">
        <v>3507.3218000000002</v>
      </c>
      <c r="J32" s="59" t="s">
        <v>44</v>
      </c>
      <c r="K32" s="59">
        <v>3.5630000000000002</v>
      </c>
      <c r="L32" s="59">
        <v>877.21420000000001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56" t="s">
        <v>41</v>
      </c>
      <c r="B33" s="57">
        <v>43790</v>
      </c>
      <c r="C33" s="58">
        <v>0.13521990740740741</v>
      </c>
      <c r="D33" s="59" t="s">
        <v>42</v>
      </c>
      <c r="E33" s="59">
        <v>2.3159999999999998</v>
      </c>
      <c r="F33" s="59">
        <v>23.802</v>
      </c>
      <c r="G33" s="59" t="s">
        <v>43</v>
      </c>
      <c r="H33" s="59">
        <v>3.1560000000000001</v>
      </c>
      <c r="I33" s="59">
        <v>3508.0821999999998</v>
      </c>
      <c r="J33" s="59" t="s">
        <v>44</v>
      </c>
      <c r="K33" s="59">
        <v>3.573</v>
      </c>
      <c r="L33" s="59">
        <v>878.64390000000003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65" t="s">
        <v>70</v>
      </c>
      <c r="B39" s="66">
        <v>43790</v>
      </c>
      <c r="C39" s="67">
        <v>0.16133101851851853</v>
      </c>
      <c r="D39" s="68" t="s">
        <v>42</v>
      </c>
      <c r="E39" s="68">
        <v>2.3130000000000002</v>
      </c>
      <c r="F39" s="68">
        <v>12.1706</v>
      </c>
      <c r="G39" s="68" t="s">
        <v>43</v>
      </c>
      <c r="H39" s="68">
        <v>3.153</v>
      </c>
      <c r="I39" s="68">
        <v>3771.1718999999998</v>
      </c>
      <c r="J39" s="68" t="s">
        <v>44</v>
      </c>
      <c r="K39" s="68">
        <v>3.5630000000000002</v>
      </c>
      <c r="L39" s="68">
        <v>644.04060000000004</v>
      </c>
      <c r="O39" s="26">
        <f t="shared" si="6"/>
        <v>2.0089132737789672</v>
      </c>
      <c r="R39" s="16">
        <f t="shared" si="7"/>
        <v>439.36676311656902</v>
      </c>
      <c r="U39" s="16">
        <f t="shared" si="8"/>
        <v>6698.4055237774037</v>
      </c>
      <c r="AD39" s="31">
        <v>43502</v>
      </c>
    </row>
    <row r="40" spans="1:30" x14ac:dyDescent="0.35">
      <c r="A40" s="65" t="s">
        <v>71</v>
      </c>
      <c r="B40" s="66">
        <v>43790</v>
      </c>
      <c r="C40" s="67">
        <v>0.16568287037037036</v>
      </c>
      <c r="D40" s="68" t="s">
        <v>42</v>
      </c>
      <c r="E40" s="68">
        <v>2.3159999999999998</v>
      </c>
      <c r="F40" s="68">
        <v>10.7852</v>
      </c>
      <c r="G40" s="68" t="s">
        <v>43</v>
      </c>
      <c r="H40" s="68">
        <v>3.1560000000000001</v>
      </c>
      <c r="I40" s="68">
        <v>3329.6034</v>
      </c>
      <c r="J40" s="68" t="s">
        <v>44</v>
      </c>
      <c r="K40" s="68">
        <v>3.5659999999999998</v>
      </c>
      <c r="L40" s="68">
        <v>488.40379999999999</v>
      </c>
      <c r="O40" s="16">
        <f t="shared" si="6"/>
        <v>1.7802352752009691</v>
      </c>
      <c r="R40" s="16">
        <f t="shared" si="7"/>
        <v>387.92107788030631</v>
      </c>
      <c r="U40" s="16">
        <f t="shared" si="8"/>
        <v>5079.6901806405895</v>
      </c>
      <c r="AD40" s="31">
        <v>43502</v>
      </c>
    </row>
    <row r="41" spans="1:30" x14ac:dyDescent="0.35">
      <c r="A41" s="65" t="s">
        <v>72</v>
      </c>
      <c r="B41" s="66">
        <v>43790</v>
      </c>
      <c r="C41" s="67">
        <v>0.17003472222222224</v>
      </c>
      <c r="D41" s="68" t="s">
        <v>42</v>
      </c>
      <c r="E41" s="68">
        <v>2.31</v>
      </c>
      <c r="F41" s="68">
        <v>11.159599999999999</v>
      </c>
      <c r="G41" s="68" t="s">
        <v>43</v>
      </c>
      <c r="H41" s="68">
        <v>3.1429999999999998</v>
      </c>
      <c r="I41" s="68">
        <v>5146.6584999999995</v>
      </c>
      <c r="J41" s="68" t="s">
        <v>44</v>
      </c>
      <c r="K41" s="68">
        <v>3.56</v>
      </c>
      <c r="L41" s="68">
        <v>552.27959999999996</v>
      </c>
      <c r="O41" s="16">
        <f t="shared" si="6"/>
        <v>1.8420347862935071</v>
      </c>
      <c r="R41" s="16">
        <f t="shared" si="7"/>
        <v>599.62015680361219</v>
      </c>
      <c r="U41" s="16">
        <f t="shared" si="8"/>
        <v>5744.0365146383228</v>
      </c>
      <c r="AD41" s="31">
        <v>43502</v>
      </c>
    </row>
    <row r="42" spans="1:30" x14ac:dyDescent="0.35">
      <c r="A42" s="65" t="s">
        <v>73</v>
      </c>
      <c r="B42" s="66">
        <v>43790</v>
      </c>
      <c r="C42" s="67">
        <v>0.17438657407407407</v>
      </c>
      <c r="D42" s="68" t="s">
        <v>42</v>
      </c>
      <c r="E42" s="68">
        <v>2.3159999999999998</v>
      </c>
      <c r="F42" s="68">
        <v>11.1812</v>
      </c>
      <c r="G42" s="68" t="s">
        <v>43</v>
      </c>
      <c r="H42" s="68">
        <v>3.153</v>
      </c>
      <c r="I42" s="68">
        <v>5132.1112999999996</v>
      </c>
      <c r="J42" s="68" t="s">
        <v>44</v>
      </c>
      <c r="K42" s="64">
        <v>3.573</v>
      </c>
      <c r="L42" s="64">
        <v>2960.0853999999999</v>
      </c>
      <c r="O42" s="16">
        <f t="shared" si="6"/>
        <v>1.8456001427026922</v>
      </c>
      <c r="R42" s="16">
        <f t="shared" si="7"/>
        <v>597.92531065342496</v>
      </c>
      <c r="U42" s="16">
        <f t="shared" si="8"/>
        <v>30786.649776757618</v>
      </c>
      <c r="AD42" s="31">
        <v>43502</v>
      </c>
    </row>
    <row r="43" spans="1:30" x14ac:dyDescent="0.35">
      <c r="A43" s="65" t="s">
        <v>74</v>
      </c>
      <c r="B43" s="66">
        <v>43790</v>
      </c>
      <c r="C43" s="67">
        <v>0.17873842592592593</v>
      </c>
      <c r="D43" s="68" t="s">
        <v>42</v>
      </c>
      <c r="E43" s="68">
        <v>2.3130000000000002</v>
      </c>
      <c r="F43" s="68">
        <v>8.0088000000000008</v>
      </c>
      <c r="G43" s="68" t="s">
        <v>43</v>
      </c>
      <c r="H43" s="68">
        <v>3.15</v>
      </c>
      <c r="I43" s="68">
        <v>3568.3184000000001</v>
      </c>
      <c r="J43" s="68" t="s">
        <v>44</v>
      </c>
      <c r="K43" s="64">
        <v>3.573</v>
      </c>
      <c r="L43" s="64">
        <v>9254.4387999999999</v>
      </c>
      <c r="O43" s="16">
        <f t="shared" ref="O43" si="9">($O$2/$M$2)*F43</f>
        <v>1.321954926383333</v>
      </c>
      <c r="R43" s="16">
        <f t="shared" si="7"/>
        <v>415.73297286641713</v>
      </c>
      <c r="U43" s="16">
        <f t="shared" si="8"/>
        <v>96251.671055178696</v>
      </c>
      <c r="AD43" s="31">
        <v>43502</v>
      </c>
    </row>
    <row r="44" spans="1:30" x14ac:dyDescent="0.35">
      <c r="A44" s="60" t="s">
        <v>41</v>
      </c>
      <c r="B44" s="61">
        <v>43790</v>
      </c>
      <c r="C44" s="62">
        <v>0.18309027777777778</v>
      </c>
      <c r="D44" s="63" t="s">
        <v>42</v>
      </c>
      <c r="E44" s="63">
        <v>2.3130000000000002</v>
      </c>
      <c r="F44" s="63">
        <v>23.869399999999999</v>
      </c>
      <c r="G44" s="63" t="s">
        <v>43</v>
      </c>
      <c r="H44" s="63">
        <v>3.153</v>
      </c>
      <c r="I44" s="63">
        <v>3459.5587</v>
      </c>
      <c r="J44" s="63" t="s">
        <v>44</v>
      </c>
      <c r="K44" s="64">
        <v>3.5760000000000001</v>
      </c>
      <c r="L44" s="64">
        <v>12547.8218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60" t="s">
        <v>41</v>
      </c>
      <c r="B45" s="61">
        <v>43790</v>
      </c>
      <c r="C45" s="62">
        <v>0.18744212962962961</v>
      </c>
      <c r="D45" s="63" t="s">
        <v>42</v>
      </c>
      <c r="E45" s="63">
        <v>2.3159999999999998</v>
      </c>
      <c r="F45" s="63">
        <v>24.072800000000001</v>
      </c>
      <c r="G45" s="63" t="s">
        <v>43</v>
      </c>
      <c r="H45" s="63">
        <v>3.1560000000000001</v>
      </c>
      <c r="I45" s="63">
        <v>3477.1525999999999</v>
      </c>
      <c r="J45" s="63" t="s">
        <v>44</v>
      </c>
      <c r="K45" s="64">
        <v>3.5859999999999999</v>
      </c>
      <c r="L45" s="64">
        <v>14245.654200000001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60" t="s">
        <v>41</v>
      </c>
      <c r="B46" s="61">
        <v>43790</v>
      </c>
      <c r="C46" s="62">
        <v>0.19180555555555556</v>
      </c>
      <c r="D46" s="63" t="s">
        <v>42</v>
      </c>
      <c r="E46" s="63">
        <v>2.3130000000000002</v>
      </c>
      <c r="F46" s="63">
        <v>24.433199999999999</v>
      </c>
      <c r="G46" s="63" t="s">
        <v>43</v>
      </c>
      <c r="H46" s="63">
        <v>3.15</v>
      </c>
      <c r="I46" s="63">
        <v>3504.7754</v>
      </c>
      <c r="J46" s="63" t="s">
        <v>44</v>
      </c>
      <c r="K46" s="64">
        <v>3.5830000000000002</v>
      </c>
      <c r="L46" s="64">
        <v>14217.059800000001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60" t="s">
        <v>41</v>
      </c>
      <c r="B47" s="61">
        <v>43790</v>
      </c>
      <c r="C47" s="62">
        <v>0.19615740740740742</v>
      </c>
      <c r="D47" s="63" t="s">
        <v>42</v>
      </c>
      <c r="E47" s="63">
        <v>2.31</v>
      </c>
      <c r="F47" s="63">
        <v>24.033300000000001</v>
      </c>
      <c r="G47" s="63" t="s">
        <v>43</v>
      </c>
      <c r="H47" s="63">
        <v>3.1459999999999999</v>
      </c>
      <c r="I47" s="63">
        <v>3483.6082000000001</v>
      </c>
      <c r="J47" s="63" t="s">
        <v>44</v>
      </c>
      <c r="K47" s="64">
        <v>3.57</v>
      </c>
      <c r="L47" s="64">
        <v>13859.6386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65" t="s">
        <v>75</v>
      </c>
      <c r="B48" s="66">
        <v>43790</v>
      </c>
      <c r="C48" s="67">
        <v>0.20050925925925925</v>
      </c>
      <c r="D48" s="68" t="s">
        <v>42</v>
      </c>
      <c r="E48" s="68">
        <v>2.3130000000000002</v>
      </c>
      <c r="F48" s="68">
        <v>11.532</v>
      </c>
      <c r="G48" s="68" t="s">
        <v>43</v>
      </c>
      <c r="H48" s="68">
        <v>3.15</v>
      </c>
      <c r="I48" s="68">
        <v>3550.3966</v>
      </c>
      <c r="J48" s="68" t="s">
        <v>44</v>
      </c>
      <c r="K48" s="64">
        <v>3.6</v>
      </c>
      <c r="L48" s="64">
        <v>4973.6859999999997</v>
      </c>
      <c r="O48" s="22">
        <f t="shared" ref="O48:O57" si="10">($O$2/$M$2)*F48</f>
        <v>1.9035041717926025</v>
      </c>
      <c r="R48" s="22">
        <f t="shared" ref="R48:R57" si="11">($R$2/$P$2)*I48</f>
        <v>413.64496323333128</v>
      </c>
      <c r="U48" s="22">
        <f>($S$2/$U$2)*L48</f>
        <v>51729.294358048755</v>
      </c>
      <c r="AD48" s="31">
        <v>43502</v>
      </c>
    </row>
    <row r="49" spans="1:30" x14ac:dyDescent="0.35">
      <c r="A49" s="65" t="s">
        <v>76</v>
      </c>
      <c r="B49" s="66">
        <v>43790</v>
      </c>
      <c r="C49" s="67">
        <v>0.20486111111111113</v>
      </c>
      <c r="D49" s="68" t="s">
        <v>42</v>
      </c>
      <c r="E49" s="68">
        <v>2.3159999999999998</v>
      </c>
      <c r="F49" s="68">
        <v>11.3794</v>
      </c>
      <c r="G49" s="68" t="s">
        <v>43</v>
      </c>
      <c r="H49" s="68">
        <v>3.153</v>
      </c>
      <c r="I49" s="68">
        <v>4703.0331999999999</v>
      </c>
      <c r="J49" s="68" t="s">
        <v>44</v>
      </c>
      <c r="K49" s="64">
        <v>3.6059999999999999</v>
      </c>
      <c r="L49" s="64">
        <v>13318.546200000001</v>
      </c>
      <c r="O49" s="22">
        <f t="shared" si="10"/>
        <v>1.8783155890128982</v>
      </c>
      <c r="R49" s="22">
        <f t="shared" si="11"/>
        <v>547.93484060319804</v>
      </c>
      <c r="U49" s="22">
        <f>($S$2/$U$2)*L49</f>
        <v>138520.80666151256</v>
      </c>
      <c r="AD49" s="31">
        <v>43502</v>
      </c>
    </row>
    <row r="50" spans="1:30" x14ac:dyDescent="0.35">
      <c r="A50" s="65" t="s">
        <v>77</v>
      </c>
      <c r="B50" s="66">
        <v>43790</v>
      </c>
      <c r="C50" s="67">
        <v>0.20921296296296296</v>
      </c>
      <c r="D50" s="68" t="s">
        <v>42</v>
      </c>
      <c r="E50" s="68">
        <v>2.3130000000000002</v>
      </c>
      <c r="F50" s="68">
        <v>11.112</v>
      </c>
      <c r="G50" s="68" t="s">
        <v>43</v>
      </c>
      <c r="H50" s="68">
        <v>3.15</v>
      </c>
      <c r="I50" s="68">
        <v>4916.2403999999997</v>
      </c>
      <c r="J50" s="68" t="s">
        <v>44</v>
      </c>
      <c r="K50" s="64">
        <v>3.5960000000000001</v>
      </c>
      <c r="L50" s="64">
        <v>5088.3104000000003</v>
      </c>
      <c r="O50" s="22">
        <f t="shared" si="10"/>
        <v>1.834177797169563</v>
      </c>
      <c r="R50" s="22">
        <f t="shared" si="11"/>
        <v>572.77490619054151</v>
      </c>
      <c r="U50" s="22">
        <f>($S$2/$U$2)*L50</f>
        <v>52921.456333737362</v>
      </c>
      <c r="AD50" s="31">
        <v>43502</v>
      </c>
    </row>
    <row r="51" spans="1:30" x14ac:dyDescent="0.35">
      <c r="A51" s="65" t="s">
        <v>78</v>
      </c>
      <c r="B51" s="66">
        <v>43790</v>
      </c>
      <c r="C51" s="67">
        <v>0.21356481481481482</v>
      </c>
      <c r="D51" s="68" t="s">
        <v>42</v>
      </c>
      <c r="E51" s="68">
        <v>2.3130000000000002</v>
      </c>
      <c r="F51" s="68">
        <v>12.630699999999999</v>
      </c>
      <c r="G51" s="68" t="s">
        <v>43</v>
      </c>
      <c r="H51" s="68">
        <v>3.15</v>
      </c>
      <c r="I51" s="68">
        <v>4777.8667999999998</v>
      </c>
      <c r="J51" s="68" t="s">
        <v>44</v>
      </c>
      <c r="K51" s="64">
        <v>3.6059999999999999</v>
      </c>
      <c r="L51" s="64">
        <v>4677.4759999999997</v>
      </c>
      <c r="N51" s="22">
        <f>($O$2/$M$2)*F51</f>
        <v>2.0848586665505398</v>
      </c>
      <c r="R51" s="22">
        <f t="shared" si="11"/>
        <v>556.65345579132031</v>
      </c>
      <c r="U51" s="22">
        <f>($S$2/$U$2)*L51</f>
        <v>48648.534076479387</v>
      </c>
      <c r="AD51" s="31">
        <v>43502</v>
      </c>
    </row>
    <row r="52" spans="1:30" x14ac:dyDescent="0.35">
      <c r="A52" s="65" t="s">
        <v>79</v>
      </c>
      <c r="B52" s="66">
        <v>43790</v>
      </c>
      <c r="C52" s="67">
        <v>0.21790509259259261</v>
      </c>
      <c r="D52" s="68" t="s">
        <v>42</v>
      </c>
      <c r="E52" s="68">
        <v>2.3159999999999998</v>
      </c>
      <c r="F52" s="68">
        <v>11.1038</v>
      </c>
      <c r="G52" s="68" t="s">
        <v>43</v>
      </c>
      <c r="H52" s="68">
        <v>3.153</v>
      </c>
      <c r="I52" s="68">
        <v>3382.2826</v>
      </c>
      <c r="J52" s="68" t="s">
        <v>44</v>
      </c>
      <c r="K52" s="64">
        <v>3.61</v>
      </c>
      <c r="L52" s="64">
        <v>14198.3794</v>
      </c>
      <c r="O52" s="22">
        <f t="shared" si="10"/>
        <v>1.8328242822364462</v>
      </c>
      <c r="Q52" s="22">
        <f>($R$2/$P$2)*I52</f>
        <v>394.05855721068912</v>
      </c>
      <c r="U52" s="22">
        <f t="shared" ref="U52:U57" si="12">($S$2/$U$2)*L52</f>
        <v>147671.59555103714</v>
      </c>
      <c r="AD52" s="31">
        <v>43502</v>
      </c>
    </row>
    <row r="53" spans="1:30" x14ac:dyDescent="0.35">
      <c r="A53" s="65" t="s">
        <v>80</v>
      </c>
      <c r="B53" s="66">
        <v>43790</v>
      </c>
      <c r="C53" s="67">
        <v>0.22225694444444444</v>
      </c>
      <c r="D53" s="68" t="s">
        <v>42</v>
      </c>
      <c r="E53" s="68">
        <v>2.31</v>
      </c>
      <c r="F53" s="68">
        <v>11.861599999999999</v>
      </c>
      <c r="G53" s="68" t="s">
        <v>43</v>
      </c>
      <c r="H53" s="68">
        <v>3.15</v>
      </c>
      <c r="I53" s="68">
        <v>3840.11</v>
      </c>
      <c r="J53" s="68" t="s">
        <v>44</v>
      </c>
      <c r="K53" s="64">
        <v>3.593</v>
      </c>
      <c r="L53" s="64">
        <v>3241.9387999999999</v>
      </c>
      <c r="O53" s="24">
        <f t="shared" si="10"/>
        <v>1.9579088695920164</v>
      </c>
      <c r="R53" s="24">
        <f t="shared" si="11"/>
        <v>447.39851310187368</v>
      </c>
      <c r="U53" s="24">
        <f t="shared" si="12"/>
        <v>33718.092874375136</v>
      </c>
      <c r="AD53" s="31">
        <v>43502</v>
      </c>
    </row>
    <row r="54" spans="1:30" x14ac:dyDescent="0.35">
      <c r="A54" s="65" t="s">
        <v>81</v>
      </c>
      <c r="B54" s="66">
        <v>43790</v>
      </c>
      <c r="C54" s="67">
        <v>0.22660879629629629</v>
      </c>
      <c r="D54" s="68" t="s">
        <v>42</v>
      </c>
      <c r="E54" s="68">
        <v>2.3159999999999998</v>
      </c>
      <c r="F54" s="68">
        <v>11.1578</v>
      </c>
      <c r="G54" s="68" t="s">
        <v>43</v>
      </c>
      <c r="H54" s="68">
        <v>3.1560000000000001</v>
      </c>
      <c r="I54" s="68">
        <v>3361.0752000000002</v>
      </c>
      <c r="J54" s="68" t="s">
        <v>44</v>
      </c>
      <c r="K54" s="64">
        <v>3.61</v>
      </c>
      <c r="L54" s="64">
        <v>2815.6396</v>
      </c>
      <c r="O54" s="24">
        <f t="shared" si="10"/>
        <v>1.8417376732594086</v>
      </c>
      <c r="Q54" s="24">
        <f>($R$2/$P$2)*I54</f>
        <v>391.58775319029473</v>
      </c>
      <c r="U54" s="24">
        <f t="shared" si="12"/>
        <v>29284.327493649311</v>
      </c>
      <c r="AD54" s="31">
        <v>43502</v>
      </c>
    </row>
    <row r="55" spans="1:30" x14ac:dyDescent="0.35">
      <c r="A55" s="65" t="s">
        <v>82</v>
      </c>
      <c r="B55" s="66">
        <v>43790</v>
      </c>
      <c r="C55" s="67">
        <v>0.23096064814814818</v>
      </c>
      <c r="D55" s="68" t="s">
        <v>42</v>
      </c>
      <c r="E55" s="68">
        <v>2.3130000000000002</v>
      </c>
      <c r="F55" s="68">
        <v>11.1492</v>
      </c>
      <c r="G55" s="68" t="s">
        <v>43</v>
      </c>
      <c r="H55" s="68">
        <v>3.15</v>
      </c>
      <c r="I55" s="68">
        <v>4634.4614000000001</v>
      </c>
      <c r="J55" s="68" t="s">
        <v>44</v>
      </c>
      <c r="K55" s="64">
        <v>3.5960000000000001</v>
      </c>
      <c r="L55" s="64">
        <v>3729.0916999999999</v>
      </c>
      <c r="O55" s="24">
        <f t="shared" si="10"/>
        <v>1.8403181332076035</v>
      </c>
      <c r="R55" s="24">
        <f t="shared" si="11"/>
        <v>539.94576701918118</v>
      </c>
      <c r="U55" s="24">
        <f t="shared" si="12"/>
        <v>38784.772950575578</v>
      </c>
      <c r="AD55" s="31">
        <v>43502</v>
      </c>
    </row>
    <row r="56" spans="1:30" x14ac:dyDescent="0.35">
      <c r="A56" s="65" t="s">
        <v>83</v>
      </c>
      <c r="B56" s="66">
        <v>43790</v>
      </c>
      <c r="C56" s="67">
        <v>0.23531250000000001</v>
      </c>
      <c r="D56" s="68" t="s">
        <v>42</v>
      </c>
      <c r="E56" s="68">
        <v>2.3130000000000002</v>
      </c>
      <c r="F56" s="68">
        <v>10.833</v>
      </c>
      <c r="G56" s="68" t="s">
        <v>43</v>
      </c>
      <c r="H56" s="68">
        <v>3.15</v>
      </c>
      <c r="I56" s="68">
        <v>4493.7916999999998</v>
      </c>
      <c r="J56" s="68" t="s">
        <v>44</v>
      </c>
      <c r="K56" s="64">
        <v>3.57</v>
      </c>
      <c r="L56" s="64">
        <v>2715.5196999999998</v>
      </c>
      <c r="O56" s="24">
        <f t="shared" si="10"/>
        <v>1.7881252768842579</v>
      </c>
      <c r="R56" s="24">
        <f t="shared" si="11"/>
        <v>523.55680560440749</v>
      </c>
      <c r="U56" s="24">
        <f t="shared" si="12"/>
        <v>28243.020949931346</v>
      </c>
      <c r="AD56" s="31">
        <v>43502</v>
      </c>
    </row>
    <row r="57" spans="1:30" x14ac:dyDescent="0.35">
      <c r="A57" s="65" t="s">
        <v>84</v>
      </c>
      <c r="B57" s="66">
        <v>43790</v>
      </c>
      <c r="C57" s="67">
        <v>0.23966435185185186</v>
      </c>
      <c r="D57" s="68" t="s">
        <v>42</v>
      </c>
      <c r="E57" s="68">
        <v>2.3159999999999998</v>
      </c>
      <c r="F57" s="68">
        <v>10.650600000000001</v>
      </c>
      <c r="G57" s="68" t="s">
        <v>43</v>
      </c>
      <c r="H57" s="68">
        <v>3.153</v>
      </c>
      <c r="I57" s="68">
        <v>4651.7717000000002</v>
      </c>
      <c r="J57" s="68" t="s">
        <v>44</v>
      </c>
      <c r="K57" s="64">
        <v>3.6059999999999999</v>
      </c>
      <c r="L57" s="64">
        <v>2285.8317999999999</v>
      </c>
      <c r="M57" s="3"/>
      <c r="N57" s="2"/>
      <c r="O57" s="24">
        <f t="shared" si="10"/>
        <v>1.7580178227622523</v>
      </c>
      <c r="P57" s="3"/>
      <c r="Q57" s="2"/>
      <c r="R57" s="24">
        <f t="shared" si="11"/>
        <v>541.96253281009535</v>
      </c>
      <c r="S57" s="3"/>
      <c r="U57" s="24">
        <f t="shared" si="12"/>
        <v>23774.011072510093</v>
      </c>
      <c r="AD57" s="31">
        <v>43502</v>
      </c>
    </row>
    <row r="58" spans="1:30" x14ac:dyDescent="0.35">
      <c r="A58" s="60" t="s">
        <v>41</v>
      </c>
      <c r="B58" s="61">
        <v>43790</v>
      </c>
      <c r="C58" s="62">
        <v>0.24401620370370369</v>
      </c>
      <c r="D58" s="63" t="s">
        <v>42</v>
      </c>
      <c r="E58" s="63">
        <v>2.3159999999999998</v>
      </c>
      <c r="F58" s="63">
        <v>23.188400000000001</v>
      </c>
      <c r="G58" s="63" t="s">
        <v>43</v>
      </c>
      <c r="H58" s="63">
        <v>3.153</v>
      </c>
      <c r="I58" s="63">
        <v>3478.0050000000001</v>
      </c>
      <c r="J58" s="63" t="s">
        <v>44</v>
      </c>
      <c r="K58" s="64">
        <v>3.5859999999999999</v>
      </c>
      <c r="L58" s="64">
        <v>3158.4450000000002</v>
      </c>
      <c r="AD58" s="31">
        <v>43502</v>
      </c>
    </row>
    <row r="59" spans="1:30" x14ac:dyDescent="0.35">
      <c r="A59" s="60" t="s">
        <v>41</v>
      </c>
      <c r="B59" s="61">
        <v>43790</v>
      </c>
      <c r="C59" s="62">
        <v>0.24836805555555555</v>
      </c>
      <c r="D59" s="63" t="s">
        <v>42</v>
      </c>
      <c r="E59" s="63">
        <v>2.31</v>
      </c>
      <c r="F59" s="63">
        <v>23.251200000000001</v>
      </c>
      <c r="G59" s="63" t="s">
        <v>43</v>
      </c>
      <c r="H59" s="63">
        <v>3.1459999999999999</v>
      </c>
      <c r="I59" s="63">
        <v>3503.4366</v>
      </c>
      <c r="J59" s="63" t="s">
        <v>44</v>
      </c>
      <c r="K59" s="64">
        <v>3.57</v>
      </c>
      <c r="L59" s="64">
        <v>2388.4717999999998</v>
      </c>
    </row>
    <row r="60" spans="1:30" x14ac:dyDescent="0.35">
      <c r="A60" s="60" t="s">
        <v>41</v>
      </c>
      <c r="B60" s="61">
        <v>43790</v>
      </c>
      <c r="C60" s="62">
        <v>0.25271990740740741</v>
      </c>
      <c r="D60" s="63" t="s">
        <v>42</v>
      </c>
      <c r="E60" s="63">
        <v>2.3130000000000002</v>
      </c>
      <c r="F60" s="63">
        <v>23.673300000000001</v>
      </c>
      <c r="G60" s="63" t="s">
        <v>43</v>
      </c>
      <c r="H60" s="63">
        <v>3.153</v>
      </c>
      <c r="I60" s="63">
        <v>3498.2818000000002</v>
      </c>
      <c r="J60" s="63" t="s">
        <v>44</v>
      </c>
      <c r="K60" s="64">
        <v>3.58</v>
      </c>
      <c r="L60" s="64">
        <v>2229.3388</v>
      </c>
    </row>
    <row r="61" spans="1:30" x14ac:dyDescent="0.35">
      <c r="A61" s="60" t="s">
        <v>41</v>
      </c>
      <c r="B61" s="61">
        <v>43790</v>
      </c>
      <c r="C61" s="62">
        <v>0.25707175925925924</v>
      </c>
      <c r="D61" s="63" t="s">
        <v>42</v>
      </c>
      <c r="E61" s="63">
        <v>2.3159999999999998</v>
      </c>
      <c r="F61" s="63">
        <v>24.213699999999999</v>
      </c>
      <c r="G61" s="63" t="s">
        <v>43</v>
      </c>
      <c r="H61" s="63">
        <v>3.153</v>
      </c>
      <c r="I61" s="63">
        <v>3447.7424000000001</v>
      </c>
      <c r="J61" s="63" t="s">
        <v>44</v>
      </c>
      <c r="K61" s="64">
        <v>3.59</v>
      </c>
      <c r="L61" s="64">
        <v>2554.6496999999999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2020-04-24T08:38:07Z</dcterms:modified>
</cp:coreProperties>
</file>