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537B14A1-2EC1-44C3-AE0D-B620D258BA14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N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N43" i="1"/>
  <c r="N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T15" i="1"/>
  <c r="U21" i="1"/>
  <c r="U23" i="1"/>
  <c r="U25" i="1"/>
  <c r="U27" i="1"/>
  <c r="U29" i="1"/>
  <c r="U37" i="1"/>
  <c r="U39" i="1"/>
  <c r="U43" i="1"/>
  <c r="U49" i="1"/>
  <c r="U53" i="1"/>
  <c r="T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<sst xmlns="http://schemas.openxmlformats.org/spreadsheetml/2006/main" count="266" uniqueCount="85">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</sst>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21" fontId="0" fillId="12" borderId="0" xfId="0" applyNumberFormat="1" applyFill="1"/>
    <xf numFmtId="2" fontId="0" fillId="1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1" zoomScale="60" zoomScaleNormal="60" workbookViewId="0">
      <selection activeCell="N55" sqref="N55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2" t="s">
        <v>41</v>
      </c>
      <c r="B2" s="33">
        <v>43796</v>
      </c>
      <c r="C2" s="34">
        <v>0.40064814814814814</v>
      </c>
      <c r="D2" s="35" t="s">
        <v>42</v>
      </c>
      <c r="E2" s="35">
        <v>2.3159999999999998</v>
      </c>
      <c r="F2" s="35">
        <v>20.8262</v>
      </c>
      <c r="G2" s="35" t="s">
        <v>43</v>
      </c>
      <c r="H2" s="35">
        <v>3.1629999999999998</v>
      </c>
      <c r="I2" s="35">
        <v>3694.6747</v>
      </c>
      <c r="J2" s="35" t="s">
        <v>44</v>
      </c>
      <c r="K2" s="35">
        <v>3.58</v>
      </c>
      <c r="L2" s="35">
        <v>895.31039999999996</v>
      </c>
      <c r="M2" s="4">
        <f>AVERAGE(F2:F5,F16:F19,F30:F33,F44:F47,F58:F61)</f>
        <v>21.265465000000003</v>
      </c>
      <c r="N2" s="4">
        <f>STDEV(F2:F5,F16:F19,F30:F33,F44:F47,G58:G61)</f>
        <v>0.42527323133682715</v>
      </c>
      <c r="O2" s="4">
        <v>3.9420000000000002</v>
      </c>
      <c r="P2" s="4">
        <f>AVERAGE(I2:I5,I16:I19,I30:I33,I44:I47,I58:I61)</f>
        <v>3524.3776449999996</v>
      </c>
      <c r="Q2" s="4">
        <f>STDEV(I2:I5,I16:I19,I30:I33,I44:I47,I58:I61)</f>
        <v>53.945573796388096</v>
      </c>
      <c r="R2" s="4">
        <v>407.1</v>
      </c>
      <c r="S2" s="4">
        <f>AVERAGE(L2:L5,L16:L19,L30:L33,L44:L47,L58:L61)</f>
        <v>912.45914999999991</v>
      </c>
      <c r="T2" s="4">
        <f>STDEV(L2:L5,L16:L19,L30:L33,L44:L47,L58:L61)</f>
        <v>21.982431286885255</v>
      </c>
      <c r="U2" s="4">
        <v>364</v>
      </c>
      <c r="AD2" s="7">
        <v>43502</v>
      </c>
      <c r="AE2" s="6">
        <f>(N2/M2)^2</f>
        <v>3.999321582974868E-4</v>
      </c>
      <c r="AF2" s="6">
        <f>(T2/S2)^2</f>
        <v>5.8039623623676437E-4</v>
      </c>
      <c r="AG2" s="6">
        <f>(T2/S2)^2</f>
        <v>5.8039623623676437E-4</v>
      </c>
    </row>
    <row r="3" spans="1:33" x14ac:dyDescent="0.35">
      <c r="A3" s="32" t="s">
        <v>41</v>
      </c>
      <c r="B3" s="33">
        <v>43796</v>
      </c>
      <c r="C3" s="34">
        <v>0.40500000000000003</v>
      </c>
      <c r="D3" s="35" t="s">
        <v>42</v>
      </c>
      <c r="E3" s="35">
        <v>2.3130000000000002</v>
      </c>
      <c r="F3" s="35">
        <v>20.8126</v>
      </c>
      <c r="G3" s="35" t="s">
        <v>43</v>
      </c>
      <c r="H3" s="35">
        <v>3.1629999999999998</v>
      </c>
      <c r="I3" s="35">
        <v>3609.7745</v>
      </c>
      <c r="J3" s="35" t="s">
        <v>44</v>
      </c>
      <c r="K3" s="35">
        <v>3.5830000000000002</v>
      </c>
      <c r="L3" s="35">
        <v>918.58180000000004</v>
      </c>
      <c r="M3" s="5"/>
      <c r="N3" s="4"/>
      <c r="O3" s="5"/>
      <c r="P3" s="5"/>
      <c r="Q3" s="4"/>
      <c r="R3" s="4"/>
      <c r="S3" s="5"/>
      <c r="T3" s="4"/>
      <c r="U3" s="4"/>
      <c r="AD3" s="31">
        <v>43502</v>
      </c>
    </row>
    <row r="4" spans="1:33" x14ac:dyDescent="0.35">
      <c r="A4" s="32" t="s">
        <v>41</v>
      </c>
      <c r="B4" s="33">
        <v>43796</v>
      </c>
      <c r="C4" s="34">
        <v>0.4093518518518518</v>
      </c>
      <c r="D4" s="35" t="s">
        <v>42</v>
      </c>
      <c r="E4" s="35">
        <v>2.3159999999999998</v>
      </c>
      <c r="F4" s="35">
        <v>20.5991</v>
      </c>
      <c r="G4" s="35" t="s">
        <v>43</v>
      </c>
      <c r="H4" s="35">
        <v>3.1659999999999999</v>
      </c>
      <c r="I4" s="35">
        <v>3578.3153000000002</v>
      </c>
      <c r="J4" s="35" t="s">
        <v>44</v>
      </c>
      <c r="K4" s="35">
        <v>3.5859999999999999</v>
      </c>
      <c r="L4" s="35">
        <v>943.96860000000004</v>
      </c>
      <c r="M4" s="5"/>
      <c r="N4" s="4"/>
      <c r="O4" s="5"/>
      <c r="P4" s="5"/>
      <c r="Q4" s="4"/>
      <c r="R4" s="4"/>
      <c r="S4" s="5"/>
      <c r="T4" s="4"/>
      <c r="U4" s="4"/>
      <c r="AD4" s="31">
        <v>43502</v>
      </c>
    </row>
    <row r="5" spans="1:33" x14ac:dyDescent="0.35">
      <c r="A5" s="32" t="s">
        <v>41</v>
      </c>
      <c r="B5" s="33">
        <v>43796</v>
      </c>
      <c r="C5" s="34">
        <v>0.41370370370370368</v>
      </c>
      <c r="D5" s="35" t="s">
        <v>42</v>
      </c>
      <c r="E5" s="35">
        <v>2.31</v>
      </c>
      <c r="F5" s="35">
        <v>20.4344</v>
      </c>
      <c r="G5" s="35" t="s">
        <v>43</v>
      </c>
      <c r="H5" s="35">
        <v>3.16</v>
      </c>
      <c r="I5" s="35">
        <v>3555.7197000000001</v>
      </c>
      <c r="J5" s="35" t="s">
        <v>44</v>
      </c>
      <c r="K5" s="35">
        <v>3.5760000000000001</v>
      </c>
      <c r="L5" s="35">
        <v>955.14300000000003</v>
      </c>
      <c r="M5" s="5"/>
      <c r="N5" s="4"/>
      <c r="O5" s="5"/>
      <c r="P5" s="5"/>
      <c r="Q5" s="4"/>
      <c r="R5" s="4"/>
      <c r="S5" s="5"/>
      <c r="T5" s="4"/>
      <c r="U5" s="4"/>
      <c r="AD5" s="31">
        <v>43502</v>
      </c>
    </row>
    <row r="6" spans="1:33" x14ac:dyDescent="0.35">
      <c r="A6" s="36" t="s">
        <v>45</v>
      </c>
      <c r="B6" s="37">
        <v>43796</v>
      </c>
      <c r="C6" s="38">
        <v>0.41804398148148153</v>
      </c>
      <c r="D6" s="39" t="s">
        <v>42</v>
      </c>
      <c r="E6" s="39">
        <v>2.3130000000000002</v>
      </c>
      <c r="F6" s="39">
        <v>11.265599999999999</v>
      </c>
      <c r="G6" s="39" t="s">
        <v>43</v>
      </c>
      <c r="H6" s="39">
        <v>3.16</v>
      </c>
      <c r="I6" s="39">
        <v>4084.3818000000001</v>
      </c>
      <c r="J6" s="39" t="s">
        <v>44</v>
      </c>
      <c r="K6" s="39">
        <v>3.5760000000000001</v>
      </c>
      <c r="L6" s="39">
        <v>739.59</v>
      </c>
      <c r="O6" s="10">
        <f>($O$2/$M$2)*F6</f>
        <v>2.0883152660898783</v>
      </c>
      <c r="R6" s="10">
        <f t="shared" ref="R6:R15" si="0">($R$2/$P$2)*I6</f>
        <v>471.785943012926</v>
      </c>
      <c r="U6" s="10">
        <f t="shared" ref="U6:U15" si="1">($S$2/$U$2)*L6</f>
        <v>1853.9716009574174</v>
      </c>
      <c r="V6" s="3">
        <v>0</v>
      </c>
      <c r="W6" s="11" t="s">
        <v>33</v>
      </c>
      <c r="X6" s="2">
        <f>SLOPE(O6:O10,$V$6:$V$10)</f>
        <v>-4.2531516710309419E-3</v>
      </c>
      <c r="Y6" s="2">
        <f>RSQ(O6:O10,$V$6:$V$10)</f>
        <v>0.97713970313412557</v>
      </c>
      <c r="Z6" s="2">
        <f>SLOPE($R6:$R10,$V$6:$V$10)</f>
        <v>5.8257231977761004</v>
      </c>
      <c r="AA6" s="2">
        <f>RSQ(R6:R10,$V$6:$V$10)</f>
        <v>0.92135925274683383</v>
      </c>
      <c r="AB6" s="2">
        <f>SLOPE(U6:U10,$V$6:$V$10)</f>
        <v>7.3302004734304962</v>
      </c>
      <c r="AC6" s="2">
        <f>RSQ(U6:U10,$V$6:$V$10)</f>
        <v>0.95100854628273546</v>
      </c>
      <c r="AD6" s="31">
        <v>43502</v>
      </c>
      <c r="AE6" s="2"/>
    </row>
    <row r="7" spans="1:33" x14ac:dyDescent="0.35">
      <c r="A7" s="36" t="s">
        <v>46</v>
      </c>
      <c r="B7" s="37">
        <v>43796</v>
      </c>
      <c r="C7" s="38">
        <v>0.4223958333333333</v>
      </c>
      <c r="D7" s="39" t="s">
        <v>42</v>
      </c>
      <c r="E7" s="39">
        <v>2.3159999999999998</v>
      </c>
      <c r="F7" s="39">
        <v>11.021800000000001</v>
      </c>
      <c r="G7" s="39" t="s">
        <v>43</v>
      </c>
      <c r="H7" s="39">
        <v>3.16</v>
      </c>
      <c r="I7" s="39">
        <v>5077.0195999999996</v>
      </c>
      <c r="J7" s="39" t="s">
        <v>44</v>
      </c>
      <c r="K7" s="39">
        <v>3.58</v>
      </c>
      <c r="L7" s="39">
        <v>779.33619999999996</v>
      </c>
      <c r="O7" s="10">
        <f>($O$2/$M$2)*F7</f>
        <v>2.0431218221656571</v>
      </c>
      <c r="R7" s="10">
        <f t="shared" si="0"/>
        <v>586.44529257306658</v>
      </c>
      <c r="U7" s="10">
        <f t="shared" si="1"/>
        <v>1953.6056225720599</v>
      </c>
      <c r="V7" s="3">
        <v>10</v>
      </c>
      <c r="W7" s="13" t="s">
        <v>34</v>
      </c>
      <c r="X7" s="2">
        <f>SLOPE($O11:$O15,$V$6:$V$10)</f>
        <v>-3.0864267487214626E-3</v>
      </c>
      <c r="Y7" s="2">
        <f>RSQ(O11:O15,$V$6:$V$10)</f>
        <v>0.53072559110068174</v>
      </c>
      <c r="Z7" s="2">
        <f>SLOPE($R11:$R15,$V$6:$V$10)</f>
        <v>4.9333440340783916</v>
      </c>
      <c r="AA7" s="2">
        <f>RSQ(R11:R15,$V$6:$V$10)</f>
        <v>0.88502344059137616</v>
      </c>
      <c r="AB7" s="2">
        <f>SLOPE(U11:U15,$V$6:$V$10)</f>
        <v>1.446322955427197</v>
      </c>
      <c r="AC7" s="2">
        <f>RSQ(U11:U15,$V$6:$V$10)</f>
        <v>0.94500197981568757</v>
      </c>
      <c r="AD7" s="31">
        <v>43502</v>
      </c>
      <c r="AE7" s="2"/>
    </row>
    <row r="8" spans="1:33" x14ac:dyDescent="0.35">
      <c r="A8" s="36" t="s">
        <v>47</v>
      </c>
      <c r="B8" s="37">
        <v>43796</v>
      </c>
      <c r="C8" s="38">
        <v>0.42673611111111115</v>
      </c>
      <c r="D8" s="39" t="s">
        <v>42</v>
      </c>
      <c r="E8" s="39">
        <v>2.3199999999999998</v>
      </c>
      <c r="F8" s="39">
        <v>10.4223</v>
      </c>
      <c r="G8" s="39" t="s">
        <v>43</v>
      </c>
      <c r="H8" s="39">
        <v>3.1629999999999998</v>
      </c>
      <c r="I8" s="39">
        <v>5598.1433999999999</v>
      </c>
      <c r="J8" s="39" t="s">
        <v>44</v>
      </c>
      <c r="K8" s="39">
        <v>3.5830000000000002</v>
      </c>
      <c r="L8" s="39">
        <v>823.572</v>
      </c>
      <c r="N8" s="10">
        <f>($O$2/$M$2)*F8</f>
        <v>1.9319919221140942</v>
      </c>
      <c r="R8" s="10">
        <f t="shared" si="0"/>
        <v>646.64017528689112</v>
      </c>
      <c r="U8" s="10">
        <f t="shared" si="1"/>
        <v>2064.493975504945</v>
      </c>
      <c r="V8" s="3">
        <v>20</v>
      </c>
      <c r="W8" s="15" t="s">
        <v>35</v>
      </c>
      <c r="X8" s="2">
        <f>SLOPE($O20:$O24,$V$6:$V$10)</f>
        <v>-7.136782572118738E-4</v>
      </c>
      <c r="Y8" s="2">
        <f>RSQ(O20:O24,$V$6:$V$10)</f>
        <v>0.18093819061077102</v>
      </c>
      <c r="Z8" s="2">
        <f>SLOPE($R20:$R24,$V$6:$V$10)</f>
        <v>7.0565842942747441</v>
      </c>
      <c r="AA8" s="2">
        <f>RSQ(R20:R24,$V$6:$V$10)</f>
        <v>0.90874195337244779</v>
      </c>
      <c r="AB8" s="2">
        <f>SLOPE($U20:$U24,$V$6:$V$10)</f>
        <v>0.25925872288351459</v>
      </c>
      <c r="AC8" s="2">
        <f>RSQ(U20:U24,$V$6:$V$10)</f>
        <v>2.5984510957737406E-2</v>
      </c>
      <c r="AD8" s="31">
        <v>43502</v>
      </c>
      <c r="AE8" s="2"/>
    </row>
    <row r="9" spans="1:33" x14ac:dyDescent="0.35">
      <c r="A9" s="36" t="s">
        <v>48</v>
      </c>
      <c r="B9" s="37">
        <v>43796</v>
      </c>
      <c r="C9" s="38">
        <v>0.43108796296296298</v>
      </c>
      <c r="D9" s="39" t="s">
        <v>42</v>
      </c>
      <c r="E9" s="39">
        <v>2.3199999999999998</v>
      </c>
      <c r="F9" s="39">
        <v>10.470599999999999</v>
      </c>
      <c r="G9" s="39" t="s">
        <v>43</v>
      </c>
      <c r="H9" s="39">
        <v>3.1629999999999998</v>
      </c>
      <c r="I9" s="39">
        <v>5933.3833999999997</v>
      </c>
      <c r="J9" s="39" t="s">
        <v>44</v>
      </c>
      <c r="K9" s="39">
        <v>3.5830000000000002</v>
      </c>
      <c r="L9" s="39">
        <v>838.00639999999999</v>
      </c>
      <c r="O9" s="10">
        <f>($O$2/$M$2)*F9</f>
        <v>1.940945340250025</v>
      </c>
      <c r="R9" s="10">
        <f>($R$2/$P$2)*I9</f>
        <v>685.36366571465999</v>
      </c>
      <c r="U9" s="10">
        <f t="shared" si="1"/>
        <v>2100.6774929630765</v>
      </c>
      <c r="V9" s="3">
        <v>30</v>
      </c>
      <c r="W9" s="18" t="s">
        <v>36</v>
      </c>
      <c r="X9" s="2">
        <f>SLOPE($O25:$O29,$V$6:$V$10)</f>
        <v>-4.7825711781990245E-5</v>
      </c>
      <c r="Y9" s="2">
        <f>RSQ(O25:O29,$V$6:$V$10)</f>
        <v>4.3682654922618793E-4</v>
      </c>
      <c r="Z9" s="2">
        <f>SLOPE($R25:$R29,$V$6:$V$10)</f>
        <v>13.063653649806307</v>
      </c>
      <c r="AA9" s="2">
        <f>RSQ(R25:R29,$V$6:$V$10)</f>
        <v>0.91084406081770586</v>
      </c>
      <c r="AB9" s="2">
        <f>SLOPE(U25:U29,$V$6:$V$10)</f>
        <v>1.3885873533865447</v>
      </c>
      <c r="AC9" s="2">
        <f>RSQ(U25:U29,$V$6:$V$10)</f>
        <v>0.73484906306995068</v>
      </c>
      <c r="AD9" s="31">
        <v>43502</v>
      </c>
      <c r="AE9" s="2"/>
    </row>
    <row r="10" spans="1:33" x14ac:dyDescent="0.35">
      <c r="A10" s="36" t="s">
        <v>49</v>
      </c>
      <c r="B10" s="37">
        <v>43796</v>
      </c>
      <c r="C10" s="38">
        <v>0.43542824074074077</v>
      </c>
      <c r="D10" s="39" t="s">
        <v>42</v>
      </c>
      <c r="E10" s="39">
        <v>2.3199999999999998</v>
      </c>
      <c r="F10" s="39">
        <v>10.394</v>
      </c>
      <c r="G10" s="39" t="s">
        <v>43</v>
      </c>
      <c r="H10" s="39">
        <v>3.1629999999999998</v>
      </c>
      <c r="I10" s="39">
        <v>6177.9449999999997</v>
      </c>
      <c r="J10" s="39" t="s">
        <v>44</v>
      </c>
      <c r="K10" s="39">
        <v>3.5830000000000002</v>
      </c>
      <c r="L10" s="39">
        <v>856.46379999999999</v>
      </c>
      <c r="O10" s="10">
        <f t="shared" ref="O9:O15" si="2">($O$2/$M$2)*F10</f>
        <v>1.9267459234961473</v>
      </c>
      <c r="R10" s="10">
        <f>($R$2/$P$2)*I10</f>
        <v>713.61291633093435</v>
      </c>
      <c r="U10" s="10">
        <f>($S$2/$U$2)*L10</f>
        <v>2146.9456894334339</v>
      </c>
      <c r="V10" s="3">
        <v>40</v>
      </c>
      <c r="W10" s="20" t="s">
        <v>37</v>
      </c>
      <c r="X10" s="2">
        <f>SLOPE($O34:$O38,$V$6:$V$10)</f>
        <v>0</v>
      </c>
      <c r="Y10" s="2" t="e">
        <f>RSQ(O34:O38,$V$6:$V$10)</f>
        <v>#DIV/0!</v>
      </c>
      <c r="Z10" s="2">
        <f>SLOPE($R34:$R38,$V$6:$V$10)</f>
        <v>0</v>
      </c>
      <c r="AA10" s="2" t="e">
        <f>RSQ(R34:R38,$V$6:$V$10)</f>
        <v>#DIV/0!</v>
      </c>
      <c r="AB10" s="2">
        <f>SLOPE(U34:U38,$V$6:$V$10)</f>
        <v>0</v>
      </c>
      <c r="AC10" s="2" t="e">
        <f>RSQ(U34:U38,$V$6:$V$10)</f>
        <v>#DIV/0!</v>
      </c>
      <c r="AD10" s="31">
        <v>43502</v>
      </c>
      <c r="AE10" s="2"/>
    </row>
    <row r="11" spans="1:33" x14ac:dyDescent="0.35">
      <c r="A11" s="36" t="s">
        <v>50</v>
      </c>
      <c r="B11" s="37">
        <v>43796</v>
      </c>
      <c r="C11" s="38">
        <v>0.4397800925925926</v>
      </c>
      <c r="D11" s="39" t="s">
        <v>42</v>
      </c>
      <c r="E11" s="39">
        <v>2.3199999999999998</v>
      </c>
      <c r="F11" s="39">
        <v>11.088200000000001</v>
      </c>
      <c r="G11" s="39" t="s">
        <v>43</v>
      </c>
      <c r="H11" s="39">
        <v>3.1659999999999999</v>
      </c>
      <c r="I11" s="39">
        <v>3944.0128</v>
      </c>
      <c r="J11" s="39" t="s">
        <v>44</v>
      </c>
      <c r="K11" s="39">
        <v>3.5859999999999999</v>
      </c>
      <c r="L11" s="39">
        <v>711.59680000000003</v>
      </c>
      <c r="O11" s="12">
        <f t="shared" si="2"/>
        <v>2.055430454965363</v>
      </c>
      <c r="R11" s="12">
        <f>($R$2/$P$2)*I11</f>
        <v>455.57195414568019</v>
      </c>
      <c r="U11" s="12">
        <f t="shared" si="1"/>
        <v>1783.7994815129668</v>
      </c>
      <c r="V11" s="3"/>
      <c r="W11" s="21" t="s">
        <v>38</v>
      </c>
      <c r="X11" s="2">
        <f>SLOPE($O39:$O43,$V$6:$V$10)</f>
        <v>-8.7674910471038387E-3</v>
      </c>
      <c r="Y11" s="2">
        <f>RSQ(O39:O43,$V$6:$V$10)</f>
        <v>0.95631096055323406</v>
      </c>
      <c r="Z11" s="2">
        <f>SLOPE($R39:$R43,$V$6:$V$10)</f>
        <v>7.4098291823945583</v>
      </c>
      <c r="AA11" s="2">
        <f>RSQ(R39:R43,$V$6:$V$10)</f>
        <v>0.952707782172867</v>
      </c>
      <c r="AB11" s="2">
        <f>SLOPE($U39:$U43,$V$6:$V$10)</f>
        <v>0.27601387936318816</v>
      </c>
      <c r="AC11" s="2">
        <f>RSQ(U39:U43,$V$6:$V$10)</f>
        <v>9.8063267910255311E-2</v>
      </c>
      <c r="AD11" s="31">
        <v>43502</v>
      </c>
      <c r="AE11" s="2"/>
    </row>
    <row r="12" spans="1:33" x14ac:dyDescent="0.35">
      <c r="A12" s="36" t="s">
        <v>51</v>
      </c>
      <c r="B12" s="37">
        <v>43796</v>
      </c>
      <c r="C12" s="38">
        <v>0.44413194444444443</v>
      </c>
      <c r="D12" s="39" t="s">
        <v>42</v>
      </c>
      <c r="E12" s="39">
        <v>2.3199999999999998</v>
      </c>
      <c r="F12" s="39">
        <v>10.936999999999999</v>
      </c>
      <c r="G12" s="39" t="s">
        <v>43</v>
      </c>
      <c r="H12" s="39">
        <v>3.1659999999999999</v>
      </c>
      <c r="I12" s="39">
        <v>4912.5439999999999</v>
      </c>
      <c r="J12" s="39" t="s">
        <v>44</v>
      </c>
      <c r="K12" s="39">
        <v>3.59</v>
      </c>
      <c r="L12" s="39">
        <v>715.56</v>
      </c>
      <c r="O12" s="12">
        <f t="shared" si="2"/>
        <v>2.0274023634094056</v>
      </c>
      <c r="R12" s="12">
        <f t="shared" si="0"/>
        <v>567.44675623431965</v>
      </c>
      <c r="U12" s="12">
        <f t="shared" si="1"/>
        <v>1793.7342565219776</v>
      </c>
      <c r="V12" s="3"/>
      <c r="W12" s="23" t="s">
        <v>39</v>
      </c>
      <c r="X12" s="2">
        <f>SLOPE($O48:$O52,$V$6:$V$10)</f>
        <v>1.3661840923770096E-4</v>
      </c>
      <c r="Y12" s="2">
        <f>RSQ(O48:O52,$V$6:$V$10)</f>
        <v>2.3920534408895869E-3</v>
      </c>
      <c r="Z12" s="2">
        <f>SLOPE($R48:$R52,$V$6:$V$10)</f>
        <v>2.8161262215133602</v>
      </c>
      <c r="AA12" s="2">
        <f>RSQ(R48:R52,$V$6:$V$10)</f>
        <v>0.79397382913455294</v>
      </c>
      <c r="AB12" s="2">
        <f>SLOPE(U48:U52,$V$6:$V$10)</f>
        <v>-7.705516981277015E-2</v>
      </c>
      <c r="AC12" s="2">
        <f>RSQ(U48:U52,$V$6:$V$10)</f>
        <v>8.2246967402042539E-3</v>
      </c>
      <c r="AD12" s="31">
        <v>43502</v>
      </c>
      <c r="AE12" s="2"/>
    </row>
    <row r="13" spans="1:33" x14ac:dyDescent="0.35">
      <c r="A13" s="36" t="s">
        <v>52</v>
      </c>
      <c r="B13" s="37">
        <v>43796</v>
      </c>
      <c r="C13" s="38">
        <v>0.44848379629629626</v>
      </c>
      <c r="D13" s="39" t="s">
        <v>42</v>
      </c>
      <c r="E13" s="39">
        <v>2.3199999999999998</v>
      </c>
      <c r="F13" s="39">
        <v>11.174200000000001</v>
      </c>
      <c r="G13" s="39" t="s">
        <v>43</v>
      </c>
      <c r="H13" s="39">
        <v>3.1629999999999998</v>
      </c>
      <c r="I13" s="39">
        <v>5332.7518</v>
      </c>
      <c r="J13" s="39" t="s">
        <v>44</v>
      </c>
      <c r="K13" s="39">
        <v>3.5830000000000002</v>
      </c>
      <c r="L13" s="39">
        <v>725.34010000000001</v>
      </c>
      <c r="O13" s="12">
        <f t="shared" si="2"/>
        <v>2.0713723588926931</v>
      </c>
      <c r="R13" s="12">
        <f t="shared" si="0"/>
        <v>615.98485646392771</v>
      </c>
      <c r="U13" s="12">
        <f t="shared" si="1"/>
        <v>1818.2505799640519</v>
      </c>
      <c r="V13" s="3"/>
      <c r="W13" s="25" t="s">
        <v>40</v>
      </c>
      <c r="X13" s="2">
        <f>SLOPE($O53:$O57,$V$6:$V$10)</f>
        <v>-8.057705580385854E-3</v>
      </c>
      <c r="Y13" s="2">
        <f>RSQ(O53:O57,$V$6:$V$10)</f>
        <v>0.97288276574034327</v>
      </c>
      <c r="Z13" s="2">
        <f>SLOPE($R53:$R57,$V$6:$V$10)</f>
        <v>5.2684156568584752</v>
      </c>
      <c r="AA13" s="2">
        <f>RSQ(R53:R57,$V$6:$V$10)</f>
        <v>0.95628153500468438</v>
      </c>
      <c r="AB13" s="2">
        <f>SLOPE(U53:U57,$V$6:$V$10)</f>
        <v>1.1145763719927162</v>
      </c>
      <c r="AC13" s="2">
        <f>RSQ(U53:U57,$V$6:$V$10)</f>
        <v>0.94124082013017574</v>
      </c>
      <c r="AD13" s="31">
        <v>43502</v>
      </c>
      <c r="AE13" s="2"/>
    </row>
    <row r="14" spans="1:33" x14ac:dyDescent="0.35">
      <c r="A14" s="36" t="s">
        <v>53</v>
      </c>
      <c r="B14" s="37">
        <v>43796</v>
      </c>
      <c r="C14" s="38">
        <v>0.45283564814814814</v>
      </c>
      <c r="D14" s="39" t="s">
        <v>42</v>
      </c>
      <c r="E14" s="39">
        <v>2.3159999999999998</v>
      </c>
      <c r="F14" s="39">
        <v>10.3256</v>
      </c>
      <c r="G14" s="39" t="s">
        <v>43</v>
      </c>
      <c r="H14" s="39">
        <v>3.1629999999999998</v>
      </c>
      <c r="I14" s="39">
        <v>5533.3462</v>
      </c>
      <c r="J14" s="39" t="s">
        <v>44</v>
      </c>
      <c r="K14" s="39">
        <v>3.58</v>
      </c>
      <c r="L14" s="39">
        <v>727.56910000000005</v>
      </c>
      <c r="O14" s="12">
        <f t="shared" si="2"/>
        <v>1.9140665487446429</v>
      </c>
      <c r="R14" s="12">
        <f t="shared" si="0"/>
        <v>639.15546655897617</v>
      </c>
      <c r="U14" s="12">
        <f t="shared" si="1"/>
        <v>1823.8381388798487</v>
      </c>
      <c r="AD14" s="31">
        <v>43502</v>
      </c>
    </row>
    <row r="15" spans="1:33" x14ac:dyDescent="0.35">
      <c r="A15" s="36" t="s">
        <v>54</v>
      </c>
      <c r="B15" s="37">
        <v>43796</v>
      </c>
      <c r="C15" s="38">
        <v>0.45717592592592587</v>
      </c>
      <c r="D15" s="39" t="s">
        <v>42</v>
      </c>
      <c r="E15" s="39">
        <v>2.3199999999999998</v>
      </c>
      <c r="F15" s="39">
        <v>10.561400000000001</v>
      </c>
      <c r="G15" s="39" t="s">
        <v>43</v>
      </c>
      <c r="H15" s="39">
        <v>3.1629999999999998</v>
      </c>
      <c r="I15" s="39">
        <v>5769.0780999999997</v>
      </c>
      <c r="J15" s="39" t="s">
        <v>44</v>
      </c>
      <c r="K15" s="39">
        <v>3.5830000000000002</v>
      </c>
      <c r="L15" s="39">
        <v>708.62720000000002</v>
      </c>
      <c r="O15" s="12">
        <f t="shared" si="2"/>
        <v>1.9577770248616713</v>
      </c>
      <c r="R15" s="12">
        <f t="shared" si="0"/>
        <v>666.38480068727154</v>
      </c>
      <c r="T15" s="12">
        <f>($S$2/$U$2)*L15</f>
        <v>1776.3554191727469</v>
      </c>
      <c r="AD15" s="31">
        <v>43502</v>
      </c>
    </row>
    <row r="16" spans="1:33" x14ac:dyDescent="0.35">
      <c r="A16" s="32" t="s">
        <v>41</v>
      </c>
      <c r="B16" s="33">
        <v>43796</v>
      </c>
      <c r="C16" s="34">
        <v>0.46152777777777776</v>
      </c>
      <c r="D16" s="35" t="s">
        <v>42</v>
      </c>
      <c r="E16" s="35">
        <v>2.3159999999999998</v>
      </c>
      <c r="F16" s="35">
        <v>20.8062</v>
      </c>
      <c r="G16" s="35" t="s">
        <v>43</v>
      </c>
      <c r="H16" s="35">
        <v>3.1629999999999998</v>
      </c>
      <c r="I16" s="35">
        <v>3499.1626000000001</v>
      </c>
      <c r="J16" s="35" t="s">
        <v>44</v>
      </c>
      <c r="K16" s="35">
        <v>3.5830000000000002</v>
      </c>
      <c r="L16" s="35">
        <v>933.79420000000005</v>
      </c>
      <c r="M16" s="5"/>
      <c r="N16" s="4"/>
      <c r="O16" s="5"/>
      <c r="P16" s="5"/>
      <c r="Q16" s="4"/>
      <c r="R16" s="4"/>
      <c r="S16" s="5"/>
      <c r="T16" s="4"/>
      <c r="U16" s="4"/>
      <c r="AD16" s="31">
        <v>43502</v>
      </c>
    </row>
    <row r="17" spans="1:30" x14ac:dyDescent="0.35">
      <c r="A17" s="32" t="s">
        <v>41</v>
      </c>
      <c r="B17" s="33">
        <v>43796</v>
      </c>
      <c r="C17" s="34">
        <v>0.4658680555555556</v>
      </c>
      <c r="D17" s="35" t="s">
        <v>42</v>
      </c>
      <c r="E17" s="35">
        <v>2.3199999999999998</v>
      </c>
      <c r="F17" s="35">
        <v>20.969799999999999</v>
      </c>
      <c r="G17" s="35" t="s">
        <v>43</v>
      </c>
      <c r="H17" s="35">
        <v>3.1659999999999999</v>
      </c>
      <c r="I17" s="35">
        <v>3509.6860999999999</v>
      </c>
      <c r="J17" s="35" t="s">
        <v>44</v>
      </c>
      <c r="K17" s="35">
        <v>3.5859999999999999</v>
      </c>
      <c r="L17" s="35">
        <v>939.72619999999995</v>
      </c>
      <c r="M17" s="5"/>
      <c r="N17" s="4"/>
      <c r="O17" s="5"/>
      <c r="P17" s="5"/>
      <c r="Q17" s="4"/>
      <c r="R17" s="4"/>
      <c r="S17" s="5"/>
      <c r="T17" s="4"/>
      <c r="U17" s="4"/>
      <c r="AD17" s="31">
        <v>43502</v>
      </c>
    </row>
    <row r="18" spans="1:30" x14ac:dyDescent="0.35">
      <c r="A18" s="32" t="s">
        <v>41</v>
      </c>
      <c r="B18" s="33">
        <v>43796</v>
      </c>
      <c r="C18" s="34">
        <v>0.47021990740740738</v>
      </c>
      <c r="D18" s="35" t="s">
        <v>42</v>
      </c>
      <c r="E18" s="35">
        <v>2.3130000000000002</v>
      </c>
      <c r="F18" s="35">
        <v>20.9649</v>
      </c>
      <c r="G18" s="35" t="s">
        <v>43</v>
      </c>
      <c r="H18" s="35">
        <v>3.16</v>
      </c>
      <c r="I18" s="35">
        <v>3546.8180000000002</v>
      </c>
      <c r="J18" s="35" t="s">
        <v>44</v>
      </c>
      <c r="K18" s="35">
        <v>3.5760000000000001</v>
      </c>
      <c r="L18" s="35">
        <v>929.56600000000003</v>
      </c>
      <c r="M18" s="5"/>
      <c r="N18" s="4"/>
      <c r="O18" s="5"/>
      <c r="P18" s="5"/>
      <c r="Q18" s="4"/>
      <c r="R18" s="4"/>
      <c r="S18" s="5"/>
      <c r="T18" s="4"/>
      <c r="U18" s="4"/>
      <c r="AD18" s="31">
        <v>43502</v>
      </c>
    </row>
    <row r="19" spans="1:30" x14ac:dyDescent="0.35">
      <c r="A19" s="32" t="s">
        <v>41</v>
      </c>
      <c r="B19" s="33">
        <v>43796</v>
      </c>
      <c r="C19" s="34">
        <v>0.47457175925925926</v>
      </c>
      <c r="D19" s="35" t="s">
        <v>42</v>
      </c>
      <c r="E19" s="35">
        <v>2.3199999999999998</v>
      </c>
      <c r="F19" s="35">
        <v>21.171800000000001</v>
      </c>
      <c r="G19" s="35" t="s">
        <v>43</v>
      </c>
      <c r="H19" s="35">
        <v>3.17</v>
      </c>
      <c r="I19" s="35">
        <v>3523.4112</v>
      </c>
      <c r="J19" s="35" t="s">
        <v>44</v>
      </c>
      <c r="K19" s="35">
        <v>3.5830000000000002</v>
      </c>
      <c r="L19" s="35">
        <v>941.76139999999998</v>
      </c>
      <c r="M19" s="5"/>
      <c r="N19" s="4"/>
      <c r="O19" s="5"/>
      <c r="P19" s="5"/>
      <c r="Q19" s="4"/>
      <c r="R19" s="4"/>
      <c r="S19" s="5"/>
      <c r="T19" s="4"/>
      <c r="U19" s="4"/>
      <c r="AD19" s="31">
        <v>43502</v>
      </c>
    </row>
    <row r="20" spans="1:30" x14ac:dyDescent="0.35">
      <c r="A20" s="36" t="s">
        <v>55</v>
      </c>
      <c r="B20" s="37">
        <v>43796</v>
      </c>
      <c r="C20" s="38">
        <v>0.47891203703703705</v>
      </c>
      <c r="D20" s="39" t="s">
        <v>42</v>
      </c>
      <c r="E20" s="39">
        <v>2.3159999999999998</v>
      </c>
      <c r="F20" s="39">
        <v>10.9748</v>
      </c>
      <c r="G20" s="39" t="s">
        <v>43</v>
      </c>
      <c r="H20" s="39">
        <v>3.1629999999999998</v>
      </c>
      <c r="I20" s="39">
        <v>4095.8267999999998</v>
      </c>
      <c r="J20" s="39" t="s">
        <v>44</v>
      </c>
      <c r="K20" s="39">
        <v>3.58</v>
      </c>
      <c r="L20" s="39">
        <v>727.46450000000004</v>
      </c>
      <c r="O20" s="14">
        <f t="shared" ref="O20:O29" si="3">($O$2/$M$2)*F20</f>
        <v>2.0344093862983952</v>
      </c>
      <c r="P20" s="3"/>
      <c r="R20" s="14">
        <f t="shared" ref="R20:R29" si="4">($R$2/$P$2)*I20</f>
        <v>473.10795216441693</v>
      </c>
      <c r="S20" s="3"/>
      <c r="U20" s="14">
        <f>($S$2/$U$2)*L20</f>
        <v>1823.5759322120191</v>
      </c>
      <c r="AD20" s="31">
        <v>43502</v>
      </c>
    </row>
    <row r="21" spans="1:30" x14ac:dyDescent="0.35">
      <c r="A21" s="36" t="s">
        <v>56</v>
      </c>
      <c r="B21" s="37">
        <v>43796</v>
      </c>
      <c r="C21" s="38">
        <v>0.48326388888888888</v>
      </c>
      <c r="D21" s="39" t="s">
        <v>42</v>
      </c>
      <c r="E21" s="39">
        <v>2.3199999999999998</v>
      </c>
      <c r="F21" s="39">
        <v>10.7616</v>
      </c>
      <c r="G21" s="39" t="s">
        <v>43</v>
      </c>
      <c r="H21" s="39">
        <v>3.1659999999999999</v>
      </c>
      <c r="I21" s="39">
        <v>5227.4319999999998</v>
      </c>
      <c r="J21" s="39" t="s">
        <v>44</v>
      </c>
      <c r="K21" s="39">
        <v>3.5830000000000002</v>
      </c>
      <c r="L21" s="39">
        <v>729.69399999999996</v>
      </c>
      <c r="O21" s="14">
        <f t="shared" si="3"/>
        <v>1.9948882942366883</v>
      </c>
      <c r="P21" s="3"/>
      <c r="R21" s="14">
        <f t="shared" si="4"/>
        <v>603.81939211851977</v>
      </c>
      <c r="S21" s="3"/>
      <c r="U21" s="14">
        <f t="shared" ref="U21:U26" si="5">($S$2/$U$2)*L21</f>
        <v>1829.1647445057688</v>
      </c>
      <c r="AD21" s="31">
        <v>43502</v>
      </c>
    </row>
    <row r="22" spans="1:30" x14ac:dyDescent="0.35">
      <c r="A22" s="36" t="s">
        <v>57</v>
      </c>
      <c r="B22" s="37">
        <v>43796</v>
      </c>
      <c r="C22" s="38">
        <v>0.48761574074074071</v>
      </c>
      <c r="D22" s="39" t="s">
        <v>42</v>
      </c>
      <c r="E22" s="39">
        <v>2.3199999999999998</v>
      </c>
      <c r="F22" s="39">
        <v>11.0662</v>
      </c>
      <c r="G22" s="39" t="s">
        <v>43</v>
      </c>
      <c r="H22" s="39">
        <v>3.1629999999999998</v>
      </c>
      <c r="I22" s="39">
        <v>6018.2860000000001</v>
      </c>
      <c r="J22" s="39" t="s">
        <v>44</v>
      </c>
      <c r="K22" s="39">
        <v>3.5830000000000002</v>
      </c>
      <c r="L22" s="39">
        <v>748.45219999999995</v>
      </c>
      <c r="O22" s="14">
        <f t="shared" si="3"/>
        <v>2.0513522934955808</v>
      </c>
      <c r="P22" s="3"/>
      <c r="R22" s="14">
        <f>($R$2/$P$2)*I22</f>
        <v>695.1707442804418</v>
      </c>
      <c r="S22" s="3"/>
      <c r="U22" s="14">
        <f t="shared" si="5"/>
        <v>1876.1869731528293</v>
      </c>
      <c r="AD22" s="31">
        <v>43502</v>
      </c>
    </row>
    <row r="23" spans="1:30" x14ac:dyDescent="0.35">
      <c r="A23" s="36" t="s">
        <v>58</v>
      </c>
      <c r="B23" s="37">
        <v>43796</v>
      </c>
      <c r="C23" s="38">
        <v>0.4919560185185185</v>
      </c>
      <c r="D23" s="39" t="s">
        <v>42</v>
      </c>
      <c r="E23" s="39">
        <v>2.3130000000000002</v>
      </c>
      <c r="F23" s="39">
        <v>10.877599999999999</v>
      </c>
      <c r="G23" s="39" t="s">
        <v>43</v>
      </c>
      <c r="H23" s="39">
        <v>3.1560000000000001</v>
      </c>
      <c r="I23" s="39">
        <v>6361.7918</v>
      </c>
      <c r="J23" s="39" t="s">
        <v>44</v>
      </c>
      <c r="K23" s="39">
        <v>3.58</v>
      </c>
      <c r="L23" s="39">
        <v>743.01880000000006</v>
      </c>
      <c r="O23" s="14">
        <f t="shared" si="3"/>
        <v>2.0163913274409939</v>
      </c>
      <c r="P23" s="3"/>
      <c r="R23" s="14">
        <f t="shared" si="4"/>
        <v>734.84901524507336</v>
      </c>
      <c r="S23" s="3"/>
      <c r="U23" s="14">
        <f t="shared" si="5"/>
        <v>1862.5667656099449</v>
      </c>
      <c r="AD23" s="31">
        <v>43502</v>
      </c>
    </row>
    <row r="24" spans="1:30" x14ac:dyDescent="0.35">
      <c r="A24" s="36" t="s">
        <v>59</v>
      </c>
      <c r="B24" s="37">
        <v>43796</v>
      </c>
      <c r="C24" s="38">
        <v>0.49630787037037033</v>
      </c>
      <c r="D24" s="39" t="s">
        <v>42</v>
      </c>
      <c r="E24" s="39">
        <v>2.3199999999999998</v>
      </c>
      <c r="F24" s="39">
        <v>10.724299999999999</v>
      </c>
      <c r="G24" s="39" t="s">
        <v>43</v>
      </c>
      <c r="H24" s="39">
        <v>3.1629999999999998</v>
      </c>
      <c r="I24" s="39">
        <v>6583.1872999999996</v>
      </c>
      <c r="J24" s="39" t="s">
        <v>44</v>
      </c>
      <c r="K24" s="39">
        <v>3.59</v>
      </c>
      <c r="L24" s="39">
        <v>725.97329999999999</v>
      </c>
      <c r="O24" s="14">
        <f t="shared" si="3"/>
        <v>1.9879739568356487</v>
      </c>
      <c r="P24" s="3"/>
      <c r="R24" s="14">
        <f t="shared" si="4"/>
        <v>760.42235531487734</v>
      </c>
      <c r="S24" s="3"/>
      <c r="U24" s="14">
        <f t="shared" si="5"/>
        <v>1819.8378578041068</v>
      </c>
      <c r="AD24" s="31">
        <v>43502</v>
      </c>
    </row>
    <row r="25" spans="1:30" x14ac:dyDescent="0.35">
      <c r="A25" s="36" t="s">
        <v>60</v>
      </c>
      <c r="B25" s="37">
        <v>43796</v>
      </c>
      <c r="C25" s="38">
        <v>0.50064814814814818</v>
      </c>
      <c r="D25" s="39" t="s">
        <v>42</v>
      </c>
      <c r="E25" s="39">
        <v>2.3199999999999998</v>
      </c>
      <c r="F25" s="39">
        <v>11.0524</v>
      </c>
      <c r="G25" s="39" t="s">
        <v>43</v>
      </c>
      <c r="H25" s="39">
        <v>3.1659999999999999</v>
      </c>
      <c r="I25" s="39">
        <v>4144.3401999999996</v>
      </c>
      <c r="J25" s="39" t="s">
        <v>44</v>
      </c>
      <c r="K25" s="39">
        <v>3.5830000000000002</v>
      </c>
      <c r="L25" s="39">
        <v>683.26559999999995</v>
      </c>
      <c r="O25" s="17">
        <f t="shared" si="3"/>
        <v>2.0487941740281719</v>
      </c>
      <c r="P25" s="3"/>
      <c r="R25" s="17">
        <f t="shared" si="4"/>
        <v>478.71172313601488</v>
      </c>
      <c r="S25" s="3"/>
      <c r="U25" s="17">
        <f t="shared" si="5"/>
        <v>1712.7800785720874</v>
      </c>
      <c r="AD25" s="31">
        <v>43502</v>
      </c>
    </row>
    <row r="26" spans="1:30" x14ac:dyDescent="0.35">
      <c r="A26" s="36" t="s">
        <v>61</v>
      </c>
      <c r="B26" s="37">
        <v>43796</v>
      </c>
      <c r="C26" s="38">
        <v>0.505</v>
      </c>
      <c r="D26" s="39" t="s">
        <v>42</v>
      </c>
      <c r="E26" s="39">
        <v>2.3130000000000002</v>
      </c>
      <c r="F26" s="39">
        <v>10.5748</v>
      </c>
      <c r="G26" s="39" t="s">
        <v>43</v>
      </c>
      <c r="H26" s="39">
        <v>3.1560000000000001</v>
      </c>
      <c r="I26" s="39">
        <v>6460.6686</v>
      </c>
      <c r="J26" s="39" t="s">
        <v>44</v>
      </c>
      <c r="K26" s="39">
        <v>3.58</v>
      </c>
      <c r="L26" s="39">
        <v>677.72339999999997</v>
      </c>
      <c r="O26" s="17">
        <f t="shared" si="3"/>
        <v>1.9602609959387203</v>
      </c>
      <c r="P26" s="3"/>
      <c r="R26" s="17">
        <f t="shared" si="4"/>
        <v>746.27025023591102</v>
      </c>
      <c r="S26" s="3"/>
      <c r="U26" s="17">
        <f t="shared" si="5"/>
        <v>1698.8871359865657</v>
      </c>
      <c r="AD26" s="31">
        <v>43502</v>
      </c>
    </row>
    <row r="27" spans="1:30" x14ac:dyDescent="0.35">
      <c r="A27" s="36" t="s">
        <v>62</v>
      </c>
      <c r="B27" s="37">
        <v>43796</v>
      </c>
      <c r="C27" s="38">
        <v>0.50934027777777779</v>
      </c>
      <c r="D27" s="39" t="s">
        <v>42</v>
      </c>
      <c r="E27" s="39">
        <v>2.3159999999999998</v>
      </c>
      <c r="F27" s="39">
        <v>10.681800000000001</v>
      </c>
      <c r="G27" s="39" t="s">
        <v>43</v>
      </c>
      <c r="H27" s="39">
        <v>3.153</v>
      </c>
      <c r="I27" s="39">
        <v>7599.3612000000003</v>
      </c>
      <c r="J27" s="39" t="s">
        <v>44</v>
      </c>
      <c r="K27" s="39">
        <v>3.58</v>
      </c>
      <c r="L27" s="39">
        <v>693.0838</v>
      </c>
      <c r="O27" s="17">
        <f t="shared" si="3"/>
        <v>1.9800956903599334</v>
      </c>
      <c r="P27" s="3"/>
      <c r="R27" s="17">
        <f t="shared" si="4"/>
        <v>877.8003540310167</v>
      </c>
      <c r="S27" s="3"/>
      <c r="U27" s="17">
        <f>($S$2/$U$2)*L27</f>
        <v>1737.3919094142029</v>
      </c>
      <c r="AD27" s="31">
        <v>43502</v>
      </c>
    </row>
    <row r="28" spans="1:30" x14ac:dyDescent="0.35">
      <c r="A28" s="36" t="s">
        <v>63</v>
      </c>
      <c r="B28" s="37">
        <v>43796</v>
      </c>
      <c r="C28" s="38">
        <v>0.51369212962962962</v>
      </c>
      <c r="D28" s="39" t="s">
        <v>42</v>
      </c>
      <c r="E28" s="39">
        <v>2.3199999999999998</v>
      </c>
      <c r="F28" s="39">
        <v>10.955399999999999</v>
      </c>
      <c r="G28" s="39" t="s">
        <v>43</v>
      </c>
      <c r="H28" s="39">
        <v>3.153</v>
      </c>
      <c r="I28" s="39">
        <v>8362.3575999999994</v>
      </c>
      <c r="J28" s="39" t="s">
        <v>44</v>
      </c>
      <c r="K28" s="39">
        <v>3.5859999999999999</v>
      </c>
      <c r="L28" s="39">
        <v>690.53920000000005</v>
      </c>
      <c r="O28" s="17">
        <f t="shared" si="3"/>
        <v>2.0308131893659507</v>
      </c>
      <c r="P28" s="3"/>
      <c r="R28" s="17">
        <f t="shared" si="4"/>
        <v>965.93388162862459</v>
      </c>
      <c r="S28" s="3"/>
      <c r="U28" s="17">
        <f>($S$2/$U$2)*L28</f>
        <v>1731.0132183342855</v>
      </c>
      <c r="AD28" s="31">
        <v>43502</v>
      </c>
    </row>
    <row r="29" spans="1:30" x14ac:dyDescent="0.35">
      <c r="A29" s="36" t="s">
        <v>64</v>
      </c>
      <c r="B29" s="37">
        <v>43796</v>
      </c>
      <c r="C29" s="38">
        <v>0.51804398148148145</v>
      </c>
      <c r="D29" s="39" t="s">
        <v>42</v>
      </c>
      <c r="E29" s="39">
        <v>2.3199999999999998</v>
      </c>
      <c r="F29" s="39">
        <v>10.8492</v>
      </c>
      <c r="G29" s="39" t="s">
        <v>43</v>
      </c>
      <c r="H29" s="39">
        <v>3.153</v>
      </c>
      <c r="I29" s="39">
        <v>8848.2793999999994</v>
      </c>
      <c r="J29" s="39" t="s">
        <v>44</v>
      </c>
      <c r="K29" s="39">
        <v>3.5859999999999999</v>
      </c>
      <c r="L29" s="39">
        <v>704.55460000000005</v>
      </c>
      <c r="O29" s="17">
        <f t="shared" si="3"/>
        <v>2.0111267917254572</v>
      </c>
      <c r="P29" s="3"/>
      <c r="R29" s="17">
        <f t="shared" si="4"/>
        <v>1022.0625899299735</v>
      </c>
      <c r="S29" s="3"/>
      <c r="U29" s="17">
        <f>($S$2/$U$2)*L29</f>
        <v>1766.1464050675547</v>
      </c>
      <c r="AD29" s="31">
        <v>43502</v>
      </c>
    </row>
    <row r="30" spans="1:30" x14ac:dyDescent="0.35">
      <c r="A30" s="32" t="s">
        <v>41</v>
      </c>
      <c r="B30" s="33">
        <v>43796</v>
      </c>
      <c r="C30" s="34">
        <v>0.52239583333333328</v>
      </c>
      <c r="D30" s="35" t="s">
        <v>42</v>
      </c>
      <c r="E30" s="35">
        <v>2.3199999999999998</v>
      </c>
      <c r="F30" s="35">
        <v>20.735600000000002</v>
      </c>
      <c r="G30" s="35" t="s">
        <v>43</v>
      </c>
      <c r="H30" s="35">
        <v>3.1659999999999999</v>
      </c>
      <c r="I30" s="35">
        <v>3473.9501</v>
      </c>
      <c r="J30" s="35" t="s">
        <v>44</v>
      </c>
      <c r="K30" s="35">
        <v>3.5830000000000002</v>
      </c>
      <c r="L30" s="35">
        <v>901.78570000000002</v>
      </c>
      <c r="M30" s="5"/>
      <c r="N30" s="4"/>
      <c r="O30" s="5"/>
      <c r="P30" s="5"/>
      <c r="Q30" s="4"/>
      <c r="R30" s="4"/>
      <c r="S30" s="5"/>
      <c r="T30" s="4"/>
      <c r="U30" s="4"/>
      <c r="AD30" s="31">
        <v>43502</v>
      </c>
    </row>
    <row r="31" spans="1:30" x14ac:dyDescent="0.35">
      <c r="A31" s="32" t="s">
        <v>41</v>
      </c>
      <c r="B31" s="33">
        <v>43796</v>
      </c>
      <c r="C31" s="34">
        <v>0.52674768518518522</v>
      </c>
      <c r="D31" s="35" t="s">
        <v>42</v>
      </c>
      <c r="E31" s="35">
        <v>2.3199999999999998</v>
      </c>
      <c r="F31" s="35">
        <v>21.151</v>
      </c>
      <c r="G31" s="35" t="s">
        <v>43</v>
      </c>
      <c r="H31" s="35">
        <v>3.1659999999999999</v>
      </c>
      <c r="I31" s="35">
        <v>3527.7489999999998</v>
      </c>
      <c r="J31" s="35" t="s">
        <v>44</v>
      </c>
      <c r="K31" s="35">
        <v>3.58</v>
      </c>
      <c r="L31" s="35">
        <v>917.327</v>
      </c>
      <c r="M31" s="5"/>
      <c r="N31" s="4"/>
      <c r="O31" s="5"/>
      <c r="P31" s="5"/>
      <c r="Q31" s="4"/>
      <c r="R31" s="4"/>
      <c r="S31" s="5"/>
      <c r="T31" s="4"/>
      <c r="U31" s="4"/>
      <c r="AD31" s="31">
        <v>43502</v>
      </c>
    </row>
    <row r="32" spans="1:30" x14ac:dyDescent="0.35">
      <c r="A32" s="32" t="s">
        <v>41</v>
      </c>
      <c r="B32" s="33">
        <v>43796</v>
      </c>
      <c r="C32" s="34">
        <v>0.53109953703703705</v>
      </c>
      <c r="D32" s="35" t="s">
        <v>42</v>
      </c>
      <c r="E32" s="35">
        <v>2.3199999999999998</v>
      </c>
      <c r="F32" s="35">
        <v>21.422499999999999</v>
      </c>
      <c r="G32" s="35" t="s">
        <v>43</v>
      </c>
      <c r="H32" s="35">
        <v>3.17</v>
      </c>
      <c r="I32" s="35">
        <v>3512.8507</v>
      </c>
      <c r="J32" s="35" t="s">
        <v>44</v>
      </c>
      <c r="K32" s="35">
        <v>3.5859999999999999</v>
      </c>
      <c r="L32" s="35">
        <v>909.55460000000005</v>
      </c>
      <c r="M32" s="5"/>
      <c r="N32" s="4"/>
      <c r="O32" s="5"/>
      <c r="P32" s="5"/>
      <c r="Q32" s="4"/>
      <c r="R32" s="4"/>
      <c r="S32" s="5"/>
      <c r="T32" s="4"/>
      <c r="U32" s="4"/>
      <c r="AD32" s="31">
        <v>43502</v>
      </c>
    </row>
    <row r="33" spans="1:30" x14ac:dyDescent="0.35">
      <c r="A33" s="32" t="s">
        <v>41</v>
      </c>
      <c r="B33" s="33">
        <v>43796</v>
      </c>
      <c r="C33" s="34">
        <v>0.53545138888888888</v>
      </c>
      <c r="D33" s="35" t="s">
        <v>42</v>
      </c>
      <c r="E33" s="35">
        <v>2.3199999999999998</v>
      </c>
      <c r="F33" s="35">
        <v>21.4468</v>
      </c>
      <c r="G33" s="35" t="s">
        <v>43</v>
      </c>
      <c r="H33" s="35">
        <v>3.1659999999999999</v>
      </c>
      <c r="I33" s="35">
        <v>3502.6579000000002</v>
      </c>
      <c r="J33" s="35" t="s">
        <v>44</v>
      </c>
      <c r="K33" s="35">
        <v>3.5830000000000002</v>
      </c>
      <c r="L33" s="35">
        <v>917.32180000000005</v>
      </c>
      <c r="M33" s="5"/>
      <c r="N33" s="4"/>
      <c r="O33" s="5"/>
      <c r="P33" s="5"/>
      <c r="Q33" s="4"/>
      <c r="R33" s="4"/>
      <c r="S33" s="5"/>
      <c r="T33" s="4"/>
      <c r="U33" s="4"/>
      <c r="AD33" s="31">
        <v>43502</v>
      </c>
    </row>
    <row r="34" spans="1:30" x14ac:dyDescent="0.35">
      <c r="A34" s="27" t="s">
        <v>65</v>
      </c>
      <c r="B34" s="28"/>
      <c r="C34" s="29"/>
      <c r="D34" s="27"/>
      <c r="E34" s="30"/>
      <c r="F34" s="30"/>
      <c r="G34" s="30"/>
      <c r="H34" s="30"/>
      <c r="I34" s="30"/>
      <c r="J34" s="30"/>
      <c r="K34" s="30"/>
      <c r="L34" s="30"/>
      <c r="O34" s="19">
        <f t="shared" ref="O34:O42" si="6">($O$2/$M$2)*F34</f>
        <v>0</v>
      </c>
      <c r="R34" s="19">
        <f t="shared" ref="R34:R43" si="7">($R$2/$P$2)*I34</f>
        <v>0</v>
      </c>
      <c r="U34" s="19">
        <f t="shared" ref="U34:U43" si="8">($S$2/$U$2)*L34</f>
        <v>0</v>
      </c>
      <c r="AD34" s="31">
        <v>43502</v>
      </c>
    </row>
    <row r="35" spans="1:30" x14ac:dyDescent="0.35">
      <c r="A35" s="27" t="s">
        <v>66</v>
      </c>
      <c r="B35" s="28"/>
      <c r="C35" s="29"/>
      <c r="D35" s="27"/>
      <c r="E35" s="30"/>
      <c r="F35" s="30"/>
      <c r="G35" s="30"/>
      <c r="H35" s="30"/>
      <c r="I35" s="30"/>
      <c r="J35" s="30"/>
      <c r="K35" s="30"/>
      <c r="L35" s="30"/>
      <c r="O35" s="19">
        <f t="shared" si="6"/>
        <v>0</v>
      </c>
      <c r="R35" s="19">
        <f t="shared" si="7"/>
        <v>0</v>
      </c>
      <c r="U35" s="19">
        <f t="shared" si="8"/>
        <v>0</v>
      </c>
      <c r="AD35" s="31">
        <v>43502</v>
      </c>
    </row>
    <row r="36" spans="1:30" x14ac:dyDescent="0.35">
      <c r="A36" s="27" t="s">
        <v>67</v>
      </c>
      <c r="B36" s="28"/>
      <c r="C36" s="29"/>
      <c r="D36" s="27"/>
      <c r="E36" s="30"/>
      <c r="F36" s="30"/>
      <c r="G36" s="30"/>
      <c r="H36" s="30"/>
      <c r="I36" s="30"/>
      <c r="J36" s="30"/>
      <c r="K36" s="30"/>
      <c r="L36" s="30"/>
      <c r="O36" s="19">
        <f>($O$2/$M$2)*F36</f>
        <v>0</v>
      </c>
      <c r="R36" s="19">
        <f>($R$2/$P$2)*I36</f>
        <v>0</v>
      </c>
      <c r="U36" s="19">
        <f>($S$2/$U$2)*L36</f>
        <v>0</v>
      </c>
      <c r="AD36" s="31">
        <v>43502</v>
      </c>
    </row>
    <row r="37" spans="1:30" x14ac:dyDescent="0.35">
      <c r="A37" s="27" t="s">
        <v>68</v>
      </c>
      <c r="B37" s="28"/>
      <c r="C37" s="29"/>
      <c r="D37" s="27"/>
      <c r="E37" s="30"/>
      <c r="F37" s="30"/>
      <c r="G37" s="30"/>
      <c r="H37" s="30"/>
      <c r="I37" s="30"/>
      <c r="J37" s="30"/>
      <c r="K37" s="30"/>
      <c r="L37" s="30"/>
      <c r="O37" s="19">
        <f t="shared" si="6"/>
        <v>0</v>
      </c>
      <c r="R37" s="19">
        <f t="shared" si="7"/>
        <v>0</v>
      </c>
      <c r="U37" s="19">
        <f t="shared" si="8"/>
        <v>0</v>
      </c>
      <c r="AD37" s="31">
        <v>43502</v>
      </c>
    </row>
    <row r="38" spans="1:30" x14ac:dyDescent="0.35">
      <c r="A38" s="27" t="s">
        <v>69</v>
      </c>
      <c r="B38" s="28"/>
      <c r="C38" s="29"/>
      <c r="D38" s="27"/>
      <c r="E38" s="30"/>
      <c r="F38" s="30"/>
      <c r="G38" s="30"/>
      <c r="H38" s="30"/>
      <c r="I38" s="30"/>
      <c r="J38" s="30"/>
      <c r="K38" s="30"/>
      <c r="L38" s="30"/>
      <c r="O38" s="19">
        <f t="shared" si="6"/>
        <v>0</v>
      </c>
      <c r="R38" s="19">
        <f t="shared" si="7"/>
        <v>0</v>
      </c>
      <c r="U38" s="19">
        <f t="shared" si="8"/>
        <v>0</v>
      </c>
      <c r="AD38" s="31">
        <v>43502</v>
      </c>
    </row>
    <row r="39" spans="1:30" x14ac:dyDescent="0.35">
      <c r="A39" s="40" t="s">
        <v>70</v>
      </c>
      <c r="B39" s="41">
        <v>43796</v>
      </c>
      <c r="C39" s="42">
        <v>0.53979166666666667</v>
      </c>
      <c r="D39" s="43" t="s">
        <v>42</v>
      </c>
      <c r="E39" s="43">
        <v>2.3199999999999998</v>
      </c>
      <c r="F39" s="43">
        <v>10.7021</v>
      </c>
      <c r="G39" s="43" t="s">
        <v>43</v>
      </c>
      <c r="H39" s="43">
        <v>3.1659999999999999</v>
      </c>
      <c r="I39" s="43">
        <v>4395.3154999999997</v>
      </c>
      <c r="J39" s="43" t="s">
        <v>44</v>
      </c>
      <c r="K39" s="43">
        <v>3.5859999999999999</v>
      </c>
      <c r="L39" s="43">
        <v>682.58119999999997</v>
      </c>
      <c r="O39" s="26">
        <f t="shared" si="6"/>
        <v>1.9838587211706866</v>
      </c>
      <c r="R39" s="16">
        <f t="shared" si="7"/>
        <v>507.70181867102389</v>
      </c>
      <c r="U39" s="16">
        <f t="shared" si="8"/>
        <v>1711.064454829615</v>
      </c>
      <c r="AD39" s="31">
        <v>43502</v>
      </c>
    </row>
    <row r="40" spans="1:30" x14ac:dyDescent="0.35">
      <c r="A40" s="40" t="s">
        <v>71</v>
      </c>
      <c r="B40" s="41">
        <v>43796</v>
      </c>
      <c r="C40" s="42">
        <v>0.5441435185185185</v>
      </c>
      <c r="D40" s="43" t="s">
        <v>42</v>
      </c>
      <c r="E40" s="43">
        <v>2.3199999999999998</v>
      </c>
      <c r="F40" s="43">
        <v>10.0138</v>
      </c>
      <c r="G40" s="43" t="s">
        <v>43</v>
      </c>
      <c r="H40" s="43">
        <v>3.1629999999999998</v>
      </c>
      <c r="I40" s="43">
        <v>5286.3827000000001</v>
      </c>
      <c r="J40" s="43" t="s">
        <v>44</v>
      </c>
      <c r="K40" s="43">
        <v>3.59</v>
      </c>
      <c r="L40" s="43">
        <v>675.16039999999998</v>
      </c>
      <c r="O40" s="16">
        <f t="shared" si="6"/>
        <v>1.8562678784592765</v>
      </c>
      <c r="R40" s="16">
        <f t="shared" si="7"/>
        <v>610.62877306100961</v>
      </c>
      <c r="U40" s="16">
        <f t="shared" si="8"/>
        <v>1692.4623205979667</v>
      </c>
      <c r="AD40" s="31">
        <v>43502</v>
      </c>
    </row>
    <row r="41" spans="1:30" x14ac:dyDescent="0.35">
      <c r="A41" s="40" t="s">
        <v>72</v>
      </c>
      <c r="B41" s="41">
        <v>43796</v>
      </c>
      <c r="C41" s="42">
        <v>0.54848379629629629</v>
      </c>
      <c r="D41" s="43" t="s">
        <v>42</v>
      </c>
      <c r="E41" s="43">
        <v>2.3199999999999998</v>
      </c>
      <c r="F41" s="43">
        <v>9.5251999999999999</v>
      </c>
      <c r="G41" s="43" t="s">
        <v>43</v>
      </c>
      <c r="H41" s="43">
        <v>3.1629999999999998</v>
      </c>
      <c r="I41" s="43">
        <v>6030.7897999999996</v>
      </c>
      <c r="J41" s="43" t="s">
        <v>44</v>
      </c>
      <c r="K41" s="43">
        <v>3.5830000000000002</v>
      </c>
      <c r="L41" s="43">
        <v>677.62159999999994</v>
      </c>
      <c r="O41" s="16">
        <f t="shared" si="6"/>
        <v>1.7656956196349338</v>
      </c>
      <c r="R41" s="16">
        <f t="shared" si="7"/>
        <v>696.61505516103693</v>
      </c>
      <c r="U41" s="16">
        <f t="shared" si="8"/>
        <v>1698.6319482352744</v>
      </c>
      <c r="AD41" s="31">
        <v>43502</v>
      </c>
    </row>
    <row r="42" spans="1:30" x14ac:dyDescent="0.35">
      <c r="A42" s="40" t="s">
        <v>73</v>
      </c>
      <c r="B42" s="41">
        <v>43796</v>
      </c>
      <c r="C42" s="42">
        <v>0.55283564814814812</v>
      </c>
      <c r="D42" s="43" t="s">
        <v>42</v>
      </c>
      <c r="E42" s="43">
        <v>2.3199999999999998</v>
      </c>
      <c r="F42" s="43">
        <v>9.2883999999999993</v>
      </c>
      <c r="G42" s="43" t="s">
        <v>43</v>
      </c>
      <c r="H42" s="43">
        <v>3.1629999999999998</v>
      </c>
      <c r="I42" s="43">
        <v>6752.5451999999996</v>
      </c>
      <c r="J42" s="43" t="s">
        <v>44</v>
      </c>
      <c r="K42" s="43">
        <v>3.59</v>
      </c>
      <c r="L42" s="43">
        <v>675.19119999999998</v>
      </c>
      <c r="O42" s="16">
        <f t="shared" si="6"/>
        <v>1.7217997725420062</v>
      </c>
      <c r="R42" s="16">
        <f t="shared" si="7"/>
        <v>779.98484493281376</v>
      </c>
      <c r="U42" s="16">
        <f t="shared" si="8"/>
        <v>1692.5395286798898</v>
      </c>
      <c r="AD42" s="31">
        <v>43502</v>
      </c>
    </row>
    <row r="43" spans="1:30" x14ac:dyDescent="0.35">
      <c r="A43" s="40" t="s">
        <v>74</v>
      </c>
      <c r="B43" s="41">
        <v>43796</v>
      </c>
      <c r="C43" s="42">
        <v>0.55717592592592591</v>
      </c>
      <c r="D43" s="43" t="s">
        <v>42</v>
      </c>
      <c r="E43" s="43">
        <v>2.3199999999999998</v>
      </c>
      <c r="F43" s="43">
        <v>9.8152000000000008</v>
      </c>
      <c r="G43" s="43" t="s">
        <v>43</v>
      </c>
      <c r="H43" s="43">
        <v>3.16</v>
      </c>
      <c r="I43" s="43">
        <v>6869.6815999999999</v>
      </c>
      <c r="J43" s="43" t="s">
        <v>44</v>
      </c>
      <c r="K43" s="43">
        <v>3.58</v>
      </c>
      <c r="L43" s="43">
        <v>688.07119999999998</v>
      </c>
      <c r="N43" s="16">
        <f>($O$2/$M$2)*F43</f>
        <v>1.8194532026456982</v>
      </c>
      <c r="R43" s="16">
        <f t="shared" si="7"/>
        <v>793.51524185484971</v>
      </c>
      <c r="U43" s="16">
        <f t="shared" si="8"/>
        <v>1724.8265447568128</v>
      </c>
      <c r="AD43" s="31">
        <v>43502</v>
      </c>
    </row>
    <row r="44" spans="1:30" x14ac:dyDescent="0.35">
      <c r="A44" s="56" t="s">
        <v>41</v>
      </c>
      <c r="B44" s="57">
        <v>43796</v>
      </c>
      <c r="C44" s="58">
        <v>0.58325231481481488</v>
      </c>
      <c r="D44" s="59" t="s">
        <v>42</v>
      </c>
      <c r="E44" s="59">
        <v>2.3199999999999998</v>
      </c>
      <c r="F44" s="59">
        <v>21.500599999999999</v>
      </c>
      <c r="G44" s="59" t="s">
        <v>43</v>
      </c>
      <c r="H44" s="59">
        <v>3.1659999999999999</v>
      </c>
      <c r="I44" s="59">
        <v>3466.0403999999999</v>
      </c>
      <c r="J44" s="59" t="s">
        <v>44</v>
      </c>
      <c r="K44" s="59">
        <v>3.5830000000000002</v>
      </c>
      <c r="L44" s="59">
        <v>902.27139999999997</v>
      </c>
      <c r="M44" s="5"/>
      <c r="N44" s="4"/>
      <c r="O44" s="4"/>
      <c r="P44" s="5"/>
      <c r="Q44" s="4"/>
      <c r="R44" s="4"/>
      <c r="S44" s="5"/>
      <c r="T44" s="4"/>
      <c r="U44" s="4"/>
      <c r="AD44" s="31">
        <v>43502</v>
      </c>
    </row>
    <row r="45" spans="1:30" x14ac:dyDescent="0.35">
      <c r="A45" s="56" t="s">
        <v>41</v>
      </c>
      <c r="B45" s="57">
        <v>43796</v>
      </c>
      <c r="C45" s="58">
        <v>0.58759259259259256</v>
      </c>
      <c r="D45" s="59" t="s">
        <v>42</v>
      </c>
      <c r="E45" s="59">
        <v>2.3199999999999998</v>
      </c>
      <c r="F45" s="59">
        <v>21.916</v>
      </c>
      <c r="G45" s="59" t="s">
        <v>43</v>
      </c>
      <c r="H45" s="59">
        <v>3.1659999999999999</v>
      </c>
      <c r="I45" s="59">
        <v>3474.4884000000002</v>
      </c>
      <c r="J45" s="59" t="s">
        <v>44</v>
      </c>
      <c r="K45" s="59">
        <v>3.5859999999999999</v>
      </c>
      <c r="L45" s="59">
        <v>898.33920000000001</v>
      </c>
      <c r="M45" s="5"/>
      <c r="N45" s="4"/>
      <c r="O45" s="4"/>
      <c r="P45" s="5"/>
      <c r="Q45" s="4"/>
      <c r="R45" s="4"/>
      <c r="S45" s="5"/>
      <c r="T45" s="4"/>
      <c r="U45" s="4"/>
      <c r="AD45" s="31">
        <v>43502</v>
      </c>
    </row>
    <row r="46" spans="1:30" x14ac:dyDescent="0.35">
      <c r="A46" s="56" t="s">
        <v>41</v>
      </c>
      <c r="B46" s="57">
        <v>43796</v>
      </c>
      <c r="C46" s="58">
        <v>0.5919444444444445</v>
      </c>
      <c r="D46" s="59" t="s">
        <v>42</v>
      </c>
      <c r="E46" s="59">
        <v>2.3199999999999998</v>
      </c>
      <c r="F46" s="59">
        <v>21.6295</v>
      </c>
      <c r="G46" s="59" t="s">
        <v>43</v>
      </c>
      <c r="H46" s="59">
        <v>3.1659999999999999</v>
      </c>
      <c r="I46" s="59">
        <v>3537.7190000000001</v>
      </c>
      <c r="J46" s="59" t="s">
        <v>44</v>
      </c>
      <c r="K46" s="59">
        <v>3.5859999999999999</v>
      </c>
      <c r="L46" s="59">
        <v>903.01580000000001</v>
      </c>
      <c r="M46" s="5"/>
      <c r="N46" s="4"/>
      <c r="O46" s="4"/>
      <c r="P46" s="5"/>
      <c r="Q46" s="4"/>
      <c r="R46" s="4"/>
      <c r="S46" s="5"/>
      <c r="T46" s="4"/>
      <c r="U46" s="4"/>
      <c r="AD46" s="31">
        <v>43502</v>
      </c>
    </row>
    <row r="47" spans="1:30" x14ac:dyDescent="0.35">
      <c r="A47" s="56" t="s">
        <v>41</v>
      </c>
      <c r="B47" s="57">
        <v>43796</v>
      </c>
      <c r="C47" s="58">
        <v>0.59629629629629632</v>
      </c>
      <c r="D47" s="59" t="s">
        <v>42</v>
      </c>
      <c r="E47" s="59">
        <v>2.3199999999999998</v>
      </c>
      <c r="F47" s="59">
        <v>21.628299999999999</v>
      </c>
      <c r="G47" s="59" t="s">
        <v>43</v>
      </c>
      <c r="H47" s="59">
        <v>3.17</v>
      </c>
      <c r="I47" s="59">
        <v>3502.7954</v>
      </c>
      <c r="J47" s="59" t="s">
        <v>44</v>
      </c>
      <c r="K47" s="59">
        <v>3.5859999999999999</v>
      </c>
      <c r="L47" s="59">
        <v>899.20339999999999</v>
      </c>
      <c r="M47" s="5"/>
      <c r="N47" s="4"/>
      <c r="O47" s="4"/>
      <c r="P47" s="5"/>
      <c r="Q47" s="4"/>
      <c r="R47" s="4"/>
      <c r="S47" s="5"/>
      <c r="T47" s="4"/>
      <c r="U47" s="4"/>
      <c r="AD47" s="31">
        <v>43502</v>
      </c>
    </row>
    <row r="48" spans="1:30" x14ac:dyDescent="0.35">
      <c r="A48" s="44" t="s">
        <v>75</v>
      </c>
      <c r="B48" s="45">
        <v>43796</v>
      </c>
      <c r="C48" s="46">
        <v>0.56152777777777774</v>
      </c>
      <c r="D48" s="47" t="s">
        <v>42</v>
      </c>
      <c r="E48" s="47">
        <v>2.3199999999999998</v>
      </c>
      <c r="F48" s="47">
        <v>10.697800000000001</v>
      </c>
      <c r="G48" s="47" t="s">
        <v>43</v>
      </c>
      <c r="H48" s="47">
        <v>3.1659999999999999</v>
      </c>
      <c r="I48" s="47">
        <v>4082.0722000000001</v>
      </c>
      <c r="J48" s="47" t="s">
        <v>44</v>
      </c>
      <c r="K48" s="47">
        <v>3.5830000000000002</v>
      </c>
      <c r="L48" s="47">
        <v>658.4941</v>
      </c>
      <c r="O48" s="22">
        <f t="shared" ref="O48:O57" si="9">($O$2/$M$2)*F48</f>
        <v>1.9830616259743203</v>
      </c>
      <c r="R48" s="22">
        <f t="shared" ref="R48:R57" si="10">($R$2/$P$2)*I48</f>
        <v>471.51916168166491</v>
      </c>
      <c r="U48" s="22">
        <f>($S$2/$U$2)*L48</f>
        <v>1650.683974631909</v>
      </c>
      <c r="AD48" s="31">
        <v>43502</v>
      </c>
    </row>
    <row r="49" spans="1:30" x14ac:dyDescent="0.35">
      <c r="A49" s="44" t="s">
        <v>76</v>
      </c>
      <c r="B49" s="45">
        <v>43796</v>
      </c>
      <c r="C49" s="46">
        <v>0.56586805555555553</v>
      </c>
      <c r="D49" s="47" t="s">
        <v>42</v>
      </c>
      <c r="E49" s="47">
        <v>2.3199999999999998</v>
      </c>
      <c r="F49" s="47">
        <v>10.1043</v>
      </c>
      <c r="G49" s="47" t="s">
        <v>43</v>
      </c>
      <c r="H49" s="47">
        <v>3.1629999999999998</v>
      </c>
      <c r="I49" s="47">
        <v>4836.8459999999995</v>
      </c>
      <c r="J49" s="47" t="s">
        <v>44</v>
      </c>
      <c r="K49" s="47">
        <v>3.5859999999999999</v>
      </c>
      <c r="L49" s="47">
        <v>664.74490000000003</v>
      </c>
      <c r="O49" s="22">
        <f t="shared" si="9"/>
        <v>1.873043951778153</v>
      </c>
      <c r="R49" s="22">
        <f t="shared" si="10"/>
        <v>558.70289876384697</v>
      </c>
      <c r="U49" s="22">
        <f>($S$2/$U$2)*L49</f>
        <v>1666.3532044528431</v>
      </c>
      <c r="AD49" s="31">
        <v>43502</v>
      </c>
    </row>
    <row r="50" spans="1:30" x14ac:dyDescent="0.35">
      <c r="A50" s="44" t="s">
        <v>77</v>
      </c>
      <c r="B50" s="45">
        <v>43796</v>
      </c>
      <c r="C50" s="46">
        <v>0.57021990740740736</v>
      </c>
      <c r="D50" s="47" t="s">
        <v>42</v>
      </c>
      <c r="E50" s="47">
        <v>2.3159999999999998</v>
      </c>
      <c r="F50" s="47">
        <v>10.337199999999999</v>
      </c>
      <c r="G50" s="47" t="s">
        <v>43</v>
      </c>
      <c r="H50" s="47">
        <v>3.1629999999999998</v>
      </c>
      <c r="I50" s="47">
        <v>4914.5889999999999</v>
      </c>
      <c r="J50" s="47" t="s">
        <v>44</v>
      </c>
      <c r="K50" s="47">
        <v>3.5830000000000002</v>
      </c>
      <c r="L50" s="47">
        <v>671.27120000000002</v>
      </c>
      <c r="O50" s="22">
        <f t="shared" si="9"/>
        <v>1.9162168520650733</v>
      </c>
      <c r="R50" s="22">
        <f t="shared" si="10"/>
        <v>567.68297368428023</v>
      </c>
      <c r="U50" s="22">
        <f>($S$2/$U$2)*L50</f>
        <v>1682.7130455260437</v>
      </c>
      <c r="AD50" s="31">
        <v>43502</v>
      </c>
    </row>
    <row r="51" spans="1:30" x14ac:dyDescent="0.35">
      <c r="A51" s="44" t="s">
        <v>78</v>
      </c>
      <c r="B51" s="45">
        <v>43796</v>
      </c>
      <c r="C51" s="46">
        <v>0.57456018518518526</v>
      </c>
      <c r="D51" s="47" t="s">
        <v>42</v>
      </c>
      <c r="E51" s="47">
        <v>2.3159999999999998</v>
      </c>
      <c r="F51" s="47">
        <v>10.345000000000001</v>
      </c>
      <c r="G51" s="47" t="s">
        <v>43</v>
      </c>
      <c r="H51" s="47">
        <v>3.16</v>
      </c>
      <c r="I51" s="47">
        <v>5066.4304000000002</v>
      </c>
      <c r="J51" s="47" t="s">
        <v>44</v>
      </c>
      <c r="K51" s="47">
        <v>3.5760000000000001</v>
      </c>
      <c r="L51" s="47">
        <v>662.1114</v>
      </c>
      <c r="O51" s="22">
        <f t="shared" si="9"/>
        <v>1.9176627456770874</v>
      </c>
      <c r="R51" s="22">
        <f t="shared" si="10"/>
        <v>585.22213667031713</v>
      </c>
      <c r="U51" s="22">
        <f>($S$2/$U$2)*L51</f>
        <v>1659.7516627728294</v>
      </c>
      <c r="AD51" s="31">
        <v>43502</v>
      </c>
    </row>
    <row r="52" spans="1:30" x14ac:dyDescent="0.35">
      <c r="A52" s="44" t="s">
        <v>79</v>
      </c>
      <c r="B52" s="45">
        <v>43796</v>
      </c>
      <c r="C52" s="46">
        <v>0.57891203703703698</v>
      </c>
      <c r="D52" s="47" t="s">
        <v>42</v>
      </c>
      <c r="E52" s="47">
        <v>2.3199999999999998</v>
      </c>
      <c r="F52" s="47">
        <v>10.6143</v>
      </c>
      <c r="G52" s="47" t="s">
        <v>43</v>
      </c>
      <c r="H52" s="47">
        <v>3.1659999999999999</v>
      </c>
      <c r="I52" s="47">
        <v>5186.2793000000001</v>
      </c>
      <c r="J52" s="47" t="s">
        <v>44</v>
      </c>
      <c r="K52" s="47">
        <v>3.5859999999999999</v>
      </c>
      <c r="L52" s="47">
        <v>658.27390000000003</v>
      </c>
      <c r="O52" s="22">
        <f t="shared" si="9"/>
        <v>1.9675831494867382</v>
      </c>
      <c r="R52" s="22">
        <f t="shared" si="10"/>
        <v>599.06585380409786</v>
      </c>
      <c r="U52" s="22">
        <f t="shared" ref="U52:U57" si="11">($S$2/$U$2)*L52</f>
        <v>1650.1319869812774</v>
      </c>
      <c r="AD52" s="31">
        <v>43502</v>
      </c>
    </row>
    <row r="53" spans="1:30" x14ac:dyDescent="0.35">
      <c r="A53" s="48" t="s">
        <v>80</v>
      </c>
      <c r="B53" s="49">
        <v>43796</v>
      </c>
      <c r="C53" s="50">
        <v>0.60063657407407411</v>
      </c>
      <c r="D53" s="51" t="s">
        <v>42</v>
      </c>
      <c r="E53" s="51">
        <v>2.3159999999999998</v>
      </c>
      <c r="F53" s="51">
        <v>11.130800000000001</v>
      </c>
      <c r="G53" s="51" t="s">
        <v>43</v>
      </c>
      <c r="H53" s="51">
        <v>3.16</v>
      </c>
      <c r="I53" s="51">
        <v>4081.4176000000002</v>
      </c>
      <c r="J53" s="51" t="s">
        <v>44</v>
      </c>
      <c r="K53" s="51">
        <v>3.58</v>
      </c>
      <c r="L53" s="51">
        <v>671.86540000000002</v>
      </c>
      <c r="O53" s="24">
        <f t="shared" si="9"/>
        <v>2.0633272585386684</v>
      </c>
      <c r="R53" s="24">
        <f t="shared" si="10"/>
        <v>471.44354899572642</v>
      </c>
      <c r="U53" s="24">
        <f t="shared" si="11"/>
        <v>1684.2025598857415</v>
      </c>
      <c r="AD53" s="31">
        <v>43502</v>
      </c>
    </row>
    <row r="54" spans="1:30" x14ac:dyDescent="0.35">
      <c r="A54" s="48" t="s">
        <v>81</v>
      </c>
      <c r="B54" s="49">
        <v>43796</v>
      </c>
      <c r="C54" s="50">
        <v>0.60498842592592594</v>
      </c>
      <c r="D54" s="51" t="s">
        <v>42</v>
      </c>
      <c r="E54" s="51">
        <v>2.3159999999999998</v>
      </c>
      <c r="F54" s="51">
        <v>10.7248</v>
      </c>
      <c r="G54" s="51" t="s">
        <v>43</v>
      </c>
      <c r="H54" s="51">
        <v>3.16</v>
      </c>
      <c r="I54" s="51">
        <v>4841.4804000000004</v>
      </c>
      <c r="J54" s="51" t="s">
        <v>44</v>
      </c>
      <c r="K54" s="51">
        <v>3.5760000000000001</v>
      </c>
      <c r="L54" s="51">
        <v>678.33960000000002</v>
      </c>
      <c r="O54" s="24">
        <f t="shared" si="9"/>
        <v>1.9880666423235984</v>
      </c>
      <c r="R54" s="24">
        <f t="shared" si="10"/>
        <v>559.23821717465262</v>
      </c>
      <c r="U54" s="24">
        <f t="shared" si="11"/>
        <v>1700.4317989762085</v>
      </c>
      <c r="AD54" s="31">
        <v>43502</v>
      </c>
    </row>
    <row r="55" spans="1:30" x14ac:dyDescent="0.35">
      <c r="A55" s="48" t="s">
        <v>82</v>
      </c>
      <c r="B55" s="49">
        <v>43796</v>
      </c>
      <c r="C55" s="50">
        <v>0.60934027777777777</v>
      </c>
      <c r="D55" s="51" t="s">
        <v>42</v>
      </c>
      <c r="E55" s="51">
        <v>2.3199999999999998</v>
      </c>
      <c r="F55" s="51">
        <v>9.5710999999999995</v>
      </c>
      <c r="G55" s="51" t="s">
        <v>43</v>
      </c>
      <c r="H55" s="51">
        <v>3.1629999999999998</v>
      </c>
      <c r="I55" s="51">
        <v>5339.7370000000001</v>
      </c>
      <c r="J55" s="51" t="s">
        <v>44</v>
      </c>
      <c r="K55" s="51">
        <v>3.58</v>
      </c>
      <c r="L55" s="51">
        <v>690.00739999999996</v>
      </c>
      <c r="N55" s="24">
        <f>($O$2/$M$2)*F55</f>
        <v>1.7742041474287065</v>
      </c>
      <c r="R55" s="24">
        <f t="shared" si="10"/>
        <v>616.79171520792022</v>
      </c>
      <c r="T55" s="24">
        <f>($S$2/$U$2)*L55</f>
        <v>1729.680125543159</v>
      </c>
      <c r="AD55" s="31">
        <v>43502</v>
      </c>
    </row>
    <row r="56" spans="1:30" x14ac:dyDescent="0.35">
      <c r="A56" s="48" t="s">
        <v>83</v>
      </c>
      <c r="B56" s="49">
        <v>43796</v>
      </c>
      <c r="C56" s="50">
        <v>0.61368055555555556</v>
      </c>
      <c r="D56" s="51" t="s">
        <v>42</v>
      </c>
      <c r="E56" s="51">
        <v>2.3199999999999998</v>
      </c>
      <c r="F56" s="51">
        <v>9.6275999999999993</v>
      </c>
      <c r="G56" s="51" t="s">
        <v>43</v>
      </c>
      <c r="H56" s="51">
        <v>3.1629999999999998</v>
      </c>
      <c r="I56" s="51">
        <v>5665.5587999999998</v>
      </c>
      <c r="J56" s="51" t="s">
        <v>44</v>
      </c>
      <c r="K56" s="51">
        <v>3.58</v>
      </c>
      <c r="L56" s="51">
        <v>683.02390000000003</v>
      </c>
      <c r="O56" s="24">
        <f t="shared" si="9"/>
        <v>1.7846776075670105</v>
      </c>
      <c r="R56" s="24">
        <f t="shared" si="10"/>
        <v>654.42731165660894</v>
      </c>
      <c r="U56" s="24">
        <f t="shared" si="11"/>
        <v>1712.1741956694641</v>
      </c>
      <c r="AD56" s="31">
        <v>43502</v>
      </c>
    </row>
    <row r="57" spans="1:30" x14ac:dyDescent="0.35">
      <c r="A57" s="48" t="s">
        <v>84</v>
      </c>
      <c r="B57" s="49">
        <v>43796</v>
      </c>
      <c r="C57" s="50">
        <v>0.61803240740740739</v>
      </c>
      <c r="D57" s="51" t="s">
        <v>42</v>
      </c>
      <c r="E57" s="51">
        <v>2.3199999999999998</v>
      </c>
      <c r="F57" s="51">
        <v>9.5060000000000002</v>
      </c>
      <c r="G57" s="51" t="s">
        <v>43</v>
      </c>
      <c r="H57" s="51">
        <v>3.1629999999999998</v>
      </c>
      <c r="I57" s="51">
        <v>5949.8851999999997</v>
      </c>
      <c r="J57" s="51" t="s">
        <v>44</v>
      </c>
      <c r="K57" s="51">
        <v>3.5830000000000002</v>
      </c>
      <c r="L57" s="51">
        <v>691.75469999999996</v>
      </c>
      <c r="M57" s="3"/>
      <c r="N57" s="2"/>
      <c r="O57" s="24">
        <f t="shared" si="9"/>
        <v>1.7621364968976696</v>
      </c>
      <c r="P57" s="3"/>
      <c r="Q57" s="2"/>
      <c r="R57" s="24">
        <f t="shared" si="10"/>
        <v>687.26978459767201</v>
      </c>
      <c r="S57" s="3"/>
      <c r="U57" s="24">
        <f t="shared" si="11"/>
        <v>1734.0601801387495</v>
      </c>
      <c r="AD57" s="31">
        <v>43502</v>
      </c>
    </row>
    <row r="58" spans="1:30" x14ac:dyDescent="0.35">
      <c r="A58" s="52" t="s">
        <v>41</v>
      </c>
      <c r="B58" s="53">
        <v>43796</v>
      </c>
      <c r="C58" s="54">
        <v>0.64410879629629625</v>
      </c>
      <c r="D58" s="55" t="s">
        <v>42</v>
      </c>
      <c r="E58" s="55">
        <v>2.3130000000000002</v>
      </c>
      <c r="F58" s="55">
        <v>21.642399999999999</v>
      </c>
      <c r="G58" s="55" t="s">
        <v>43</v>
      </c>
      <c r="H58" s="55">
        <v>3.1629999999999998</v>
      </c>
      <c r="I58" s="55">
        <v>3496.6006000000002</v>
      </c>
      <c r="J58" s="55" t="s">
        <v>44</v>
      </c>
      <c r="K58" s="55">
        <v>3.5760000000000001</v>
      </c>
      <c r="L58" s="55">
        <v>882.7482</v>
      </c>
      <c r="AD58" s="31">
        <v>43502</v>
      </c>
    </row>
    <row r="59" spans="1:30" x14ac:dyDescent="0.35">
      <c r="A59" s="52" t="s">
        <v>41</v>
      </c>
      <c r="B59" s="53">
        <v>43796</v>
      </c>
      <c r="C59" s="54">
        <v>0.64844907407407404</v>
      </c>
      <c r="D59" s="55" t="s">
        <v>42</v>
      </c>
      <c r="E59" s="55">
        <v>2.3199999999999998</v>
      </c>
      <c r="F59" s="55">
        <v>21.517199999999999</v>
      </c>
      <c r="G59" s="55" t="s">
        <v>43</v>
      </c>
      <c r="H59" s="55">
        <v>3.17</v>
      </c>
      <c r="I59" s="55">
        <v>3498.761</v>
      </c>
      <c r="J59" s="55" t="s">
        <v>44</v>
      </c>
      <c r="K59" s="55">
        <v>3.5859999999999999</v>
      </c>
      <c r="L59" s="55">
        <v>888.32100000000003</v>
      </c>
    </row>
    <row r="60" spans="1:30" x14ac:dyDescent="0.35">
      <c r="A60" s="52" t="s">
        <v>41</v>
      </c>
      <c r="B60" s="53">
        <v>43796</v>
      </c>
      <c r="C60" s="54">
        <v>0.65280092592592587</v>
      </c>
      <c r="D60" s="55" t="s">
        <v>42</v>
      </c>
      <c r="E60" s="55">
        <v>2.3199999999999998</v>
      </c>
      <c r="F60" s="55">
        <v>22.234000000000002</v>
      </c>
      <c r="G60" s="55" t="s">
        <v>43</v>
      </c>
      <c r="H60" s="55">
        <v>3.1659999999999999</v>
      </c>
      <c r="I60" s="55">
        <v>3486.0610999999999</v>
      </c>
      <c r="J60" s="55" t="s">
        <v>44</v>
      </c>
      <c r="K60" s="55">
        <v>3.58</v>
      </c>
      <c r="L60" s="55">
        <v>890.82650000000001</v>
      </c>
    </row>
    <row r="61" spans="1:30" x14ac:dyDescent="0.35">
      <c r="A61" s="52" t="s">
        <v>41</v>
      </c>
      <c r="B61" s="53">
        <v>43796</v>
      </c>
      <c r="C61" s="54">
        <v>0.65715277777777781</v>
      </c>
      <c r="D61" s="55" t="s">
        <v>42</v>
      </c>
      <c r="E61" s="55">
        <v>2.3199999999999998</v>
      </c>
      <c r="F61" s="55">
        <v>21.900400000000001</v>
      </c>
      <c r="G61" s="55" t="s">
        <v>43</v>
      </c>
      <c r="H61" s="55">
        <v>3.1659999999999999</v>
      </c>
      <c r="I61" s="55">
        <v>3490.3172</v>
      </c>
      <c r="J61" s="55" t="s">
        <v>44</v>
      </c>
      <c r="K61" s="55">
        <v>3.5830000000000002</v>
      </c>
      <c r="L61" s="55">
        <v>880.61680000000001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2020-04-24T08:42:21Z</dcterms:modified>
</cp:coreProperties>
</file>