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B414D800-E6FE-4FB6-BF52-79B446E1F396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T41" i="1"/>
  <c r="U24" i="1"/>
  <c r="T8" i="1"/>
  <c r="R13" i="1"/>
  <c r="R24" i="1"/>
  <c r="U54" i="1"/>
  <c r="U7" i="1"/>
  <c r="U6" i="1"/>
  <c r="O11" i="1"/>
  <c r="O23" i="1"/>
  <c r="O35" i="1"/>
  <c r="O43" i="1"/>
  <c r="N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N52" i="1"/>
  <c r="O50" i="1"/>
  <c r="O48" i="1"/>
  <c r="O42" i="1"/>
  <c r="N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Q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<sst xmlns="http://schemas.openxmlformats.org/spreadsheetml/2006/main" count="266" uniqueCount="85">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</sst>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K1" zoomScale="60" zoomScaleNormal="60" workbookViewId="0">
      <selection activeCell="N55" sqref="N55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1" t="s">
        <v>41</v>
      </c>
      <c r="B2" s="32">
        <v>43796</v>
      </c>
      <c r="C2" s="33">
        <v>0.82667824074074081</v>
      </c>
      <c r="D2" s="34" t="s">
        <v>42</v>
      </c>
      <c r="E2" s="34">
        <v>2.3199999999999998</v>
      </c>
      <c r="F2" s="34">
        <v>22.456</v>
      </c>
      <c r="G2" s="34" t="s">
        <v>43</v>
      </c>
      <c r="H2" s="34">
        <v>3.1659999999999999</v>
      </c>
      <c r="I2" s="34">
        <v>3451.3116</v>
      </c>
      <c r="J2" s="34" t="s">
        <v>44</v>
      </c>
      <c r="K2" s="34">
        <v>3.58</v>
      </c>
      <c r="L2" s="34">
        <v>873.59</v>
      </c>
      <c r="M2" s="4">
        <f>AVERAGE(F2:F5,F16:F19,F30:F33,F44:F47,F58:F61)</f>
        <v>22.208645000000001</v>
      </c>
      <c r="N2" s="4">
        <f>STDEV(F2:F5,F16:F19,F30:F33,F44:F47,G58:G61)</f>
        <v>0.46635804874045028</v>
      </c>
      <c r="O2" s="4">
        <v>3.9420000000000002</v>
      </c>
      <c r="P2" s="4">
        <f>AVERAGE(I2:I5,I16:I19,I30:I33,I44:I47,I58:I61)</f>
        <v>3490.7776199999998</v>
      </c>
      <c r="Q2" s="4">
        <f>STDEV(I2:I5,I16:I19,I30:I33,I44:I47,I58:I61)</f>
        <v>18.52761614636232</v>
      </c>
      <c r="R2" s="4">
        <v>407.1</v>
      </c>
      <c r="S2" s="4">
        <f>AVERAGE(L2:L5,L16:L19,L30:L33,L44:L47,L58:L61)</f>
        <v>859.69034499999998</v>
      </c>
      <c r="T2" s="4">
        <f>STDEV(L2:L5,L16:L19,L30:L33,L44:L47,L58:L61)</f>
        <v>11.197081076708999</v>
      </c>
      <c r="U2" s="4">
        <v>364</v>
      </c>
      <c r="AD2" s="7">
        <v>43502</v>
      </c>
      <c r="AE2" s="6">
        <f>(N2/M2)^2</f>
        <v>4.4095556604004609E-4</v>
      </c>
      <c r="AF2" s="6">
        <f>(T2/S2)^2</f>
        <v>1.6963893887347124E-4</v>
      </c>
      <c r="AG2" s="6">
        <f>(T2/S2)^2</f>
        <v>1.6963893887347124E-4</v>
      </c>
    </row>
    <row r="3" spans="1:33" x14ac:dyDescent="0.35">
      <c r="A3" s="31" t="s">
        <v>41</v>
      </c>
      <c r="B3" s="32">
        <v>43796</v>
      </c>
      <c r="C3" s="33">
        <v>0.83100694444444445</v>
      </c>
      <c r="D3" s="34" t="s">
        <v>42</v>
      </c>
      <c r="E3" s="34">
        <v>2.3159999999999998</v>
      </c>
      <c r="F3" s="34">
        <v>22.492599999999999</v>
      </c>
      <c r="G3" s="34" t="s">
        <v>43</v>
      </c>
      <c r="H3" s="34">
        <v>3.1629999999999998</v>
      </c>
      <c r="I3" s="34">
        <v>3473.1644999999999</v>
      </c>
      <c r="J3" s="34" t="s">
        <v>44</v>
      </c>
      <c r="K3" s="34">
        <v>3.5760000000000001</v>
      </c>
      <c r="L3" s="34">
        <v>873.48820000000001</v>
      </c>
      <c r="M3" s="5"/>
      <c r="N3" s="4"/>
      <c r="O3" s="5"/>
      <c r="P3" s="5"/>
      <c r="Q3" s="4"/>
      <c r="R3" s="4"/>
      <c r="S3" s="5"/>
      <c r="T3" s="4"/>
      <c r="U3" s="4"/>
      <c r="AD3" s="32">
        <v>43502</v>
      </c>
    </row>
    <row r="4" spans="1:33" x14ac:dyDescent="0.35">
      <c r="A4" s="31" t="s">
        <v>41</v>
      </c>
      <c r="B4" s="32">
        <v>43796</v>
      </c>
      <c r="C4" s="33">
        <v>0.83535879629629628</v>
      </c>
      <c r="D4" s="34" t="s">
        <v>42</v>
      </c>
      <c r="E4" s="34">
        <v>2.3159999999999998</v>
      </c>
      <c r="F4" s="34">
        <v>21.744800000000001</v>
      </c>
      <c r="G4" s="34" t="s">
        <v>43</v>
      </c>
      <c r="H4" s="34">
        <v>3.16</v>
      </c>
      <c r="I4" s="34">
        <v>3507.5050999999999</v>
      </c>
      <c r="J4" s="34" t="s">
        <v>44</v>
      </c>
      <c r="K4" s="34">
        <v>3.58</v>
      </c>
      <c r="L4" s="34">
        <v>868.47540000000004</v>
      </c>
      <c r="M4" s="5"/>
      <c r="N4" s="4"/>
      <c r="O4" s="5"/>
      <c r="P4" s="5"/>
      <c r="Q4" s="4"/>
      <c r="R4" s="4"/>
      <c r="S4" s="5"/>
      <c r="T4" s="4"/>
      <c r="U4" s="4"/>
      <c r="AD4" s="32">
        <v>43502</v>
      </c>
    </row>
    <row r="5" spans="1:33" x14ac:dyDescent="0.35">
      <c r="A5" s="31" t="s">
        <v>41</v>
      </c>
      <c r="B5" s="32">
        <v>43796</v>
      </c>
      <c r="C5" s="33">
        <v>0.83971064814814822</v>
      </c>
      <c r="D5" s="34" t="s">
        <v>42</v>
      </c>
      <c r="E5" s="34">
        <v>2.323</v>
      </c>
      <c r="F5" s="34">
        <v>22.560400000000001</v>
      </c>
      <c r="G5" s="34" t="s">
        <v>43</v>
      </c>
      <c r="H5" s="34">
        <v>3.17</v>
      </c>
      <c r="I5" s="34">
        <v>3497.9756000000002</v>
      </c>
      <c r="J5" s="34" t="s">
        <v>44</v>
      </c>
      <c r="K5" s="34">
        <v>3.5830000000000002</v>
      </c>
      <c r="L5" s="34">
        <v>870.36980000000005</v>
      </c>
      <c r="M5" s="5"/>
      <c r="N5" s="4"/>
      <c r="O5" s="5"/>
      <c r="P5" s="5"/>
      <c r="Q5" s="4"/>
      <c r="R5" s="4"/>
      <c r="S5" s="5"/>
      <c r="T5" s="4"/>
      <c r="U5" s="4"/>
      <c r="AD5" s="32">
        <v>43502</v>
      </c>
    </row>
    <row r="6" spans="1:33" x14ac:dyDescent="0.35">
      <c r="A6" s="11" t="s">
        <v>45</v>
      </c>
      <c r="B6" s="35">
        <v>43796</v>
      </c>
      <c r="C6" s="36">
        <v>0.84406250000000005</v>
      </c>
      <c r="D6" s="37" t="s">
        <v>42</v>
      </c>
      <c r="E6" s="37">
        <v>2.3159999999999998</v>
      </c>
      <c r="F6" s="37">
        <v>11.010999999999999</v>
      </c>
      <c r="G6" s="37" t="s">
        <v>43</v>
      </c>
      <c r="H6" s="37">
        <v>3.1629999999999998</v>
      </c>
      <c r="I6" s="37">
        <v>3594.4497000000001</v>
      </c>
      <c r="J6" s="37" t="s">
        <v>44</v>
      </c>
      <c r="K6" s="37">
        <v>3.573</v>
      </c>
      <c r="L6" s="37">
        <v>686.01530000000002</v>
      </c>
      <c r="O6" s="10">
        <f>($O$2/$M$2)*F6</f>
        <v>1.9544354011692293</v>
      </c>
      <c r="R6" s="10">
        <f t="shared" ref="R6:R15" si="0">($R$2/$P$2)*I6</f>
        <v>419.19040172773884</v>
      </c>
      <c r="U6" s="10">
        <f t="shared" ref="U6:U15" si="1">($S$2/$U$2)*L6</f>
        <v>1620.2217855282377</v>
      </c>
      <c r="V6" s="3">
        <v>0</v>
      </c>
      <c r="W6" s="11" t="s">
        <v>33</v>
      </c>
      <c r="X6" s="2">
        <f>SLOPE(O6:O10,$V$6:$V$10)</f>
        <v>8.4489260826130507E-5</v>
      </c>
      <c r="Y6" s="2">
        <f>RSQ(O6:O10,$V$6:$V$10)</f>
        <v>1.1337330661081951E-3</v>
      </c>
      <c r="Z6" s="2">
        <f>SLOPE($R6:$R10,$V$6:$V$10)</f>
        <v>2.0529356142142343</v>
      </c>
      <c r="AA6" s="2">
        <f>RSQ(R6:R10,$V$6:$V$10)</f>
        <v>0.95409825922902725</v>
      </c>
      <c r="AB6" s="2">
        <f>SLOPE(U6:U10,$V$6:$V$10)</f>
        <v>0.81008101616283967</v>
      </c>
      <c r="AC6" s="2">
        <f>RSQ(U6:U10,$V$6:$V$10)</f>
        <v>0.76260811971701836</v>
      </c>
      <c r="AD6" s="32">
        <v>43502</v>
      </c>
      <c r="AE6" s="2"/>
    </row>
    <row r="7" spans="1:33" x14ac:dyDescent="0.35">
      <c r="A7" s="11" t="s">
        <v>46</v>
      </c>
      <c r="B7" s="35">
        <v>43796</v>
      </c>
      <c r="C7" s="36">
        <v>0.84841435185185177</v>
      </c>
      <c r="D7" s="37" t="s">
        <v>42</v>
      </c>
      <c r="E7" s="37">
        <v>2.3199999999999998</v>
      </c>
      <c r="F7" s="37">
        <v>10.933400000000001</v>
      </c>
      <c r="G7" s="37" t="s">
        <v>43</v>
      </c>
      <c r="H7" s="37">
        <v>3.1659999999999999</v>
      </c>
      <c r="I7" s="37">
        <v>3886.2572</v>
      </c>
      <c r="J7" s="37" t="s">
        <v>44</v>
      </c>
      <c r="K7" s="37">
        <v>3.58</v>
      </c>
      <c r="L7" s="37">
        <v>697.77530000000002</v>
      </c>
      <c r="O7" s="10">
        <f>($O$2/$M$2)*F7</f>
        <v>1.9406615216732044</v>
      </c>
      <c r="R7" s="10">
        <f t="shared" si="0"/>
        <v>453.22145331045181</v>
      </c>
      <c r="U7" s="10">
        <f t="shared" si="1"/>
        <v>1647.9963966743915</v>
      </c>
      <c r="V7" s="3">
        <v>10</v>
      </c>
      <c r="W7" s="13" t="s">
        <v>34</v>
      </c>
      <c r="X7" s="2">
        <f>SLOPE($O11:$O15,$V$6:$V$10)</f>
        <v>-1.3986877632561566E-3</v>
      </c>
      <c r="Y7" s="2">
        <f>RSQ(O11:O15,$V$6:$V$10)</f>
        <v>0.26535043261576685</v>
      </c>
      <c r="Z7" s="2">
        <f>SLOPE($R11:$R15,$V$6:$V$10)</f>
        <v>1.9449447312544641</v>
      </c>
      <c r="AA7" s="2">
        <f>RSQ(R11:R15,$V$6:$V$10)</f>
        <v>0.79573713065242435</v>
      </c>
      <c r="AB7" s="2">
        <f>SLOPE(U11:U15,$V$6:$V$10)</f>
        <v>-0.95742580065052152</v>
      </c>
      <c r="AC7" s="2">
        <f>RSQ(U11:U15,$V$6:$V$10)</f>
        <v>0.1606575900767403</v>
      </c>
      <c r="AD7" s="32">
        <v>43502</v>
      </c>
      <c r="AE7" s="2"/>
    </row>
    <row r="8" spans="1:33" x14ac:dyDescent="0.35">
      <c r="A8" s="11" t="s">
        <v>47</v>
      </c>
      <c r="B8" s="35">
        <v>43796</v>
      </c>
      <c r="C8" s="36">
        <v>0.85276620370370371</v>
      </c>
      <c r="D8" s="37" t="s">
        <v>42</v>
      </c>
      <c r="E8" s="37">
        <v>2.3159999999999998</v>
      </c>
      <c r="F8" s="37">
        <v>10.930400000000001</v>
      </c>
      <c r="G8" s="37" t="s">
        <v>43</v>
      </c>
      <c r="H8" s="37">
        <v>3.16</v>
      </c>
      <c r="I8" s="37">
        <v>3982.3222999999998</v>
      </c>
      <c r="J8" s="37" t="s">
        <v>44</v>
      </c>
      <c r="K8" s="37">
        <v>3.58</v>
      </c>
      <c r="L8" s="37">
        <v>688.44619999999998</v>
      </c>
      <c r="O8" s="10">
        <f>($O$2/$M$2)*F8</f>
        <v>1.9401290263318631</v>
      </c>
      <c r="R8" s="10">
        <f t="shared" si="0"/>
        <v>464.42471701477223</v>
      </c>
      <c r="T8" s="10">
        <f>($S$2/$U$2)*L8</f>
        <v>1625.963052725107</v>
      </c>
      <c r="V8" s="3">
        <v>20</v>
      </c>
      <c r="W8" s="15" t="s">
        <v>35</v>
      </c>
      <c r="X8" s="2">
        <f>SLOPE($O20:$O24,$V$6:$V$10)</f>
        <v>-1.7799544276564316E-3</v>
      </c>
      <c r="Y8" s="2">
        <f>RSQ(O20:O24,$V$6:$V$10)</f>
        <v>0.33228303283276972</v>
      </c>
      <c r="Z8" s="2">
        <f>SLOPE($R20:$R24,$V$6:$V$10)</f>
        <v>5.5513695840641937</v>
      </c>
      <c r="AA8" s="2">
        <f>RSQ(R20:R24,$V$6:$V$10)</f>
        <v>0.89982440003850117</v>
      </c>
      <c r="AB8" s="2">
        <f>SLOPE($U20:$U24,$V$6:$V$10)</f>
        <v>0.41375195818453675</v>
      </c>
      <c r="AC8" s="2">
        <f>RSQ(U20:U24,$V$6:$V$10)</f>
        <v>3.6329621803792463E-2</v>
      </c>
      <c r="AD8" s="32">
        <v>43502</v>
      </c>
      <c r="AE8" s="2"/>
    </row>
    <row r="9" spans="1:33" x14ac:dyDescent="0.35">
      <c r="A9" s="11" t="s">
        <v>48</v>
      </c>
      <c r="B9" s="35">
        <v>43796</v>
      </c>
      <c r="C9" s="36">
        <v>0.85710648148148139</v>
      </c>
      <c r="D9" s="37" t="s">
        <v>42</v>
      </c>
      <c r="E9" s="37">
        <v>2.3199999999999998</v>
      </c>
      <c r="F9" s="37">
        <v>11.391999999999999</v>
      </c>
      <c r="G9" s="37" t="s">
        <v>43</v>
      </c>
      <c r="H9" s="37">
        <v>3.1659999999999999</v>
      </c>
      <c r="I9" s="37">
        <v>4149.2078000000001</v>
      </c>
      <c r="J9" s="37" t="s">
        <v>44</v>
      </c>
      <c r="K9" s="37">
        <v>3.58</v>
      </c>
      <c r="L9" s="37">
        <v>699.08259999999996</v>
      </c>
      <c r="O9" s="10">
        <f t="shared" ref="O9:O15" si="2">($O$2/$M$2)*F9</f>
        <v>2.0220623095195585</v>
      </c>
      <c r="R9" s="10">
        <f>($R$2/$P$2)*I9</f>
        <v>483.88716763343984</v>
      </c>
      <c r="U9" s="10">
        <f t="shared" si="1"/>
        <v>1651.0839603777388</v>
      </c>
      <c r="V9" s="3">
        <v>30</v>
      </c>
      <c r="W9" s="18" t="s">
        <v>36</v>
      </c>
      <c r="X9" s="2">
        <f>SLOPE($O25:$O29,$V$6:$V$10)</f>
        <v>-9.5582913770740911E-4</v>
      </c>
      <c r="Y9" s="2">
        <f>RSQ(O25:O29,$V$6:$V$10)</f>
        <v>0.17202563063532522</v>
      </c>
      <c r="Z9" s="2">
        <f>SLOPE($R25:$R29,$V$6:$V$10)</f>
        <v>9.5680405815424017</v>
      </c>
      <c r="AA9" s="2">
        <f>RSQ(R25:R29,$V$6:$V$10)</f>
        <v>0.95003665701261975</v>
      </c>
      <c r="AB9" s="2">
        <f>SLOPE(U25:U29,$V$6:$V$10)</f>
        <v>0.78393839960019251</v>
      </c>
      <c r="AC9" s="2">
        <f>RSQ(U25:U29,$V$6:$V$10)</f>
        <v>0.74839786422782162</v>
      </c>
      <c r="AD9" s="32">
        <v>43502</v>
      </c>
      <c r="AE9" s="2"/>
    </row>
    <row r="10" spans="1:33" x14ac:dyDescent="0.35">
      <c r="A10" s="11" t="s">
        <v>49</v>
      </c>
      <c r="B10" s="35">
        <v>43796</v>
      </c>
      <c r="C10" s="36">
        <v>0.86145833333333333</v>
      </c>
      <c r="D10" s="37" t="s">
        <v>42</v>
      </c>
      <c r="E10" s="37">
        <v>2.3199999999999998</v>
      </c>
      <c r="F10" s="37">
        <v>10.8055</v>
      </c>
      <c r="G10" s="37" t="s">
        <v>43</v>
      </c>
      <c r="H10" s="37">
        <v>3.1659999999999999</v>
      </c>
      <c r="I10" s="37">
        <v>4064.1370000000002</v>
      </c>
      <c r="J10" s="37" t="s">
        <v>44</v>
      </c>
      <c r="K10" s="37">
        <v>3.5830000000000002</v>
      </c>
      <c r="L10" s="37">
        <v>702.51139999999998</v>
      </c>
      <c r="O10" s="10">
        <f t="shared" si="2"/>
        <v>1.9179594702873588</v>
      </c>
      <c r="Q10" s="10">
        <f>($R$2/$P$2)*I10</f>
        <v>473.96607656147404</v>
      </c>
      <c r="U10" s="10">
        <f>($S$2/$U$2)*L10</f>
        <v>1659.182054484706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2">
        <v>43502</v>
      </c>
      <c r="AE10" s="2"/>
    </row>
    <row r="11" spans="1:33" x14ac:dyDescent="0.35">
      <c r="A11" s="11" t="s">
        <v>50</v>
      </c>
      <c r="B11" s="35">
        <v>43796</v>
      </c>
      <c r="C11" s="36">
        <v>0.86581018518518515</v>
      </c>
      <c r="D11" s="37" t="s">
        <v>42</v>
      </c>
      <c r="E11" s="37">
        <v>2.3159999999999998</v>
      </c>
      <c r="F11" s="37">
        <v>11.3848</v>
      </c>
      <c r="G11" s="37" t="s">
        <v>43</v>
      </c>
      <c r="H11" s="37">
        <v>3.16</v>
      </c>
      <c r="I11" s="37">
        <v>3820.6124</v>
      </c>
      <c r="J11" s="37" t="s">
        <v>44</v>
      </c>
      <c r="K11" s="37">
        <v>3.5760000000000001</v>
      </c>
      <c r="L11" s="37">
        <v>681.01689999999996</v>
      </c>
      <c r="O11" s="12">
        <f t="shared" si="2"/>
        <v>2.02078432070034</v>
      </c>
      <c r="R11" s="12">
        <f>($R$2/$P$2)*I11</f>
        <v>445.56585304336863</v>
      </c>
      <c r="U11" s="12">
        <f t="shared" si="1"/>
        <v>1608.4166310764572</v>
      </c>
      <c r="V11" s="3"/>
      <c r="W11" s="21" t="s">
        <v>38</v>
      </c>
      <c r="X11" s="2">
        <f>SLOPE($O39:$O43,$V$6:$V$10)</f>
        <v>-5.0013991012444539E-3</v>
      </c>
      <c r="Y11" s="2">
        <f>RSQ(O39:O43,$V$6:$V$10)</f>
        <v>0.9564325977681386</v>
      </c>
      <c r="Z11" s="2">
        <f>SLOPE($R39:$R43,$V$6:$V$10)</f>
        <v>3.9571731166306718</v>
      </c>
      <c r="AA11" s="2">
        <f>RSQ(R39:R43,$V$6:$V$10)</f>
        <v>0.90864372938348315</v>
      </c>
      <c r="AB11" s="2">
        <f>SLOPE($U39:$U43,$V$6:$V$10)</f>
        <v>-1.3305077925138971</v>
      </c>
      <c r="AC11" s="2">
        <f>RSQ(U39:U43,$V$6:$V$10)</f>
        <v>0.93336692536991461</v>
      </c>
      <c r="AD11" s="32">
        <v>43502</v>
      </c>
      <c r="AE11" s="2"/>
    </row>
    <row r="12" spans="1:33" x14ac:dyDescent="0.35">
      <c r="A12" s="11" t="s">
        <v>51</v>
      </c>
      <c r="B12" s="35">
        <v>43796</v>
      </c>
      <c r="C12" s="36">
        <v>0.87016203703703709</v>
      </c>
      <c r="D12" s="37" t="s">
        <v>42</v>
      </c>
      <c r="E12" s="37">
        <v>2.3159999999999998</v>
      </c>
      <c r="F12" s="37">
        <v>11.321</v>
      </c>
      <c r="G12" s="37" t="s">
        <v>43</v>
      </c>
      <c r="H12" s="37">
        <v>3.16</v>
      </c>
      <c r="I12" s="37">
        <v>4326.3540000000003</v>
      </c>
      <c r="J12" s="37" t="s">
        <v>44</v>
      </c>
      <c r="K12" s="37">
        <v>3.58</v>
      </c>
      <c r="L12" s="37">
        <v>708.20320000000004</v>
      </c>
      <c r="O12" s="12">
        <f t="shared" si="2"/>
        <v>2.0094599197744842</v>
      </c>
      <c r="R12" s="12">
        <f t="shared" si="0"/>
        <v>504.54623729368365</v>
      </c>
      <c r="U12" s="12">
        <f t="shared" si="1"/>
        <v>1672.624871807978</v>
      </c>
      <c r="V12" s="3"/>
      <c r="W12" s="23" t="s">
        <v>39</v>
      </c>
      <c r="X12" s="2">
        <f>SLOPE($O48:$O52,$V$6:$V$10)</f>
        <v>-9.8740611144894266E-3</v>
      </c>
      <c r="Y12" s="2">
        <f>RSQ(O48:O52,$V$6:$V$10)</f>
        <v>0.9909648366587781</v>
      </c>
      <c r="Z12" s="2">
        <f>SLOPE($R48:$R52,$V$6:$V$10)</f>
        <v>7.7331660960115798</v>
      </c>
      <c r="AA12" s="2">
        <f>RSQ(R48:R52,$V$6:$V$10)</f>
        <v>0.89471437406293508</v>
      </c>
      <c r="AB12" s="2">
        <f>SLOPE(U48:U52,$V$6:$V$10)</f>
        <v>1.1547837794945712</v>
      </c>
      <c r="AC12" s="2">
        <f>RSQ(U48:U52,$V$6:$V$10)</f>
        <v>0.95470590478937589</v>
      </c>
      <c r="AD12" s="32">
        <v>43502</v>
      </c>
      <c r="AE12" s="2"/>
    </row>
    <row r="13" spans="1:33" x14ac:dyDescent="0.35">
      <c r="A13" s="11" t="s">
        <v>52</v>
      </c>
      <c r="B13" s="35">
        <v>43796</v>
      </c>
      <c r="C13" s="36">
        <v>0.87450231481481477</v>
      </c>
      <c r="D13" s="37" t="s">
        <v>42</v>
      </c>
      <c r="E13" s="37">
        <v>2.3130000000000002</v>
      </c>
      <c r="F13" s="37">
        <v>11.196400000000001</v>
      </c>
      <c r="G13" s="37" t="s">
        <v>43</v>
      </c>
      <c r="H13" s="37">
        <v>3.1629999999999998</v>
      </c>
      <c r="I13" s="37">
        <v>4413.3806000000004</v>
      </c>
      <c r="J13" s="37" t="s">
        <v>44</v>
      </c>
      <c r="K13" s="37">
        <v>3.58</v>
      </c>
      <c r="L13" s="37">
        <v>667.17359999999996</v>
      </c>
      <c r="O13" s="12">
        <f t="shared" si="2"/>
        <v>1.9873436132641142</v>
      </c>
      <c r="R13" s="12">
        <f t="shared" si="0"/>
        <v>514.69541685098818</v>
      </c>
      <c r="U13" s="12">
        <f t="shared" si="1"/>
        <v>1575.7217097771756</v>
      </c>
      <c r="V13" s="3"/>
      <c r="W13" s="25" t="s">
        <v>40</v>
      </c>
      <c r="X13" s="2">
        <f>SLOPE($O53:$O57,$V$6:$V$10)</f>
        <v>-8.9366918152818439E-3</v>
      </c>
      <c r="Y13" s="2">
        <f>RSQ(O53:O57,$V$6:$V$10)</f>
        <v>0.97603024363300894</v>
      </c>
      <c r="Z13" s="2">
        <f>SLOPE($R53:$R57,$V$6:$V$10)</f>
        <v>6.6514998958312352</v>
      </c>
      <c r="AA13" s="2">
        <f>RSQ(R53:R57,$V$6:$V$10)</f>
        <v>0.92641027537096821</v>
      </c>
      <c r="AB13" s="2">
        <f>SLOPE(U53:U57,$V$6:$V$10)</f>
        <v>2.1889038784231617E-2</v>
      </c>
      <c r="AC13" s="2">
        <f>RSQ(U53:U57,$V$6:$V$10)</f>
        <v>2.1782037982473744E-4</v>
      </c>
      <c r="AD13" s="32">
        <v>43502</v>
      </c>
      <c r="AE13" s="2"/>
    </row>
    <row r="14" spans="1:33" x14ac:dyDescent="0.35">
      <c r="A14" s="11" t="s">
        <v>53</v>
      </c>
      <c r="B14" s="35">
        <v>43796</v>
      </c>
      <c r="C14" s="36">
        <v>0.87885416666666671</v>
      </c>
      <c r="D14" s="37" t="s">
        <v>42</v>
      </c>
      <c r="E14" s="37">
        <v>2.3199999999999998</v>
      </c>
      <c r="F14" s="37">
        <v>11.528</v>
      </c>
      <c r="G14" s="37" t="s">
        <v>43</v>
      </c>
      <c r="H14" s="37">
        <v>3.1659999999999999</v>
      </c>
      <c r="I14" s="37">
        <v>4467.7424000000001</v>
      </c>
      <c r="J14" s="37" t="s">
        <v>44</v>
      </c>
      <c r="K14" s="37">
        <v>3.58</v>
      </c>
      <c r="L14" s="37">
        <v>671.57839999999999</v>
      </c>
      <c r="O14" s="12">
        <f t="shared" si="2"/>
        <v>2.0462020983270253</v>
      </c>
      <c r="R14" s="12">
        <f t="shared" si="0"/>
        <v>521.03517583569248</v>
      </c>
      <c r="U14" s="12">
        <f t="shared" si="1"/>
        <v>1586.1249076663405</v>
      </c>
      <c r="AD14" s="32">
        <v>43502</v>
      </c>
    </row>
    <row r="15" spans="1:33" x14ac:dyDescent="0.35">
      <c r="A15" s="11" t="s">
        <v>54</v>
      </c>
      <c r="B15" s="35">
        <v>43796</v>
      </c>
      <c r="C15" s="36">
        <v>0.88320601851851854</v>
      </c>
      <c r="D15" s="37" t="s">
        <v>42</v>
      </c>
      <c r="E15" s="37">
        <v>2.3159999999999998</v>
      </c>
      <c r="F15" s="37">
        <v>10.8873</v>
      </c>
      <c r="G15" s="37" t="s">
        <v>43</v>
      </c>
      <c r="H15" s="37">
        <v>3.1629999999999998</v>
      </c>
      <c r="I15" s="37">
        <v>4583.7882</v>
      </c>
      <c r="J15" s="37" t="s">
        <v>44</v>
      </c>
      <c r="K15" s="37">
        <v>3.5760000000000001</v>
      </c>
      <c r="L15" s="37">
        <v>679.06020000000001</v>
      </c>
      <c r="O15" s="12">
        <f t="shared" si="2"/>
        <v>1.9324788432612616</v>
      </c>
      <c r="R15" s="12">
        <f t="shared" si="0"/>
        <v>534.56862033508742</v>
      </c>
      <c r="U15" s="12">
        <f t="shared" si="1"/>
        <v>1603.7953231147499</v>
      </c>
      <c r="AD15" s="32">
        <v>43502</v>
      </c>
    </row>
    <row r="16" spans="1:33" x14ac:dyDescent="0.35">
      <c r="A16" s="31" t="s">
        <v>41</v>
      </c>
      <c r="B16" s="32">
        <v>43796</v>
      </c>
      <c r="C16" s="33">
        <v>0.88755787037037026</v>
      </c>
      <c r="D16" s="34" t="s">
        <v>42</v>
      </c>
      <c r="E16" s="34">
        <v>2.3199999999999998</v>
      </c>
      <c r="F16" s="34">
        <v>21.9894</v>
      </c>
      <c r="G16" s="34" t="s">
        <v>43</v>
      </c>
      <c r="H16" s="34">
        <v>3.1659999999999999</v>
      </c>
      <c r="I16" s="34">
        <v>3502.1887000000002</v>
      </c>
      <c r="J16" s="34" t="s">
        <v>44</v>
      </c>
      <c r="K16" s="34">
        <v>3.5830000000000002</v>
      </c>
      <c r="L16" s="34">
        <v>885.16480000000001</v>
      </c>
      <c r="M16" s="5"/>
      <c r="N16" s="4"/>
      <c r="O16" s="5"/>
      <c r="P16" s="5"/>
      <c r="Q16" s="4"/>
      <c r="R16" s="4"/>
      <c r="S16" s="5"/>
      <c r="T16" s="4"/>
      <c r="U16" s="4"/>
      <c r="AD16" s="32">
        <v>43502</v>
      </c>
    </row>
    <row r="17" spans="1:30" x14ac:dyDescent="0.35">
      <c r="A17" s="31" t="s">
        <v>41</v>
      </c>
      <c r="B17" s="32">
        <v>43796</v>
      </c>
      <c r="C17" s="33">
        <v>0.8919097222222222</v>
      </c>
      <c r="D17" s="34" t="s">
        <v>42</v>
      </c>
      <c r="E17" s="34">
        <v>2.3199999999999998</v>
      </c>
      <c r="F17" s="34">
        <v>22.7438</v>
      </c>
      <c r="G17" s="34" t="s">
        <v>43</v>
      </c>
      <c r="H17" s="34">
        <v>3.17</v>
      </c>
      <c r="I17" s="34">
        <v>3495.009</v>
      </c>
      <c r="J17" s="34" t="s">
        <v>44</v>
      </c>
      <c r="K17" s="34">
        <v>3.5830000000000002</v>
      </c>
      <c r="L17" s="34">
        <v>861.56219999999996</v>
      </c>
      <c r="M17" s="5"/>
      <c r="N17" s="4"/>
      <c r="O17" s="5"/>
      <c r="P17" s="5"/>
      <c r="Q17" s="4"/>
      <c r="R17" s="4"/>
      <c r="S17" s="5"/>
      <c r="T17" s="4"/>
      <c r="U17" s="4"/>
      <c r="AD17" s="32">
        <v>43502</v>
      </c>
    </row>
    <row r="18" spans="1:30" x14ac:dyDescent="0.35">
      <c r="A18" s="31" t="s">
        <v>41</v>
      </c>
      <c r="B18" s="32">
        <v>43796</v>
      </c>
      <c r="C18" s="33">
        <v>0.89626157407407403</v>
      </c>
      <c r="D18" s="34" t="s">
        <v>42</v>
      </c>
      <c r="E18" s="34">
        <v>2.3199999999999998</v>
      </c>
      <c r="F18" s="34">
        <v>22.622800000000002</v>
      </c>
      <c r="G18" s="34" t="s">
        <v>43</v>
      </c>
      <c r="H18" s="34">
        <v>3.1659999999999999</v>
      </c>
      <c r="I18" s="34">
        <v>3492.7186999999999</v>
      </c>
      <c r="J18" s="34" t="s">
        <v>44</v>
      </c>
      <c r="K18" s="34">
        <v>3.5859999999999999</v>
      </c>
      <c r="L18" s="34">
        <v>860.976</v>
      </c>
      <c r="M18" s="5"/>
      <c r="N18" s="4"/>
      <c r="O18" s="5"/>
      <c r="P18" s="5"/>
      <c r="Q18" s="4"/>
      <c r="R18" s="4"/>
      <c r="S18" s="5"/>
      <c r="T18" s="4"/>
      <c r="U18" s="4"/>
      <c r="AD18" s="32">
        <v>43502</v>
      </c>
    </row>
    <row r="19" spans="1:30" x14ac:dyDescent="0.35">
      <c r="A19" s="31" t="s">
        <v>41</v>
      </c>
      <c r="B19" s="32">
        <v>43796</v>
      </c>
      <c r="C19" s="33">
        <v>0.90060185185185182</v>
      </c>
      <c r="D19" s="34" t="s">
        <v>42</v>
      </c>
      <c r="E19" s="34">
        <v>2.3159999999999998</v>
      </c>
      <c r="F19" s="34">
        <v>22.5</v>
      </c>
      <c r="G19" s="34" t="s">
        <v>43</v>
      </c>
      <c r="H19" s="34">
        <v>3.1629999999999998</v>
      </c>
      <c r="I19" s="34">
        <v>3503.1147999999998</v>
      </c>
      <c r="J19" s="34" t="s">
        <v>44</v>
      </c>
      <c r="K19" s="34">
        <v>3.58</v>
      </c>
      <c r="L19" s="34">
        <v>865.42600000000004</v>
      </c>
      <c r="M19" s="5"/>
      <c r="N19" s="4"/>
      <c r="O19" s="5"/>
      <c r="P19" s="5"/>
      <c r="Q19" s="4"/>
      <c r="R19" s="4"/>
      <c r="S19" s="5"/>
      <c r="T19" s="4"/>
      <c r="U19" s="4"/>
      <c r="AD19" s="32">
        <v>43502</v>
      </c>
    </row>
    <row r="20" spans="1:30" x14ac:dyDescent="0.35">
      <c r="A20" s="11" t="s">
        <v>55</v>
      </c>
      <c r="B20" s="35">
        <v>43796</v>
      </c>
      <c r="C20" s="36">
        <v>0.90495370370370365</v>
      </c>
      <c r="D20" s="37" t="s">
        <v>42</v>
      </c>
      <c r="E20" s="37">
        <v>2.3130000000000002</v>
      </c>
      <c r="F20" s="37">
        <v>11.8544</v>
      </c>
      <c r="G20" s="37" t="s">
        <v>43</v>
      </c>
      <c r="H20" s="37">
        <v>3.1629999999999998</v>
      </c>
      <c r="I20" s="37">
        <v>3641.1161999999999</v>
      </c>
      <c r="J20" s="37" t="s">
        <v>44</v>
      </c>
      <c r="K20" s="37">
        <v>3.58</v>
      </c>
      <c r="L20" s="37">
        <v>677.7183</v>
      </c>
      <c r="O20" s="14">
        <f t="shared" ref="O20:O29" si="3">($O$2/$M$2)*F20</f>
        <v>2.1041375914649452</v>
      </c>
      <c r="P20" s="3"/>
      <c r="R20" s="14">
        <f t="shared" ref="R20:R29" si="4">($R$2/$P$2)*I20</f>
        <v>424.63272267111648</v>
      </c>
      <c r="S20" s="3"/>
      <c r="U20" s="14">
        <f>($S$2/$U$2)*L20</f>
        <v>1600.6260415928941</v>
      </c>
      <c r="AD20" s="32">
        <v>43502</v>
      </c>
    </row>
    <row r="21" spans="1:30" x14ac:dyDescent="0.35">
      <c r="A21" s="11" t="s">
        <v>56</v>
      </c>
      <c r="B21" s="35">
        <v>43796</v>
      </c>
      <c r="C21" s="36">
        <v>0.90930555555555559</v>
      </c>
      <c r="D21" s="37" t="s">
        <v>42</v>
      </c>
      <c r="E21" s="37">
        <v>2.3159999999999998</v>
      </c>
      <c r="F21" s="37">
        <v>11.6356</v>
      </c>
      <c r="G21" s="37" t="s">
        <v>43</v>
      </c>
      <c r="H21" s="37">
        <v>3.16</v>
      </c>
      <c r="I21" s="37">
        <v>4742.5817999999999</v>
      </c>
      <c r="J21" s="37" t="s">
        <v>44</v>
      </c>
      <c r="K21" s="37">
        <v>3.58</v>
      </c>
      <c r="L21" s="37">
        <v>697.0172</v>
      </c>
      <c r="O21" s="14">
        <f t="shared" si="3"/>
        <v>2.0653009312364623</v>
      </c>
      <c r="P21" s="3"/>
      <c r="R21" s="14">
        <f t="shared" si="4"/>
        <v>553.08738079396767</v>
      </c>
      <c r="S21" s="3"/>
      <c r="U21" s="14">
        <f t="shared" ref="U21:U26" si="5">($S$2/$U$2)*L21</f>
        <v>1646.2059262058626</v>
      </c>
      <c r="AD21" s="32">
        <v>43502</v>
      </c>
    </row>
    <row r="22" spans="1:30" x14ac:dyDescent="0.35">
      <c r="A22" s="11" t="s">
        <v>57</v>
      </c>
      <c r="B22" s="35">
        <v>43796</v>
      </c>
      <c r="C22" s="36">
        <v>0.91364583333333327</v>
      </c>
      <c r="D22" s="37" t="s">
        <v>42</v>
      </c>
      <c r="E22" s="37">
        <v>2.3199999999999998</v>
      </c>
      <c r="F22" s="37">
        <v>11.201700000000001</v>
      </c>
      <c r="G22" s="37" t="s">
        <v>43</v>
      </c>
      <c r="H22" s="37">
        <v>3.1629999999999998</v>
      </c>
      <c r="I22" s="37">
        <v>5098.4907999999996</v>
      </c>
      <c r="J22" s="37" t="s">
        <v>44</v>
      </c>
      <c r="K22" s="37">
        <v>3.5830000000000002</v>
      </c>
      <c r="L22" s="37">
        <v>709.19920000000002</v>
      </c>
      <c r="O22" s="14">
        <f t="shared" si="3"/>
        <v>1.988284355033817</v>
      </c>
      <c r="P22" s="3"/>
      <c r="R22" s="14">
        <f>($R$2/$P$2)*I22</f>
        <v>594.59405056000105</v>
      </c>
      <c r="S22" s="3"/>
      <c r="U22" s="14">
        <f t="shared" si="5"/>
        <v>1674.9772113234176</v>
      </c>
      <c r="AD22" s="32">
        <v>43502</v>
      </c>
    </row>
    <row r="23" spans="1:30" x14ac:dyDescent="0.35">
      <c r="A23" s="11" t="s">
        <v>58</v>
      </c>
      <c r="B23" s="35">
        <v>43796</v>
      </c>
      <c r="C23" s="36">
        <v>0.91799768518518521</v>
      </c>
      <c r="D23" s="37" t="s">
        <v>42</v>
      </c>
      <c r="E23" s="37">
        <v>2.3199999999999998</v>
      </c>
      <c r="F23" s="37">
        <v>11.2408</v>
      </c>
      <c r="G23" s="37" t="s">
        <v>43</v>
      </c>
      <c r="H23" s="37">
        <v>3.1629999999999998</v>
      </c>
      <c r="I23" s="37">
        <v>5322.5147999999999</v>
      </c>
      <c r="J23" s="37" t="s">
        <v>44</v>
      </c>
      <c r="K23" s="37">
        <v>3.5859999999999999</v>
      </c>
      <c r="L23" s="37">
        <v>674.91560000000004</v>
      </c>
      <c r="O23" s="14">
        <f t="shared" si="3"/>
        <v>1.9952245443159635</v>
      </c>
      <c r="P23" s="3"/>
      <c r="R23" s="14">
        <f t="shared" si="4"/>
        <v>620.72008330338736</v>
      </c>
      <c r="S23" s="3"/>
      <c r="U23" s="14">
        <f t="shared" si="5"/>
        <v>1594.0066621150604</v>
      </c>
      <c r="AD23" s="32">
        <v>43502</v>
      </c>
    </row>
    <row r="24" spans="1:30" x14ac:dyDescent="0.35">
      <c r="A24" s="11" t="s">
        <v>59</v>
      </c>
      <c r="B24" s="35">
        <v>43796</v>
      </c>
      <c r="C24" s="36">
        <v>0.922337962962963</v>
      </c>
      <c r="D24" s="37" t="s">
        <v>42</v>
      </c>
      <c r="E24" s="37">
        <v>2.323</v>
      </c>
      <c r="F24" s="37">
        <v>11.5504</v>
      </c>
      <c r="G24" s="37" t="s">
        <v>43</v>
      </c>
      <c r="H24" s="37">
        <v>3.1659999999999999</v>
      </c>
      <c r="I24" s="37">
        <v>5731.2278999999999</v>
      </c>
      <c r="J24" s="37" t="s">
        <v>44</v>
      </c>
      <c r="K24" s="37">
        <v>3.59</v>
      </c>
      <c r="L24" s="37">
        <v>697.52840000000003</v>
      </c>
      <c r="O24" s="14">
        <f t="shared" si="3"/>
        <v>2.050178063542373</v>
      </c>
      <c r="P24" s="3"/>
      <c r="R24" s="14">
        <f t="shared" si="4"/>
        <v>668.38485061961637</v>
      </c>
      <c r="S24" s="3"/>
      <c r="U24" s="14">
        <f t="shared" si="5"/>
        <v>1647.4132715475221</v>
      </c>
      <c r="AD24" s="32">
        <v>43502</v>
      </c>
    </row>
    <row r="25" spans="1:30" x14ac:dyDescent="0.35">
      <c r="A25" s="11" t="s">
        <v>60</v>
      </c>
      <c r="B25" s="35">
        <v>43796</v>
      </c>
      <c r="C25" s="36">
        <v>0.92668981481481483</v>
      </c>
      <c r="D25" s="37" t="s">
        <v>42</v>
      </c>
      <c r="E25" s="37">
        <v>2.3159999999999998</v>
      </c>
      <c r="F25" s="37">
        <v>11.573</v>
      </c>
      <c r="G25" s="37" t="s">
        <v>43</v>
      </c>
      <c r="H25" s="37">
        <v>3.1629999999999998</v>
      </c>
      <c r="I25" s="37">
        <v>3847.3532</v>
      </c>
      <c r="J25" s="37" t="s">
        <v>44</v>
      </c>
      <c r="K25" s="37">
        <v>3.5760000000000001</v>
      </c>
      <c r="L25" s="37">
        <v>671.12760000000003</v>
      </c>
      <c r="O25" s="17">
        <f t="shared" si="3"/>
        <v>2.054189528447143</v>
      </c>
      <c r="P25" s="3"/>
      <c r="R25" s="17">
        <f t="shared" si="4"/>
        <v>448.68440737854854</v>
      </c>
      <c r="S25" s="3"/>
      <c r="U25" s="17">
        <f t="shared" si="5"/>
        <v>1585.0602142390715</v>
      </c>
      <c r="AD25" s="32">
        <v>43502</v>
      </c>
    </row>
    <row r="26" spans="1:30" x14ac:dyDescent="0.35">
      <c r="A26" s="11" t="s">
        <v>61</v>
      </c>
      <c r="B26" s="35">
        <v>43796</v>
      </c>
      <c r="C26" s="36">
        <v>0.93104166666666666</v>
      </c>
      <c r="D26" s="37" t="s">
        <v>42</v>
      </c>
      <c r="E26" s="37">
        <v>2.3199999999999998</v>
      </c>
      <c r="F26" s="37">
        <v>11.5063</v>
      </c>
      <c r="G26" s="37" t="s">
        <v>43</v>
      </c>
      <c r="H26" s="37">
        <v>3.1629999999999998</v>
      </c>
      <c r="I26" s="37">
        <v>5397.4666999999999</v>
      </c>
      <c r="J26" s="37" t="s">
        <v>44</v>
      </c>
      <c r="K26" s="37">
        <v>3.5830000000000002</v>
      </c>
      <c r="L26" s="37">
        <v>671.02080000000001</v>
      </c>
      <c r="O26" s="17">
        <f t="shared" si="3"/>
        <v>2.0423503820246576</v>
      </c>
      <c r="P26" s="3"/>
      <c r="R26" s="17">
        <f t="shared" si="4"/>
        <v>629.4610922737611</v>
      </c>
      <c r="S26" s="3"/>
      <c r="U26" s="17">
        <f t="shared" si="5"/>
        <v>1584.8079754235605</v>
      </c>
      <c r="AD26" s="32">
        <v>43502</v>
      </c>
    </row>
    <row r="27" spans="1:30" x14ac:dyDescent="0.35">
      <c r="A27" s="11" t="s">
        <v>62</v>
      </c>
      <c r="B27" s="35">
        <v>43796</v>
      </c>
      <c r="C27" s="36">
        <v>0.93538194444444445</v>
      </c>
      <c r="D27" s="37" t="s">
        <v>42</v>
      </c>
      <c r="E27" s="37">
        <v>2.3199999999999998</v>
      </c>
      <c r="F27" s="37">
        <v>11.6188</v>
      </c>
      <c r="G27" s="37" t="s">
        <v>43</v>
      </c>
      <c r="H27" s="37">
        <v>3.1629999999999998</v>
      </c>
      <c r="I27" s="37">
        <v>6048.3163999999997</v>
      </c>
      <c r="J27" s="37" t="s">
        <v>44</v>
      </c>
      <c r="K27" s="37">
        <v>3.5859999999999999</v>
      </c>
      <c r="L27" s="37">
        <v>670.52200000000005</v>
      </c>
      <c r="O27" s="17">
        <f t="shared" si="3"/>
        <v>2.0623189573249516</v>
      </c>
      <c r="P27" s="3"/>
      <c r="R27" s="17">
        <f t="shared" si="4"/>
        <v>705.36421235564126</v>
      </c>
      <c r="S27" s="3"/>
      <c r="U27" s="17">
        <f>($S$2/$U$2)*L27</f>
        <v>1583.629916236511</v>
      </c>
      <c r="AD27" s="32">
        <v>43502</v>
      </c>
    </row>
    <row r="28" spans="1:30" x14ac:dyDescent="0.35">
      <c r="A28" s="11" t="s">
        <v>63</v>
      </c>
      <c r="B28" s="35">
        <v>43796</v>
      </c>
      <c r="C28" s="36">
        <v>0.93973379629629628</v>
      </c>
      <c r="D28" s="37" t="s">
        <v>42</v>
      </c>
      <c r="E28" s="37">
        <v>2.3130000000000002</v>
      </c>
      <c r="F28" s="37">
        <v>11.1044</v>
      </c>
      <c r="G28" s="37" t="s">
        <v>43</v>
      </c>
      <c r="H28" s="37">
        <v>3.1560000000000001</v>
      </c>
      <c r="I28" s="37">
        <v>6737.4589999999998</v>
      </c>
      <c r="J28" s="37" t="s">
        <v>44</v>
      </c>
      <c r="K28" s="37">
        <v>3.5760000000000001</v>
      </c>
      <c r="L28" s="37">
        <v>677.46540000000005</v>
      </c>
      <c r="O28" s="17">
        <f t="shared" si="3"/>
        <v>1.9710137561296512</v>
      </c>
      <c r="P28" s="3"/>
      <c r="R28" s="17">
        <f t="shared" si="4"/>
        <v>785.73311092214465</v>
      </c>
      <c r="S28" s="3"/>
      <c r="U28" s="17">
        <f>($S$2/$U$2)*L28</f>
        <v>1600.0287457460522</v>
      </c>
      <c r="AD28" s="32">
        <v>43502</v>
      </c>
    </row>
    <row r="29" spans="1:30" x14ac:dyDescent="0.35">
      <c r="A29" s="11" t="s">
        <v>64</v>
      </c>
      <c r="B29" s="35">
        <v>43796</v>
      </c>
      <c r="C29" s="36">
        <v>0.94408564814814822</v>
      </c>
      <c r="D29" s="37" t="s">
        <v>42</v>
      </c>
      <c r="E29" s="37">
        <v>2.3159999999999998</v>
      </c>
      <c r="F29" s="37">
        <v>11.5047</v>
      </c>
      <c r="G29" s="37" t="s">
        <v>43</v>
      </c>
      <c r="H29" s="37">
        <v>3.1560000000000001</v>
      </c>
      <c r="I29" s="37">
        <v>7279.5312000000004</v>
      </c>
      <c r="J29" s="37" t="s">
        <v>44</v>
      </c>
      <c r="K29" s="37">
        <v>3.58</v>
      </c>
      <c r="L29" s="37">
        <v>684.50160000000005</v>
      </c>
      <c r="O29" s="17">
        <f t="shared" si="3"/>
        <v>2.0420663845092757</v>
      </c>
      <c r="P29" s="3"/>
      <c r="R29" s="17">
        <f t="shared" si="4"/>
        <v>848.95042713147689</v>
      </c>
      <c r="S29" s="3"/>
      <c r="U29" s="17">
        <f>($S$2/$U$2)*L29</f>
        <v>1616.6467490578352</v>
      </c>
      <c r="AD29" s="32">
        <v>43502</v>
      </c>
    </row>
    <row r="30" spans="1:30" x14ac:dyDescent="0.35">
      <c r="A30" s="31" t="s">
        <v>41</v>
      </c>
      <c r="B30" s="32">
        <v>43796</v>
      </c>
      <c r="C30" s="33">
        <v>0.94842592592592589</v>
      </c>
      <c r="D30" s="34" t="s">
        <v>42</v>
      </c>
      <c r="E30" s="34">
        <v>2.3159999999999998</v>
      </c>
      <c r="F30" s="34">
        <v>21.1098</v>
      </c>
      <c r="G30" s="34" t="s">
        <v>43</v>
      </c>
      <c r="H30" s="34">
        <v>3.1629999999999998</v>
      </c>
      <c r="I30" s="34">
        <v>3472.1316000000002</v>
      </c>
      <c r="J30" s="34" t="s">
        <v>44</v>
      </c>
      <c r="K30" s="34">
        <v>3.58</v>
      </c>
      <c r="L30" s="34">
        <v>855.12580000000003</v>
      </c>
      <c r="M30" s="5"/>
      <c r="N30" s="4"/>
      <c r="O30" s="5"/>
      <c r="P30" s="5"/>
      <c r="Q30" s="4"/>
      <c r="R30" s="4"/>
      <c r="S30" s="5"/>
      <c r="T30" s="4"/>
      <c r="U30" s="4"/>
      <c r="AD30" s="32">
        <v>43502</v>
      </c>
    </row>
    <row r="31" spans="1:30" x14ac:dyDescent="0.35">
      <c r="A31" s="31" t="s">
        <v>41</v>
      </c>
      <c r="B31" s="32">
        <v>43796</v>
      </c>
      <c r="C31" s="33">
        <v>0.95277777777777783</v>
      </c>
      <c r="D31" s="34" t="s">
        <v>42</v>
      </c>
      <c r="E31" s="34">
        <v>2.3199999999999998</v>
      </c>
      <c r="F31" s="34">
        <v>21.913599999999999</v>
      </c>
      <c r="G31" s="34" t="s">
        <v>43</v>
      </c>
      <c r="H31" s="34">
        <v>3.17</v>
      </c>
      <c r="I31" s="34">
        <v>3493.8332</v>
      </c>
      <c r="J31" s="34" t="s">
        <v>44</v>
      </c>
      <c r="K31" s="34">
        <v>3.5859999999999999</v>
      </c>
      <c r="L31" s="34">
        <v>855.1816</v>
      </c>
      <c r="M31" s="5"/>
      <c r="N31" s="4"/>
      <c r="O31" s="5"/>
      <c r="P31" s="5"/>
      <c r="Q31" s="4"/>
      <c r="R31" s="4"/>
      <c r="S31" s="5"/>
      <c r="T31" s="4"/>
      <c r="U31" s="4"/>
      <c r="AD31" s="32">
        <v>43502</v>
      </c>
    </row>
    <row r="32" spans="1:30" x14ac:dyDescent="0.35">
      <c r="A32" s="31" t="s">
        <v>41</v>
      </c>
      <c r="B32" s="32">
        <v>43796</v>
      </c>
      <c r="C32" s="33">
        <v>0.95719907407407412</v>
      </c>
      <c r="D32" s="34" t="s">
        <v>42</v>
      </c>
      <c r="E32" s="34">
        <v>2.323</v>
      </c>
      <c r="F32" s="34">
        <v>22.1358</v>
      </c>
      <c r="G32" s="34" t="s">
        <v>43</v>
      </c>
      <c r="H32" s="34">
        <v>3.17</v>
      </c>
      <c r="I32" s="34">
        <v>3512.41</v>
      </c>
      <c r="J32" s="34" t="s">
        <v>44</v>
      </c>
      <c r="K32" s="34">
        <v>3.5830000000000002</v>
      </c>
      <c r="L32" s="34">
        <v>856.56859999999995</v>
      </c>
      <c r="M32" s="5"/>
      <c r="N32" s="4"/>
      <c r="O32" s="5"/>
      <c r="P32" s="5"/>
      <c r="Q32" s="4"/>
      <c r="R32" s="4"/>
      <c r="S32" s="5"/>
      <c r="T32" s="4"/>
      <c r="U32" s="4"/>
      <c r="AD32" s="32">
        <v>43502</v>
      </c>
    </row>
    <row r="33" spans="1:30" x14ac:dyDescent="0.35">
      <c r="A33" s="31" t="s">
        <v>41</v>
      </c>
      <c r="B33" s="32">
        <v>43796</v>
      </c>
      <c r="C33" s="33">
        <v>0.96155092592592595</v>
      </c>
      <c r="D33" s="34" t="s">
        <v>42</v>
      </c>
      <c r="E33" s="34">
        <v>2.3199999999999998</v>
      </c>
      <c r="F33" s="34">
        <v>22.029599999999999</v>
      </c>
      <c r="G33" s="34" t="s">
        <v>43</v>
      </c>
      <c r="H33" s="34">
        <v>3.17</v>
      </c>
      <c r="I33" s="34">
        <v>3515.8013999999998</v>
      </c>
      <c r="J33" s="34" t="s">
        <v>44</v>
      </c>
      <c r="K33" s="34">
        <v>3.5859999999999999</v>
      </c>
      <c r="L33" s="34">
        <v>866.07899999999995</v>
      </c>
      <c r="M33" s="5"/>
      <c r="N33" s="4"/>
      <c r="O33" s="5"/>
      <c r="P33" s="5"/>
      <c r="Q33" s="4"/>
      <c r="R33" s="4"/>
      <c r="S33" s="5"/>
      <c r="T33" s="4"/>
      <c r="U33" s="4"/>
      <c r="AD33" s="32">
        <v>43502</v>
      </c>
    </row>
    <row r="34" spans="1:30" x14ac:dyDescent="0.35">
      <c r="A34" s="27" t="s">
        <v>65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2">
        <v>43502</v>
      </c>
    </row>
    <row r="35" spans="1:30" x14ac:dyDescent="0.35">
      <c r="A35" s="27" t="s">
        <v>66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2">
        <v>43502</v>
      </c>
    </row>
    <row r="36" spans="1:30" x14ac:dyDescent="0.35">
      <c r="A36" s="27" t="s">
        <v>67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2">
        <v>43502</v>
      </c>
    </row>
    <row r="37" spans="1:30" x14ac:dyDescent="0.35">
      <c r="A37" s="27" t="s">
        <v>68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2">
        <v>43502</v>
      </c>
    </row>
    <row r="38" spans="1:30" x14ac:dyDescent="0.35">
      <c r="A38" s="27" t="s">
        <v>69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2">
        <v>43502</v>
      </c>
    </row>
    <row r="39" spans="1:30" x14ac:dyDescent="0.35">
      <c r="A39" s="11" t="s">
        <v>70</v>
      </c>
      <c r="B39" s="35">
        <v>43796</v>
      </c>
      <c r="C39" s="36">
        <v>0.96589120370370374</v>
      </c>
      <c r="D39" s="37" t="s">
        <v>42</v>
      </c>
      <c r="E39" s="37">
        <v>2.3199999999999998</v>
      </c>
      <c r="F39" s="37">
        <v>11.1716</v>
      </c>
      <c r="G39" s="37" t="s">
        <v>43</v>
      </c>
      <c r="H39" s="37">
        <v>3.1659999999999999</v>
      </c>
      <c r="I39" s="37">
        <v>3771.2835</v>
      </c>
      <c r="J39" s="37" t="s">
        <v>44</v>
      </c>
      <c r="K39" s="37">
        <v>3.5830000000000002</v>
      </c>
      <c r="L39" s="37">
        <v>681.76959999999997</v>
      </c>
      <c r="O39" s="26">
        <f t="shared" si="6"/>
        <v>1.9829416517756937</v>
      </c>
      <c r="R39" s="16">
        <f t="shared" si="7"/>
        <v>439.81303880652246</v>
      </c>
      <c r="U39" s="16">
        <f t="shared" si="8"/>
        <v>1610.1943478970109</v>
      </c>
      <c r="AD39" s="32">
        <v>43502</v>
      </c>
    </row>
    <row r="40" spans="1:30" x14ac:dyDescent="0.35">
      <c r="A40" s="11" t="s">
        <v>71</v>
      </c>
      <c r="B40" s="35">
        <v>43796</v>
      </c>
      <c r="C40" s="36">
        <v>0.97024305555555557</v>
      </c>
      <c r="D40" s="37" t="s">
        <v>42</v>
      </c>
      <c r="E40" s="37">
        <v>2.3199999999999998</v>
      </c>
      <c r="F40" s="37">
        <v>10.5046</v>
      </c>
      <c r="G40" s="37" t="s">
        <v>43</v>
      </c>
      <c r="H40" s="37">
        <v>3.1659999999999999</v>
      </c>
      <c r="I40" s="37">
        <v>4475.9121999999998</v>
      </c>
      <c r="J40" s="37" t="s">
        <v>44</v>
      </c>
      <c r="K40" s="37">
        <v>3.5760000000000001</v>
      </c>
      <c r="L40" s="37">
        <v>682.46640000000002</v>
      </c>
      <c r="N40" s="16">
        <f>($O$2/$M$2)*F40</f>
        <v>1.8645501875508388</v>
      </c>
      <c r="R40" s="16">
        <f t="shared" si="7"/>
        <v>521.98795081652895</v>
      </c>
      <c r="U40" s="16">
        <f t="shared" si="8"/>
        <v>1611.8400408431539</v>
      </c>
      <c r="AD40" s="32">
        <v>43502</v>
      </c>
    </row>
    <row r="41" spans="1:30" x14ac:dyDescent="0.35">
      <c r="A41" s="11" t="s">
        <v>72</v>
      </c>
      <c r="B41" s="35">
        <v>43796</v>
      </c>
      <c r="C41" s="36">
        <v>0.97458333333333336</v>
      </c>
      <c r="D41" s="37" t="s">
        <v>42</v>
      </c>
      <c r="E41" s="37">
        <v>2.3159999999999998</v>
      </c>
      <c r="F41" s="37">
        <v>10.686</v>
      </c>
      <c r="G41" s="37" t="s">
        <v>43</v>
      </c>
      <c r="H41" s="37">
        <v>3.1629999999999998</v>
      </c>
      <c r="I41" s="37">
        <v>4820.9794000000002</v>
      </c>
      <c r="J41" s="37" t="s">
        <v>44</v>
      </c>
      <c r="K41" s="37">
        <v>3.5760000000000001</v>
      </c>
      <c r="L41" s="37">
        <v>690.95079999999996</v>
      </c>
      <c r="O41" s="16">
        <f t="shared" si="6"/>
        <v>1.8967484058572686</v>
      </c>
      <c r="R41" s="16">
        <f t="shared" si="7"/>
        <v>562.23023274109346</v>
      </c>
      <c r="T41" s="16">
        <f>($S$2/$U$2)*L41</f>
        <v>1631.8783835989723</v>
      </c>
      <c r="AD41" s="32">
        <v>43502</v>
      </c>
    </row>
    <row r="42" spans="1:30" x14ac:dyDescent="0.35">
      <c r="A42" s="11" t="s">
        <v>73</v>
      </c>
      <c r="B42" s="35">
        <v>43796</v>
      </c>
      <c r="C42" s="36">
        <v>0.97893518518518519</v>
      </c>
      <c r="D42" s="37" t="s">
        <v>42</v>
      </c>
      <c r="E42" s="37">
        <v>2.3159999999999998</v>
      </c>
      <c r="F42" s="37">
        <v>10.1836</v>
      </c>
      <c r="G42" s="37" t="s">
        <v>43</v>
      </c>
      <c r="H42" s="37">
        <v>3.1629999999999998</v>
      </c>
      <c r="I42" s="37">
        <v>5024.3810000000003</v>
      </c>
      <c r="J42" s="37" t="s">
        <v>44</v>
      </c>
      <c r="K42" s="37">
        <v>3.5760000000000001</v>
      </c>
      <c r="L42" s="37">
        <v>668.34960000000001</v>
      </c>
      <c r="O42" s="16">
        <f t="shared" si="6"/>
        <v>1.8075731860273332</v>
      </c>
      <c r="R42" s="16">
        <f t="shared" si="7"/>
        <v>585.95124862179</v>
      </c>
      <c r="U42" s="16">
        <f t="shared" si="8"/>
        <v>1578.4991708917912</v>
      </c>
      <c r="AD42" s="32">
        <v>43502</v>
      </c>
    </row>
    <row r="43" spans="1:30" x14ac:dyDescent="0.35">
      <c r="A43" s="11" t="s">
        <v>74</v>
      </c>
      <c r="B43" s="35">
        <v>43796</v>
      </c>
      <c r="C43" s="36">
        <v>0.98328703703703713</v>
      </c>
      <c r="D43" s="37" t="s">
        <v>42</v>
      </c>
      <c r="E43" s="37">
        <v>2.3130000000000002</v>
      </c>
      <c r="F43" s="37">
        <v>10.1168</v>
      </c>
      <c r="G43" s="37" t="s">
        <v>43</v>
      </c>
      <c r="H43" s="37">
        <v>3.16</v>
      </c>
      <c r="I43" s="37">
        <v>5193.6360999999997</v>
      </c>
      <c r="J43" s="37" t="s">
        <v>44</v>
      </c>
      <c r="K43" s="37">
        <v>3.5760000000000001</v>
      </c>
      <c r="L43" s="37">
        <v>660.66060000000004</v>
      </c>
      <c r="O43" s="16">
        <f t="shared" ref="O43" si="9">($O$2/$M$2)*F43</f>
        <v>1.7957162897601362</v>
      </c>
      <c r="R43" s="16">
        <f t="shared" si="7"/>
        <v>605.69004573542554</v>
      </c>
      <c r="U43" s="16">
        <f t="shared" si="8"/>
        <v>1560.3393932469974</v>
      </c>
      <c r="AD43" s="32">
        <v>43502</v>
      </c>
    </row>
    <row r="44" spans="1:30" x14ac:dyDescent="0.35">
      <c r="A44" s="31" t="s">
        <v>41</v>
      </c>
      <c r="B44" s="32">
        <v>43797</v>
      </c>
      <c r="C44" s="33">
        <v>9.3634259259259261E-3</v>
      </c>
      <c r="D44" s="34" t="s">
        <v>42</v>
      </c>
      <c r="E44" s="34">
        <v>2.3159999999999998</v>
      </c>
      <c r="F44" s="34">
        <v>21.435600000000001</v>
      </c>
      <c r="G44" s="34" t="s">
        <v>43</v>
      </c>
      <c r="H44" s="34">
        <v>3.1629999999999998</v>
      </c>
      <c r="I44" s="34">
        <v>3513.1165999999998</v>
      </c>
      <c r="J44" s="34" t="s">
        <v>44</v>
      </c>
      <c r="K44" s="34">
        <v>3.58</v>
      </c>
      <c r="L44" s="34">
        <v>853.23040000000003</v>
      </c>
      <c r="M44" s="5"/>
      <c r="N44" s="4"/>
      <c r="O44" s="4"/>
      <c r="P44" s="5"/>
      <c r="Q44" s="4"/>
      <c r="R44" s="4"/>
      <c r="S44" s="5"/>
      <c r="T44" s="4"/>
      <c r="U44" s="4"/>
      <c r="AD44" s="32">
        <v>43502</v>
      </c>
    </row>
    <row r="45" spans="1:30" x14ac:dyDescent="0.35">
      <c r="A45" s="31" t="s">
        <v>41</v>
      </c>
      <c r="B45" s="32">
        <v>43797</v>
      </c>
      <c r="C45" s="33">
        <v>1.3703703703703704E-2</v>
      </c>
      <c r="D45" s="34" t="s">
        <v>42</v>
      </c>
      <c r="E45" s="34">
        <v>2.3199999999999998</v>
      </c>
      <c r="F45" s="34">
        <v>21.9437</v>
      </c>
      <c r="G45" s="34" t="s">
        <v>43</v>
      </c>
      <c r="H45" s="34">
        <v>3.17</v>
      </c>
      <c r="I45" s="34">
        <v>3457.748</v>
      </c>
      <c r="J45" s="34" t="s">
        <v>44</v>
      </c>
      <c r="K45" s="34">
        <v>3.5859999999999999</v>
      </c>
      <c r="L45" s="34">
        <v>845.66980000000001</v>
      </c>
      <c r="M45" s="5"/>
      <c r="N45" s="4"/>
      <c r="O45" s="4"/>
      <c r="P45" s="5"/>
      <c r="Q45" s="4"/>
      <c r="R45" s="4"/>
      <c r="S45" s="5"/>
      <c r="T45" s="4"/>
      <c r="U45" s="4"/>
      <c r="AD45" s="32">
        <v>43502</v>
      </c>
    </row>
    <row r="46" spans="1:30" x14ac:dyDescent="0.35">
      <c r="A46" s="31" t="s">
        <v>41</v>
      </c>
      <c r="B46" s="32">
        <v>43797</v>
      </c>
      <c r="C46" s="33">
        <v>1.8055555555555557E-2</v>
      </c>
      <c r="D46" s="34" t="s">
        <v>42</v>
      </c>
      <c r="E46" s="34">
        <v>2.3130000000000002</v>
      </c>
      <c r="F46" s="34">
        <v>22.047999999999998</v>
      </c>
      <c r="G46" s="34" t="s">
        <v>43</v>
      </c>
      <c r="H46" s="34">
        <v>3.16</v>
      </c>
      <c r="I46" s="34">
        <v>3476.1219999999998</v>
      </c>
      <c r="J46" s="34" t="s">
        <v>44</v>
      </c>
      <c r="K46" s="34">
        <v>3.58</v>
      </c>
      <c r="L46" s="34">
        <v>849.52790000000005</v>
      </c>
      <c r="M46" s="5"/>
      <c r="N46" s="4"/>
      <c r="O46" s="4"/>
      <c r="P46" s="5"/>
      <c r="Q46" s="4"/>
      <c r="R46" s="4"/>
      <c r="S46" s="5"/>
      <c r="T46" s="4"/>
      <c r="U46" s="4"/>
      <c r="AD46" s="32">
        <v>43502</v>
      </c>
    </row>
    <row r="47" spans="1:30" x14ac:dyDescent="0.35">
      <c r="A47" s="31" t="s">
        <v>41</v>
      </c>
      <c r="B47" s="32">
        <v>43797</v>
      </c>
      <c r="C47" s="33">
        <v>2.2395833333333334E-2</v>
      </c>
      <c r="D47" s="34" t="s">
        <v>42</v>
      </c>
      <c r="E47" s="34">
        <v>2.3159999999999998</v>
      </c>
      <c r="F47" s="34">
        <v>22.677600000000002</v>
      </c>
      <c r="G47" s="34" t="s">
        <v>43</v>
      </c>
      <c r="H47" s="34">
        <v>3.1659999999999999</v>
      </c>
      <c r="I47" s="34">
        <v>3477.6828</v>
      </c>
      <c r="J47" s="34" t="s">
        <v>44</v>
      </c>
      <c r="K47" s="34">
        <v>3.58</v>
      </c>
      <c r="L47" s="34">
        <v>846.58109999999999</v>
      </c>
      <c r="M47" s="5"/>
      <c r="N47" s="4"/>
      <c r="O47" s="4"/>
      <c r="P47" s="5"/>
      <c r="Q47" s="4"/>
      <c r="R47" s="4"/>
      <c r="S47" s="5"/>
      <c r="T47" s="4"/>
      <c r="U47" s="4"/>
      <c r="AD47" s="32">
        <v>43502</v>
      </c>
    </row>
    <row r="48" spans="1:30" x14ac:dyDescent="0.35">
      <c r="A48" s="11" t="s">
        <v>75</v>
      </c>
      <c r="B48" s="35">
        <v>43796</v>
      </c>
      <c r="C48" s="36">
        <v>0.98762731481481481</v>
      </c>
      <c r="D48" s="37" t="s">
        <v>42</v>
      </c>
      <c r="E48" s="37">
        <v>2.3130000000000002</v>
      </c>
      <c r="F48" s="37">
        <v>11.4788</v>
      </c>
      <c r="G48" s="37" t="s">
        <v>43</v>
      </c>
      <c r="H48" s="37">
        <v>3.1629999999999998</v>
      </c>
      <c r="I48" s="37">
        <v>3540.6812</v>
      </c>
      <c r="J48" s="37" t="s">
        <v>44</v>
      </c>
      <c r="K48" s="37">
        <v>3.58</v>
      </c>
      <c r="L48" s="37">
        <v>661.66020000000003</v>
      </c>
      <c r="O48" s="22">
        <f t="shared" ref="O48:O57" si="10">($O$2/$M$2)*F48</f>
        <v>2.0374691747290301</v>
      </c>
      <c r="R48" s="22">
        <f t="shared" ref="R48:R57" si="11">($R$2/$P$2)*I48</f>
        <v>412.9198343261981</v>
      </c>
      <c r="U48" s="22">
        <f>($S$2/$U$2)*L48</f>
        <v>1562.7002351944204</v>
      </c>
      <c r="AD48" s="32">
        <v>43502</v>
      </c>
    </row>
    <row r="49" spans="1:30" x14ac:dyDescent="0.35">
      <c r="A49" s="11" t="s">
        <v>76</v>
      </c>
      <c r="B49" s="35">
        <v>43796</v>
      </c>
      <c r="C49" s="36">
        <v>0.99197916666666675</v>
      </c>
      <c r="D49" s="37" t="s">
        <v>42</v>
      </c>
      <c r="E49" s="37">
        <v>2.3159999999999998</v>
      </c>
      <c r="F49" s="37">
        <v>10.8409</v>
      </c>
      <c r="G49" s="37" t="s">
        <v>43</v>
      </c>
      <c r="H49" s="37">
        <v>3.16</v>
      </c>
      <c r="I49" s="37">
        <v>5079.4018999999998</v>
      </c>
      <c r="J49" s="37" t="s">
        <v>44</v>
      </c>
      <c r="K49" s="37">
        <v>3.58</v>
      </c>
      <c r="L49" s="37">
        <v>669.51930000000004</v>
      </c>
      <c r="O49" s="22">
        <f t="shared" si="10"/>
        <v>1.9242429153151845</v>
      </c>
      <c r="R49" s="22">
        <f t="shared" si="11"/>
        <v>592.3678728895942</v>
      </c>
      <c r="U49" s="22">
        <f>($S$2/$U$2)*L49</f>
        <v>1581.2617527504356</v>
      </c>
      <c r="AD49" s="32">
        <v>43502</v>
      </c>
    </row>
    <row r="50" spans="1:30" x14ac:dyDescent="0.35">
      <c r="A50" s="11" t="s">
        <v>77</v>
      </c>
      <c r="B50" s="35">
        <v>43796</v>
      </c>
      <c r="C50" s="36">
        <v>0.99631944444444442</v>
      </c>
      <c r="D50" s="37" t="s">
        <v>42</v>
      </c>
      <c r="E50" s="37">
        <v>2.3199999999999998</v>
      </c>
      <c r="F50" s="37">
        <v>10.237</v>
      </c>
      <c r="G50" s="37" t="s">
        <v>43</v>
      </c>
      <c r="H50" s="37">
        <v>3.1629999999999998</v>
      </c>
      <c r="I50" s="37">
        <v>5568.9278000000004</v>
      </c>
      <c r="J50" s="37" t="s">
        <v>44</v>
      </c>
      <c r="K50" s="37">
        <v>3.58</v>
      </c>
      <c r="L50" s="37">
        <v>670.41809999999998</v>
      </c>
      <c r="O50" s="22">
        <f t="shared" si="10"/>
        <v>1.817051603103206</v>
      </c>
      <c r="R50" s="22">
        <f t="shared" si="11"/>
        <v>649.45715659194593</v>
      </c>
      <c r="U50" s="22">
        <f>($S$2/$U$2)*L50</f>
        <v>1583.38452660232</v>
      </c>
      <c r="AD50" s="32">
        <v>43502</v>
      </c>
    </row>
    <row r="51" spans="1:30" x14ac:dyDescent="0.35">
      <c r="A51" s="11" t="s">
        <v>78</v>
      </c>
      <c r="B51" s="35">
        <v>43797</v>
      </c>
      <c r="C51" s="36">
        <v>6.5972222222222213E-4</v>
      </c>
      <c r="D51" s="37" t="s">
        <v>42</v>
      </c>
      <c r="E51" s="37">
        <v>2.3199999999999998</v>
      </c>
      <c r="F51" s="37">
        <v>9.8257999999999992</v>
      </c>
      <c r="G51" s="37" t="s">
        <v>43</v>
      </c>
      <c r="H51" s="37">
        <v>3.1629999999999998</v>
      </c>
      <c r="I51" s="37">
        <v>6027.2821999999996</v>
      </c>
      <c r="J51" s="37" t="s">
        <v>44</v>
      </c>
      <c r="K51" s="37">
        <v>3.5859999999999999</v>
      </c>
      <c r="L51" s="37">
        <v>675.7568</v>
      </c>
      <c r="O51" s="22">
        <f t="shared" si="10"/>
        <v>1.744064241650042</v>
      </c>
      <c r="R51" s="22">
        <f t="shared" si="11"/>
        <v>702.91117072648126</v>
      </c>
      <c r="U51" s="22">
        <f>($S$2/$U$2)*L51</f>
        <v>1595.9933970552088</v>
      </c>
      <c r="AD51" s="32">
        <v>43502</v>
      </c>
    </row>
    <row r="52" spans="1:30" x14ac:dyDescent="0.35">
      <c r="A52" s="11" t="s">
        <v>79</v>
      </c>
      <c r="B52" s="35">
        <v>43797</v>
      </c>
      <c r="C52" s="36">
        <v>5.0115740740740737E-3</v>
      </c>
      <c r="D52" s="37" t="s">
        <v>42</v>
      </c>
      <c r="E52" s="37">
        <v>2.323</v>
      </c>
      <c r="F52" s="37">
        <v>9.8648000000000007</v>
      </c>
      <c r="G52" s="37" t="s">
        <v>43</v>
      </c>
      <c r="H52" s="37">
        <v>3.1659999999999999</v>
      </c>
      <c r="I52" s="37">
        <v>6382.2363999999998</v>
      </c>
      <c r="J52" s="37" t="s">
        <v>44</v>
      </c>
      <c r="K52" s="37">
        <v>3.59</v>
      </c>
      <c r="L52" s="37">
        <v>682.98869999999999</v>
      </c>
      <c r="N52" s="22">
        <f>($O$2/$M$2)*F52</f>
        <v>1.7509866810874775</v>
      </c>
      <c r="R52" s="22">
        <f t="shared" si="11"/>
        <v>744.30649020833357</v>
      </c>
      <c r="U52" s="22">
        <f t="shared" ref="U52:U57" si="12">($S$2/$U$2)*L52</f>
        <v>1613.0736020167624</v>
      </c>
      <c r="AD52" s="32">
        <v>43502</v>
      </c>
    </row>
    <row r="53" spans="1:30" x14ac:dyDescent="0.35">
      <c r="A53" s="11" t="s">
        <v>80</v>
      </c>
      <c r="B53" s="35">
        <v>43797</v>
      </c>
      <c r="C53" s="36">
        <v>2.6736111111111113E-2</v>
      </c>
      <c r="D53" s="37" t="s">
        <v>42</v>
      </c>
      <c r="E53" s="37">
        <v>2.3159999999999998</v>
      </c>
      <c r="F53" s="37">
        <v>11.1822</v>
      </c>
      <c r="G53" s="37" t="s">
        <v>43</v>
      </c>
      <c r="H53" s="37">
        <v>3.1659999999999999</v>
      </c>
      <c r="I53" s="37">
        <v>3591.7984000000001</v>
      </c>
      <c r="J53" s="37" t="s">
        <v>44</v>
      </c>
      <c r="K53" s="37">
        <v>3.58</v>
      </c>
      <c r="L53" s="37">
        <v>655.23659999999995</v>
      </c>
      <c r="O53" s="24">
        <f t="shared" si="10"/>
        <v>1.9848231353150991</v>
      </c>
      <c r="R53" s="24">
        <f t="shared" si="11"/>
        <v>418.88120293380365</v>
      </c>
      <c r="U53" s="24">
        <f t="shared" si="12"/>
        <v>1547.5290623918322</v>
      </c>
      <c r="AD53" s="32">
        <v>43502</v>
      </c>
    </row>
    <row r="54" spans="1:30" x14ac:dyDescent="0.35">
      <c r="A54" s="11" t="s">
        <v>81</v>
      </c>
      <c r="B54" s="35">
        <v>43797</v>
      </c>
      <c r="C54" s="36">
        <v>3.108796296296296E-2</v>
      </c>
      <c r="D54" s="37" t="s">
        <v>42</v>
      </c>
      <c r="E54" s="37">
        <v>2.323</v>
      </c>
      <c r="F54" s="37">
        <v>10.9084</v>
      </c>
      <c r="G54" s="37" t="s">
        <v>43</v>
      </c>
      <c r="H54" s="37">
        <v>3.17</v>
      </c>
      <c r="I54" s="37">
        <v>4618.1743999999999</v>
      </c>
      <c r="J54" s="37" t="s">
        <v>44</v>
      </c>
      <c r="K54" s="37">
        <v>3.5859999999999999</v>
      </c>
      <c r="L54" s="37">
        <v>676.66819999999996</v>
      </c>
      <c r="O54" s="24">
        <f t="shared" si="10"/>
        <v>1.9362240604953613</v>
      </c>
      <c r="R54" s="24">
        <f t="shared" si="11"/>
        <v>538.57879329477316</v>
      </c>
      <c r="U54" s="24">
        <f t="shared" si="12"/>
        <v>1598.1459294190356</v>
      </c>
      <c r="AD54" s="32">
        <v>43502</v>
      </c>
    </row>
    <row r="55" spans="1:30" x14ac:dyDescent="0.35">
      <c r="A55" s="11" t="s">
        <v>82</v>
      </c>
      <c r="B55" s="35">
        <v>43797</v>
      </c>
      <c r="C55" s="36">
        <v>3.5439814814814813E-2</v>
      </c>
      <c r="D55" s="37" t="s">
        <v>42</v>
      </c>
      <c r="E55" s="37">
        <v>2.3199999999999998</v>
      </c>
      <c r="F55" s="37">
        <v>9.5345999999999993</v>
      </c>
      <c r="G55" s="37" t="s">
        <v>43</v>
      </c>
      <c r="H55" s="37">
        <v>3.1659999999999999</v>
      </c>
      <c r="I55" s="37">
        <v>5273.3505999999998</v>
      </c>
      <c r="J55" s="37" t="s">
        <v>44</v>
      </c>
      <c r="K55" s="37">
        <v>3.5830000000000002</v>
      </c>
      <c r="L55" s="37">
        <v>668.7124</v>
      </c>
      <c r="N55" s="24">
        <f>($O$2/$M$2)*F55</f>
        <v>1.6923766938505251</v>
      </c>
      <c r="R55" s="24">
        <f t="shared" si="11"/>
        <v>614.98647664069767</v>
      </c>
      <c r="U55" s="24">
        <f t="shared" si="12"/>
        <v>1579.3560270927967</v>
      </c>
      <c r="AD55" s="32">
        <v>43502</v>
      </c>
    </row>
    <row r="56" spans="1:30" x14ac:dyDescent="0.35">
      <c r="A56" s="11" t="s">
        <v>83</v>
      </c>
      <c r="B56" s="35">
        <v>43797</v>
      </c>
      <c r="C56" s="36">
        <v>3.9780092592592589E-2</v>
      </c>
      <c r="D56" s="37" t="s">
        <v>42</v>
      </c>
      <c r="E56" s="37">
        <v>2.323</v>
      </c>
      <c r="F56" s="37">
        <v>9.9268000000000001</v>
      </c>
      <c r="G56" s="37" t="s">
        <v>43</v>
      </c>
      <c r="H56" s="37">
        <v>3.1659999999999999</v>
      </c>
      <c r="I56" s="37">
        <v>5709.3087999999998</v>
      </c>
      <c r="J56" s="37" t="s">
        <v>44</v>
      </c>
      <c r="K56" s="37">
        <v>3.5830000000000002</v>
      </c>
      <c r="L56" s="37">
        <v>674.53340000000003</v>
      </c>
      <c r="O56" s="24">
        <f t="shared" si="10"/>
        <v>1.7619915848085284</v>
      </c>
      <c r="R56" s="24">
        <f t="shared" si="11"/>
        <v>665.82861055468788</v>
      </c>
      <c r="U56" s="24">
        <f t="shared" si="12"/>
        <v>1593.1039872528104</v>
      </c>
      <c r="AD56" s="32">
        <v>43502</v>
      </c>
    </row>
    <row r="57" spans="1:30" x14ac:dyDescent="0.35">
      <c r="A57" s="11" t="s">
        <v>84</v>
      </c>
      <c r="B57" s="35">
        <v>43797</v>
      </c>
      <c r="C57" s="36">
        <v>4.4131944444444439E-2</v>
      </c>
      <c r="D57" s="37" t="s">
        <v>42</v>
      </c>
      <c r="E57" s="37">
        <v>2.3199999999999998</v>
      </c>
      <c r="F57" s="37">
        <v>9.1555999999999997</v>
      </c>
      <c r="G57" s="37" t="s">
        <v>43</v>
      </c>
      <c r="H57" s="37">
        <v>3.1629999999999998</v>
      </c>
      <c r="I57" s="37">
        <v>5897.9760999999999</v>
      </c>
      <c r="J57" s="37" t="s">
        <v>44</v>
      </c>
      <c r="K57" s="37">
        <v>3.58</v>
      </c>
      <c r="L57" s="37">
        <v>656.76739999999995</v>
      </c>
      <c r="M57" s="3"/>
      <c r="N57" s="2"/>
      <c r="O57" s="24">
        <f t="shared" si="10"/>
        <v>1.6251047823944234</v>
      </c>
      <c r="P57" s="3"/>
      <c r="Q57" s="2"/>
      <c r="R57" s="24">
        <f t="shared" si="11"/>
        <v>687.83128909540801</v>
      </c>
      <c r="S57" s="3"/>
      <c r="U57" s="24">
        <f t="shared" si="12"/>
        <v>1551.1444854141564</v>
      </c>
      <c r="AD57" s="32">
        <v>43502</v>
      </c>
    </row>
    <row r="58" spans="1:30" x14ac:dyDescent="0.35">
      <c r="A58" s="31" t="s">
        <v>41</v>
      </c>
      <c r="B58" s="32">
        <v>43797</v>
      </c>
      <c r="C58" s="33">
        <v>4.8472222222222222E-2</v>
      </c>
      <c r="D58" s="34" t="s">
        <v>42</v>
      </c>
      <c r="E58" s="34">
        <v>2.3159999999999998</v>
      </c>
      <c r="F58" s="34">
        <v>22.244299999999999</v>
      </c>
      <c r="G58" s="34" t="s">
        <v>43</v>
      </c>
      <c r="H58" s="34">
        <v>3.1659999999999999</v>
      </c>
      <c r="I58" s="34">
        <v>3477.0596</v>
      </c>
      <c r="J58" s="34" t="s">
        <v>44</v>
      </c>
      <c r="K58" s="34">
        <v>3.58</v>
      </c>
      <c r="L58" s="34">
        <v>853.64480000000003</v>
      </c>
      <c r="AD58" s="32">
        <v>43502</v>
      </c>
    </row>
    <row r="59" spans="1:30" x14ac:dyDescent="0.35">
      <c r="A59" s="31" t="s">
        <v>41</v>
      </c>
      <c r="B59" s="32">
        <v>43797</v>
      </c>
      <c r="C59" s="33">
        <v>5.2824074074074079E-2</v>
      </c>
      <c r="D59" s="34" t="s">
        <v>42</v>
      </c>
      <c r="E59" s="34">
        <v>2.323</v>
      </c>
      <c r="F59" s="34">
        <v>22.063099999999999</v>
      </c>
      <c r="G59" s="34" t="s">
        <v>43</v>
      </c>
      <c r="H59" s="34">
        <v>3.17</v>
      </c>
      <c r="I59" s="34">
        <v>3502.7957999999999</v>
      </c>
      <c r="J59" s="34" t="s">
        <v>44</v>
      </c>
      <c r="K59" s="34">
        <v>3.5830000000000002</v>
      </c>
      <c r="L59" s="34">
        <v>845.88750000000005</v>
      </c>
    </row>
    <row r="60" spans="1:30" x14ac:dyDescent="0.35">
      <c r="A60" s="31" t="s">
        <v>41</v>
      </c>
      <c r="B60" s="32">
        <v>43797</v>
      </c>
      <c r="C60" s="33">
        <v>5.7164351851851848E-2</v>
      </c>
      <c r="D60" s="34" t="s">
        <v>42</v>
      </c>
      <c r="E60" s="34">
        <v>2.323</v>
      </c>
      <c r="F60" s="34">
        <v>22.9438</v>
      </c>
      <c r="G60" s="34" t="s">
        <v>43</v>
      </c>
      <c r="H60" s="34">
        <v>3.17</v>
      </c>
      <c r="I60" s="34">
        <v>3506.4947999999999</v>
      </c>
      <c r="J60" s="34" t="s">
        <v>44</v>
      </c>
      <c r="K60" s="34">
        <v>3.5859999999999999</v>
      </c>
      <c r="L60" s="34">
        <v>863.98760000000004</v>
      </c>
    </row>
    <row r="61" spans="1:30" x14ac:dyDescent="0.35">
      <c r="A61" s="31" t="s">
        <v>41</v>
      </c>
      <c r="B61" s="32">
        <v>43797</v>
      </c>
      <c r="C61" s="33">
        <v>6.1504629629629631E-2</v>
      </c>
      <c r="D61" s="34" t="s">
        <v>42</v>
      </c>
      <c r="E61" s="34">
        <v>2.3199999999999998</v>
      </c>
      <c r="F61" s="34">
        <v>22.5182</v>
      </c>
      <c r="G61" s="34" t="s">
        <v>43</v>
      </c>
      <c r="H61" s="34">
        <v>3.17</v>
      </c>
      <c r="I61" s="34">
        <v>3487.3685999999998</v>
      </c>
      <c r="J61" s="34" t="s">
        <v>44</v>
      </c>
      <c r="K61" s="34">
        <v>3.5830000000000002</v>
      </c>
      <c r="L61" s="34">
        <v>843.2704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2020-04-24T08:50:34Z</dcterms:modified>
</cp:coreProperties>
</file>