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896AC7F0-A556-4EE6-B832-4E7A4F3C8D4C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N26" i="1"/>
  <c r="O14" i="1"/>
  <c r="O21" i="1"/>
  <c r="N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Q24" i="1"/>
  <c r="U54" i="1"/>
  <c r="T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N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N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T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<sst xmlns="http://schemas.openxmlformats.org/spreadsheetml/2006/main" count="265" uniqueCount="85">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</sst>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K1" zoomScale="60" zoomScaleNormal="60" workbookViewId="0">
      <selection activeCell="T43" sqref="T43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43865</v>
      </c>
      <c r="C2" s="34">
        <v>0.38516203703703705</v>
      </c>
      <c r="D2" s="32" t="s">
        <v>42</v>
      </c>
      <c r="E2" s="35">
        <v>2.0059999999999998</v>
      </c>
      <c r="F2" s="35">
        <v>34.7896</v>
      </c>
      <c r="G2" s="35" t="s">
        <v>43</v>
      </c>
      <c r="H2" s="35">
        <v>2.9860000000000002</v>
      </c>
      <c r="I2" s="35">
        <v>3270.7723999999998</v>
      </c>
      <c r="J2" s="35"/>
      <c r="K2" s="35"/>
      <c r="L2" s="35"/>
      <c r="M2" s="4">
        <f>AVERAGE(F2:F5,F16:F19,F30:F33,F44:F47,F58:F61)</f>
        <v>34.774439999999998</v>
      </c>
      <c r="N2" s="4">
        <f>STDEV(F2:F5,F16:F19,F30:F33,F44:F47,G58:G61)</f>
        <v>0.15598708800730979</v>
      </c>
      <c r="O2" s="4">
        <v>3.9420000000000002</v>
      </c>
      <c r="P2" s="4">
        <f>AVERAGE(I2:I5,I16:I19,I30:I33,I44:I47,I58:I61)</f>
        <v>3251.9911549999997</v>
      </c>
      <c r="Q2" s="4">
        <f>STDEV(I2:I5,I16:I19,I30:I33,I44:I47,I58:I61)</f>
        <v>10.001298482353747</v>
      </c>
      <c r="R2" s="4">
        <v>407.1</v>
      </c>
      <c r="S2" s="4">
        <f>AVERAGE(L2:L5,L16:L19,L30:L33,L44:L47,L58:L61)</f>
        <v>839.31842631578957</v>
      </c>
      <c r="T2" s="4">
        <f>STDEV(L2:L5,L16:L19,L30:L33,L44:L47,L58:L61)</f>
        <v>10.226648718358989</v>
      </c>
      <c r="U2" s="4">
        <v>364</v>
      </c>
      <c r="AD2" s="7">
        <v>43502</v>
      </c>
      <c r="AE2" s="6">
        <f>(N2/M2)^2</f>
        <v>2.0121345182338194E-5</v>
      </c>
      <c r="AF2" s="6">
        <f>(T2/S2)^2</f>
        <v>1.4846126657225598E-4</v>
      </c>
      <c r="AG2" s="6">
        <f>(T2/S2)^2</f>
        <v>1.4846126657225598E-4</v>
      </c>
    </row>
    <row r="3" spans="1:33" x14ac:dyDescent="0.35">
      <c r="A3" s="32" t="s">
        <v>41</v>
      </c>
      <c r="B3" s="33">
        <v>43865</v>
      </c>
      <c r="C3" s="34">
        <v>0.38859953703703703</v>
      </c>
      <c r="D3" s="32" t="s">
        <v>42</v>
      </c>
      <c r="E3" s="35">
        <v>2.0129999999999999</v>
      </c>
      <c r="F3" s="35">
        <v>34.6432</v>
      </c>
      <c r="G3" s="35" t="s">
        <v>43</v>
      </c>
      <c r="H3" s="35">
        <v>2.99</v>
      </c>
      <c r="I3" s="35">
        <v>3258.7876000000001</v>
      </c>
      <c r="J3" s="35" t="s">
        <v>44</v>
      </c>
      <c r="K3" s="35">
        <v>3.2629999999999999</v>
      </c>
      <c r="L3" s="35">
        <v>864.63070000000005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43865</v>
      </c>
      <c r="C4" s="34">
        <v>0.39203703703703702</v>
      </c>
      <c r="D4" s="32" t="s">
        <v>42</v>
      </c>
      <c r="E4" s="35">
        <v>2.0129999999999999</v>
      </c>
      <c r="F4" s="35">
        <v>34.617600000000003</v>
      </c>
      <c r="G4" s="35" t="s">
        <v>43</v>
      </c>
      <c r="H4" s="35">
        <v>2.99</v>
      </c>
      <c r="I4" s="35">
        <v>3256.3440000000001</v>
      </c>
      <c r="J4" s="35" t="s">
        <v>44</v>
      </c>
      <c r="K4" s="35">
        <v>3.2330000000000001</v>
      </c>
      <c r="L4" s="35">
        <v>859.78689999999995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43865</v>
      </c>
      <c r="C5" s="34">
        <v>0.39548611111111115</v>
      </c>
      <c r="D5" s="32" t="s">
        <v>42</v>
      </c>
      <c r="E5" s="35">
        <v>2.0099999999999998</v>
      </c>
      <c r="F5" s="35">
        <v>34.738</v>
      </c>
      <c r="G5" s="35" t="s">
        <v>43</v>
      </c>
      <c r="H5" s="35">
        <v>2.99</v>
      </c>
      <c r="I5" s="35">
        <v>3256.1246999999998</v>
      </c>
      <c r="J5" s="35" t="s">
        <v>44</v>
      </c>
      <c r="K5" s="35">
        <v>3.2759999999999998</v>
      </c>
      <c r="L5" s="35">
        <v>852.15920000000006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43865</v>
      </c>
      <c r="C6" s="38">
        <v>0.39893518518518517</v>
      </c>
      <c r="D6" s="36" t="s">
        <v>42</v>
      </c>
      <c r="E6" s="39">
        <v>2.0129999999999999</v>
      </c>
      <c r="F6" s="39">
        <v>17.27</v>
      </c>
      <c r="G6" s="39" t="s">
        <v>43</v>
      </c>
      <c r="H6" s="39">
        <v>2.99</v>
      </c>
      <c r="I6" s="39">
        <v>2762.3045999999999</v>
      </c>
      <c r="J6" s="39" t="s">
        <v>44</v>
      </c>
      <c r="K6" s="39">
        <v>3.2759999999999998</v>
      </c>
      <c r="L6" s="39">
        <v>527.13739999999996</v>
      </c>
      <c r="N6" s="10">
        <f>($O$2/$M$2)*F6</f>
        <v>1.9577120436734567</v>
      </c>
      <c r="R6" s="10">
        <f t="shared" ref="R6:R15" si="0">($R$2/$P$2)*I6</f>
        <v>345.79866582078699</v>
      </c>
      <c r="U6" s="10">
        <f t="shared" ref="U6:U15" si="1">($S$2/$U$2)*L6</f>
        <v>1215.4838819236177</v>
      </c>
      <c r="V6" s="3">
        <v>0</v>
      </c>
      <c r="W6" s="11" t="s">
        <v>33</v>
      </c>
      <c r="X6" s="2">
        <f>SLOPE(O6:O10,$V$6:$V$10)</f>
        <v>1.4028191395749289E-3</v>
      </c>
      <c r="Y6" s="2">
        <f>RSQ(O6:O10,$V$6:$V$10)</f>
        <v>0.93632668264277119</v>
      </c>
      <c r="Z6" s="2">
        <f>SLOPE($R6:$R10,$V$6:$V$10)</f>
        <v>3.283296969237913</v>
      </c>
      <c r="AA6" s="2">
        <f>RSQ(R6:R10,$V$6:$V$10)</f>
        <v>0.97667185389691002</v>
      </c>
      <c r="AB6" s="2">
        <f>SLOPE(U6:U10,$V$6:$V$10)</f>
        <v>2.6362471314098004</v>
      </c>
      <c r="AC6" s="2">
        <f>RSQ(U6:U10,$V$6:$V$10)</f>
        <v>0.93138946525409372</v>
      </c>
      <c r="AD6" s="31">
        <v>43502</v>
      </c>
      <c r="AE6" s="2"/>
    </row>
    <row r="7" spans="1:33" x14ac:dyDescent="0.35">
      <c r="A7" s="36" t="s">
        <v>46</v>
      </c>
      <c r="B7" s="37">
        <v>43865</v>
      </c>
      <c r="C7" s="38">
        <v>0.40237268518518521</v>
      </c>
      <c r="D7" s="36" t="s">
        <v>42</v>
      </c>
      <c r="E7" s="39">
        <v>2.0129999999999999</v>
      </c>
      <c r="F7" s="39">
        <v>16.884</v>
      </c>
      <c r="G7" s="39" t="s">
        <v>43</v>
      </c>
      <c r="H7" s="39">
        <v>2.99</v>
      </c>
      <c r="I7" s="39">
        <v>3005.2838000000002</v>
      </c>
      <c r="J7" s="39" t="s">
        <v>44</v>
      </c>
      <c r="K7" s="39">
        <v>3.2759999999999998</v>
      </c>
      <c r="L7" s="39">
        <v>521.90719999999999</v>
      </c>
      <c r="O7" s="10">
        <f>($O$2/$M$2)*F7</f>
        <v>1.9139554224309581</v>
      </c>
      <c r="R7" s="10">
        <f t="shared" si="0"/>
        <v>376.21597866246356</v>
      </c>
      <c r="T7" s="10">
        <f>($S$2/$U$2)*L7</f>
        <v>1203.4239829309893</v>
      </c>
      <c r="V7" s="3">
        <v>10</v>
      </c>
      <c r="W7" s="13" t="s">
        <v>34</v>
      </c>
      <c r="X7" s="2">
        <f>SLOPE($O11:$O15,$V$6:$V$10)</f>
        <v>-1.0654623913426086E-3</v>
      </c>
      <c r="Y7" s="2">
        <f>RSQ(O11:O15,$V$6:$V$10)</f>
        <v>0.9762320023484945</v>
      </c>
      <c r="Z7" s="2">
        <f>SLOPE($R11:$R15,$V$6:$V$10)</f>
        <v>0.80237662838907686</v>
      </c>
      <c r="AA7" s="2">
        <f>RSQ(R11:R15,$V$6:$V$10)</f>
        <v>0.87211079283399817</v>
      </c>
      <c r="AB7" s="2">
        <f>SLOPE(U11:U15,$V$6:$V$10)</f>
        <v>0.20505886530409725</v>
      </c>
      <c r="AC7" s="2">
        <f>RSQ(U11:U15,$V$6:$V$10)</f>
        <v>0.12171615245075505</v>
      </c>
      <c r="AD7" s="31">
        <v>43502</v>
      </c>
      <c r="AE7" s="2"/>
    </row>
    <row r="8" spans="1:33" x14ac:dyDescent="0.35">
      <c r="A8" s="36" t="s">
        <v>47</v>
      </c>
      <c r="B8" s="37">
        <v>43865</v>
      </c>
      <c r="C8" s="38">
        <v>0.40581018518518519</v>
      </c>
      <c r="D8" s="36" t="s">
        <v>42</v>
      </c>
      <c r="E8" s="39">
        <v>2.0099999999999998</v>
      </c>
      <c r="F8" s="39">
        <v>17.061499999999999</v>
      </c>
      <c r="G8" s="39" t="s">
        <v>43</v>
      </c>
      <c r="H8" s="39">
        <v>2.9860000000000002</v>
      </c>
      <c r="I8" s="39">
        <v>3418.1278000000002</v>
      </c>
      <c r="J8" s="39" t="s">
        <v>44</v>
      </c>
      <c r="K8" s="39">
        <v>3.2730000000000001</v>
      </c>
      <c r="L8" s="39">
        <v>561.35379999999998</v>
      </c>
      <c r="O8" s="10">
        <f>($O$2/$M$2)*F8</f>
        <v>1.9340766666551641</v>
      </c>
      <c r="R8" s="10">
        <f t="shared" si="0"/>
        <v>427.89778970970178</v>
      </c>
      <c r="U8" s="10">
        <f t="shared" si="1"/>
        <v>1294.3807363252431</v>
      </c>
      <c r="V8" s="3">
        <v>20</v>
      </c>
      <c r="W8" s="15" t="s">
        <v>35</v>
      </c>
      <c r="X8" s="2">
        <f>SLOPE($O20:$O24,$V$6:$V$10)</f>
        <v>-1.0835998509249988E-3</v>
      </c>
      <c r="Y8" s="2">
        <f>RSQ(O20:O24,$V$6:$V$10)</f>
        <v>0.87665246089856097</v>
      </c>
      <c r="Z8" s="2">
        <f>SLOPE($R20:$R24,$V$6:$V$10)</f>
        <v>5.3447444352289466</v>
      </c>
      <c r="AA8" s="2">
        <f>RSQ(R20:R24,$V$6:$V$10)</f>
        <v>0.95688101935203806</v>
      </c>
      <c r="AB8" s="2">
        <f>SLOPE($U20:$U24,$V$6:$V$10)</f>
        <v>-1.2390438268486788</v>
      </c>
      <c r="AC8" s="2">
        <f>RSQ(U20:U24,$V$6:$V$10)</f>
        <v>0.10137383949665557</v>
      </c>
      <c r="AD8" s="31">
        <v>43502</v>
      </c>
      <c r="AE8" s="2"/>
    </row>
    <row r="9" spans="1:33" x14ac:dyDescent="0.35">
      <c r="A9" s="36" t="s">
        <v>48</v>
      </c>
      <c r="B9" s="37">
        <v>43865</v>
      </c>
      <c r="C9" s="38">
        <v>0.40924768518518517</v>
      </c>
      <c r="D9" s="36" t="s">
        <v>42</v>
      </c>
      <c r="E9" s="39">
        <v>2.0099999999999998</v>
      </c>
      <c r="F9" s="39">
        <v>17.089400000000001</v>
      </c>
      <c r="G9" s="39" t="s">
        <v>43</v>
      </c>
      <c r="H9" s="39">
        <v>2.9830000000000001</v>
      </c>
      <c r="I9" s="39">
        <v>3527.0046000000002</v>
      </c>
      <c r="J9" s="39" t="s">
        <v>44</v>
      </c>
      <c r="K9" s="39">
        <v>3.266</v>
      </c>
      <c r="L9" s="39">
        <v>562.92240000000004</v>
      </c>
      <c r="O9" s="10">
        <f t="shared" ref="O9:O15" si="2">($O$2/$M$2)*F9</f>
        <v>1.9372393861698423</v>
      </c>
      <c r="R9" s="10">
        <f>($R$2/$P$2)*I9</f>
        <v>441.52751475118947</v>
      </c>
      <c r="U9" s="10">
        <f t="shared" si="1"/>
        <v>1297.9976453458996</v>
      </c>
      <c r="V9" s="3">
        <v>30</v>
      </c>
      <c r="W9" s="18" t="s">
        <v>36</v>
      </c>
      <c r="X9" s="2">
        <f>SLOPE($O25:$O29,$V$6:$V$10)</f>
        <v>-5.5843942521329099E-4</v>
      </c>
      <c r="Y9" s="2">
        <f>RSQ(O25:O29,$V$6:$V$10)</f>
        <v>0.96209412145897832</v>
      </c>
      <c r="Z9" s="2">
        <f>SLOPE($R25:$R29,$V$6:$V$10)</f>
        <v>17.531094378699194</v>
      </c>
      <c r="AA9" s="2">
        <f>RSQ(R25:R29,$V$6:$V$10)</f>
        <v>0.98749742306675869</v>
      </c>
      <c r="AB9" s="2">
        <f>SLOPE(U25:U29,$V$6:$V$10)</f>
        <v>1.5294572256333594</v>
      </c>
      <c r="AC9" s="2">
        <f>RSQ(U25:U29,$V$6:$V$10)</f>
        <v>0.82605370099604314</v>
      </c>
      <c r="AD9" s="31">
        <v>43502</v>
      </c>
      <c r="AE9" s="2"/>
    </row>
    <row r="10" spans="1:33" x14ac:dyDescent="0.35">
      <c r="A10" s="36" t="s">
        <v>49</v>
      </c>
      <c r="B10" s="37">
        <v>43865</v>
      </c>
      <c r="C10" s="38">
        <v>0.41268518518518515</v>
      </c>
      <c r="D10" s="36" t="s">
        <v>42</v>
      </c>
      <c r="E10" s="39">
        <v>2.0129999999999999</v>
      </c>
      <c r="F10" s="39">
        <v>17.287199999999999</v>
      </c>
      <c r="G10" s="39" t="s">
        <v>43</v>
      </c>
      <c r="H10" s="39">
        <v>2.9929999999999999</v>
      </c>
      <c r="I10" s="39">
        <v>3812.8238000000001</v>
      </c>
      <c r="J10" s="39" t="s">
        <v>44</v>
      </c>
      <c r="K10" s="39">
        <v>3.2829999999999999</v>
      </c>
      <c r="L10" s="39">
        <v>573.85410000000002</v>
      </c>
      <c r="O10" s="10">
        <f t="shared" si="2"/>
        <v>1.959661820578563</v>
      </c>
      <c r="R10" s="10">
        <f>($R$2/$P$2)*I10</f>
        <v>477.30774623831968</v>
      </c>
      <c r="U10" s="10">
        <f>($S$2/$U$2)*L10</f>
        <v>1323.2041762276476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36" t="s">
        <v>50</v>
      </c>
      <c r="B11" s="37">
        <v>43865</v>
      </c>
      <c r="C11" s="38">
        <v>0.41612268518518519</v>
      </c>
      <c r="D11" s="36" t="s">
        <v>42</v>
      </c>
      <c r="E11" s="39">
        <v>2.0099999999999998</v>
      </c>
      <c r="F11" s="39">
        <v>17.192599999999999</v>
      </c>
      <c r="G11" s="39" t="s">
        <v>43</v>
      </c>
      <c r="H11" s="39">
        <v>2.9830000000000001</v>
      </c>
      <c r="I11" s="39">
        <v>2874.0221000000001</v>
      </c>
      <c r="J11" s="39" t="s">
        <v>44</v>
      </c>
      <c r="K11" s="39">
        <v>3.266</v>
      </c>
      <c r="L11" s="39">
        <v>512.14409999999998</v>
      </c>
      <c r="O11" s="12">
        <f t="shared" si="2"/>
        <v>1.948938047600479</v>
      </c>
      <c r="R11" s="12">
        <f>($R$2/$P$2)*I11</f>
        <v>359.78400344388393</v>
      </c>
      <c r="U11" s="12">
        <f t="shared" si="1"/>
        <v>1180.9120331288912</v>
      </c>
      <c r="V11" s="3"/>
      <c r="W11" s="21" t="s">
        <v>38</v>
      </c>
      <c r="X11" s="2">
        <f>SLOPE($O39:$O43,$V$6:$V$10)</f>
        <v>-6.9549222359871219E-3</v>
      </c>
      <c r="Y11" s="2">
        <f>RSQ(O39:O43,$V$6:$V$10)</f>
        <v>0.95970813272845679</v>
      </c>
      <c r="Z11" s="2">
        <f>SLOPE($R39:$R43,$V$6:$V$10)</f>
        <v>5.5266649258767755</v>
      </c>
      <c r="AA11" s="2">
        <f>RSQ(R39:R43,$V$6:$V$10)</f>
        <v>0.93427146393700744</v>
      </c>
      <c r="AB11" s="2">
        <f>SLOPE($U39:$U43,$V$6:$V$10)</f>
        <v>-1.3135794535812693</v>
      </c>
      <c r="AC11" s="2">
        <f>RSQ(U39:U43,$V$6:$V$10)</f>
        <v>0.92004184680548107</v>
      </c>
      <c r="AD11" s="31">
        <v>43502</v>
      </c>
      <c r="AE11" s="2"/>
    </row>
    <row r="12" spans="1:33" x14ac:dyDescent="0.35">
      <c r="A12" s="36" t="s">
        <v>51</v>
      </c>
      <c r="B12" s="37">
        <v>43865</v>
      </c>
      <c r="C12" s="38">
        <v>0.41957175925925921</v>
      </c>
      <c r="D12" s="36" t="s">
        <v>42</v>
      </c>
      <c r="E12" s="39">
        <v>2.0099999999999998</v>
      </c>
      <c r="F12" s="39">
        <v>17.140699999999999</v>
      </c>
      <c r="G12" s="39" t="s">
        <v>43</v>
      </c>
      <c r="H12" s="39">
        <v>2.9830000000000001</v>
      </c>
      <c r="I12" s="39">
        <v>3031.2556</v>
      </c>
      <c r="J12" s="39" t="s">
        <v>44</v>
      </c>
      <c r="K12" s="39">
        <v>3.266</v>
      </c>
      <c r="L12" s="39">
        <v>509.7595</v>
      </c>
      <c r="O12" s="12">
        <f t="shared" si="2"/>
        <v>1.9430547091484436</v>
      </c>
      <c r="R12" s="12">
        <f t="shared" si="0"/>
        <v>379.46725435051195</v>
      </c>
      <c r="U12" s="12">
        <f t="shared" si="1"/>
        <v>1175.4135751085817</v>
      </c>
      <c r="V12" s="3"/>
      <c r="W12" s="23" t="s">
        <v>39</v>
      </c>
      <c r="X12" s="2">
        <f>SLOPE($O48:$O52,$V$6:$V$10)</f>
        <v>-4.3433547743687659E-3</v>
      </c>
      <c r="Y12" s="2">
        <f>RSQ(O48:O52,$V$6:$V$10)</f>
        <v>0.9807886311997227</v>
      </c>
      <c r="Z12" s="2">
        <f>SLOPE($R48:$R52,$V$6:$V$10)</f>
        <v>4.3923530517720613</v>
      </c>
      <c r="AA12" s="2">
        <f>RSQ(R48:R52,$V$6:$V$10)</f>
        <v>0.93581772364899585</v>
      </c>
      <c r="AB12" s="2">
        <f>SLOPE(U48:U52,$V$6:$V$10)</f>
        <v>-0.25030596827000862</v>
      </c>
      <c r="AC12" s="2">
        <f>RSQ(U48:U52,$V$6:$V$10)</f>
        <v>2.6715407149478659E-2</v>
      </c>
      <c r="AD12" s="31">
        <v>43502</v>
      </c>
      <c r="AE12" s="2"/>
    </row>
    <row r="13" spans="1:33" x14ac:dyDescent="0.35">
      <c r="A13" s="36" t="s">
        <v>52</v>
      </c>
      <c r="B13" s="37">
        <v>43865</v>
      </c>
      <c r="C13" s="38">
        <v>0.42300925925925931</v>
      </c>
      <c r="D13" s="36" t="s">
        <v>42</v>
      </c>
      <c r="E13" s="39">
        <v>2.0129999999999999</v>
      </c>
      <c r="F13" s="39">
        <v>17.028199999999998</v>
      </c>
      <c r="G13" s="39" t="s">
        <v>43</v>
      </c>
      <c r="H13" s="39">
        <v>2.9929999999999999</v>
      </c>
      <c r="I13" s="39">
        <v>3051.2946000000002</v>
      </c>
      <c r="J13" s="39" t="s">
        <v>44</v>
      </c>
      <c r="K13" s="39">
        <v>3.28</v>
      </c>
      <c r="L13" s="39">
        <v>504.72719999999998</v>
      </c>
      <c r="O13" s="12">
        <f t="shared" si="2"/>
        <v>1.9303018078795804</v>
      </c>
      <c r="R13" s="12">
        <f t="shared" si="0"/>
        <v>381.97583340597987</v>
      </c>
      <c r="U13" s="12">
        <f t="shared" si="1"/>
        <v>1163.8099978647658</v>
      </c>
      <c r="V13" s="3"/>
      <c r="W13" s="25" t="s">
        <v>40</v>
      </c>
      <c r="X13" s="2">
        <f>SLOPE($O53:$O57,$V$6:$V$10)</f>
        <v>-6.340175715266733E-3</v>
      </c>
      <c r="Y13" s="2">
        <f>RSQ(O53:O57,$V$6:$V$10)</f>
        <v>0.89425873254051014</v>
      </c>
      <c r="Z13" s="2">
        <f>SLOPE($R53:$R57,$V$6:$V$10)</f>
        <v>8.2003082077878542</v>
      </c>
      <c r="AA13" s="2">
        <f>RSQ(R53:R57,$V$6:$V$10)</f>
        <v>0.95217703982250079</v>
      </c>
      <c r="AB13" s="2">
        <f>SLOPE(U53:U57,$V$6:$V$10)</f>
        <v>0.49766509876851162</v>
      </c>
      <c r="AC13" s="2">
        <f>RSQ(U53:U57,$V$6:$V$10)</f>
        <v>0.12454084724982271</v>
      </c>
      <c r="AD13" s="31">
        <v>43502</v>
      </c>
      <c r="AE13" s="2"/>
    </row>
    <row r="14" spans="1:33" x14ac:dyDescent="0.35">
      <c r="A14" s="36" t="s">
        <v>53</v>
      </c>
      <c r="B14" s="37">
        <v>43865</v>
      </c>
      <c r="C14" s="38">
        <v>0.42644675925925929</v>
      </c>
      <c r="D14" s="36" t="s">
        <v>42</v>
      </c>
      <c r="E14" s="39">
        <v>2.0099999999999998</v>
      </c>
      <c r="F14" s="39">
        <v>16.916799999999999</v>
      </c>
      <c r="G14" s="39" t="s">
        <v>43</v>
      </c>
      <c r="H14" s="39">
        <v>2.9860000000000002</v>
      </c>
      <c r="I14" s="39">
        <v>3067.5115000000001</v>
      </c>
      <c r="J14" s="39" t="s">
        <v>44</v>
      </c>
      <c r="K14" s="39">
        <v>3.2730000000000001</v>
      </c>
      <c r="L14" s="39">
        <v>514.54899999999998</v>
      </c>
      <c r="O14" s="12">
        <f t="shared" si="2"/>
        <v>1.9176736016453464</v>
      </c>
      <c r="R14" s="12">
        <f t="shared" si="0"/>
        <v>384.00594347557507</v>
      </c>
      <c r="U14" s="12">
        <f t="shared" si="1"/>
        <v>1186.4572992922067</v>
      </c>
      <c r="AD14" s="31">
        <v>43502</v>
      </c>
    </row>
    <row r="15" spans="1:33" x14ac:dyDescent="0.35">
      <c r="A15" s="36" t="s">
        <v>54</v>
      </c>
      <c r="B15" s="37">
        <v>43865</v>
      </c>
      <c r="C15" s="38">
        <v>0.42988425925925927</v>
      </c>
      <c r="D15" s="36" t="s">
        <v>42</v>
      </c>
      <c r="E15" s="39">
        <v>2.016</v>
      </c>
      <c r="F15" s="39">
        <v>17.161999999999999</v>
      </c>
      <c r="G15" s="39" t="s">
        <v>43</v>
      </c>
      <c r="H15" s="39">
        <v>2.9929999999999999</v>
      </c>
      <c r="I15" s="39">
        <v>3176.3708999999999</v>
      </c>
      <c r="J15" s="39" t="s">
        <v>44</v>
      </c>
      <c r="K15" s="39">
        <v>3.2829999999999999</v>
      </c>
      <c r="L15" s="39">
        <v>514.19590000000005</v>
      </c>
      <c r="N15" s="12">
        <f>($O$2/$M$2)*F15</f>
        <v>1.9454692584553483</v>
      </c>
      <c r="R15" s="12">
        <f t="shared" si="0"/>
        <v>397.63349030080622</v>
      </c>
      <c r="U15" s="12">
        <f t="shared" si="1"/>
        <v>1185.6431143022835</v>
      </c>
      <c r="AD15" s="31">
        <v>43502</v>
      </c>
    </row>
    <row r="16" spans="1:33" x14ac:dyDescent="0.35">
      <c r="A16" s="32" t="s">
        <v>41</v>
      </c>
      <c r="B16" s="33">
        <v>43865</v>
      </c>
      <c r="C16" s="34">
        <v>0.43332175925925925</v>
      </c>
      <c r="D16" s="32" t="s">
        <v>42</v>
      </c>
      <c r="E16" s="35">
        <v>2.0099999999999998</v>
      </c>
      <c r="F16" s="35">
        <v>34.832999999999998</v>
      </c>
      <c r="G16" s="35" t="s">
        <v>43</v>
      </c>
      <c r="H16" s="35">
        <v>2.9860000000000002</v>
      </c>
      <c r="I16" s="35">
        <v>3258.8942000000002</v>
      </c>
      <c r="J16" s="35" t="s">
        <v>44</v>
      </c>
      <c r="K16" s="35">
        <v>3.2730000000000001</v>
      </c>
      <c r="L16" s="35">
        <v>836.24699999999996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32" t="s">
        <v>41</v>
      </c>
      <c r="B17" s="33">
        <v>43865</v>
      </c>
      <c r="C17" s="34">
        <v>0.43677083333333333</v>
      </c>
      <c r="D17" s="32" t="s">
        <v>42</v>
      </c>
      <c r="E17" s="35">
        <v>2.0129999999999999</v>
      </c>
      <c r="F17" s="35">
        <v>34.752600000000001</v>
      </c>
      <c r="G17" s="35" t="s">
        <v>43</v>
      </c>
      <c r="H17" s="35">
        <v>2.99</v>
      </c>
      <c r="I17" s="35">
        <v>3247.6559000000002</v>
      </c>
      <c r="J17" s="35" t="s">
        <v>44</v>
      </c>
      <c r="K17" s="35">
        <v>3.2730000000000001</v>
      </c>
      <c r="L17" s="35">
        <v>839.4597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32" t="s">
        <v>41</v>
      </c>
      <c r="B18" s="33">
        <v>43865</v>
      </c>
      <c r="C18" s="34">
        <v>0.44020833333333331</v>
      </c>
      <c r="D18" s="32" t="s">
        <v>42</v>
      </c>
      <c r="E18" s="35">
        <v>2.016</v>
      </c>
      <c r="F18" s="35">
        <v>35.030500000000004</v>
      </c>
      <c r="G18" s="35" t="s">
        <v>43</v>
      </c>
      <c r="H18" s="35">
        <v>2.996</v>
      </c>
      <c r="I18" s="35">
        <v>3255.2503000000002</v>
      </c>
      <c r="J18" s="35" t="s">
        <v>44</v>
      </c>
      <c r="K18" s="35">
        <v>3.2829999999999999</v>
      </c>
      <c r="L18" s="35">
        <v>837.55439999999999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32" t="s">
        <v>41</v>
      </c>
      <c r="B19" s="33">
        <v>43865</v>
      </c>
      <c r="C19" s="34">
        <v>0.44365740740740739</v>
      </c>
      <c r="D19" s="32" t="s">
        <v>42</v>
      </c>
      <c r="E19" s="35">
        <v>2.0099999999999998</v>
      </c>
      <c r="F19" s="35">
        <v>34.818199999999997</v>
      </c>
      <c r="G19" s="35" t="s">
        <v>43</v>
      </c>
      <c r="H19" s="35">
        <v>2.9860000000000002</v>
      </c>
      <c r="I19" s="35">
        <v>3260.5920000000001</v>
      </c>
      <c r="J19" s="35" t="s">
        <v>44</v>
      </c>
      <c r="K19" s="35">
        <v>3.2730000000000001</v>
      </c>
      <c r="L19" s="35">
        <v>842.09339999999997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36" t="s">
        <v>55</v>
      </c>
      <c r="B20" s="37">
        <v>43865</v>
      </c>
      <c r="C20" s="38">
        <v>0.44709490740740737</v>
      </c>
      <c r="D20" s="36" t="s">
        <v>42</v>
      </c>
      <c r="E20" s="39">
        <v>2.0059999999999998</v>
      </c>
      <c r="F20" s="39">
        <v>17.177900000000001</v>
      </c>
      <c r="G20" s="39" t="s">
        <v>43</v>
      </c>
      <c r="H20" s="39">
        <v>2.9830000000000001</v>
      </c>
      <c r="I20" s="39">
        <v>2930.5554000000002</v>
      </c>
      <c r="J20" s="39" t="s">
        <v>44</v>
      </c>
      <c r="K20" s="39">
        <v>3.27</v>
      </c>
      <c r="L20" s="39">
        <v>529.28599999999994</v>
      </c>
      <c r="N20" s="14">
        <f>($O$2/$M$2)*F20</f>
        <v>1.9472716685013478</v>
      </c>
      <c r="P20" s="3"/>
      <c r="R20" s="14">
        <f t="shared" ref="R20:R29" si="3">($R$2/$P$2)*I20</f>
        <v>366.86111569082669</v>
      </c>
      <c r="S20" s="3"/>
      <c r="U20" s="14">
        <f>($S$2/$U$2)*L20</f>
        <v>1220.4381664587333</v>
      </c>
      <c r="AD20" s="31">
        <v>43502</v>
      </c>
    </row>
    <row r="21" spans="1:30" x14ac:dyDescent="0.35">
      <c r="A21" s="36" t="s">
        <v>56</v>
      </c>
      <c r="B21" s="37">
        <v>43865</v>
      </c>
      <c r="C21" s="38">
        <v>0.45053240740740735</v>
      </c>
      <c r="D21" s="36" t="s">
        <v>42</v>
      </c>
      <c r="E21" s="39">
        <v>2.0129999999999999</v>
      </c>
      <c r="F21" s="39">
        <v>17.269100000000002</v>
      </c>
      <c r="G21" s="39" t="s">
        <v>43</v>
      </c>
      <c r="H21" s="39">
        <v>2.9929999999999999</v>
      </c>
      <c r="I21" s="39">
        <v>3627.212</v>
      </c>
      <c r="J21" s="39" t="s">
        <v>44</v>
      </c>
      <c r="K21" s="39">
        <v>3.2829999999999999</v>
      </c>
      <c r="L21" s="39">
        <v>531.60379999999998</v>
      </c>
      <c r="O21" s="14">
        <f t="shared" ref="O20:O29" si="4">($O$2/$M$2)*F21</f>
        <v>1.9576100204633062</v>
      </c>
      <c r="P21" s="3"/>
      <c r="R21" s="14">
        <f t="shared" si="3"/>
        <v>454.07196232057407</v>
      </c>
      <c r="S21" s="3"/>
      <c r="U21" s="14">
        <f t="shared" ref="U21:U26" si="5">($S$2/$U$2)*L21</f>
        <v>1225.7825957128948</v>
      </c>
      <c r="AD21" s="31">
        <v>43502</v>
      </c>
    </row>
    <row r="22" spans="1:30" x14ac:dyDescent="0.35">
      <c r="A22" s="36" t="s">
        <v>57</v>
      </c>
      <c r="B22" s="37">
        <v>43865</v>
      </c>
      <c r="C22" s="38">
        <v>0.45396990740740745</v>
      </c>
      <c r="D22" s="36" t="s">
        <v>42</v>
      </c>
      <c r="E22" s="39">
        <v>2.0059999999999998</v>
      </c>
      <c r="F22" s="39">
        <v>17.270600000000002</v>
      </c>
      <c r="G22" s="39" t="s">
        <v>43</v>
      </c>
      <c r="H22" s="39">
        <v>2.9830000000000001</v>
      </c>
      <c r="I22" s="39">
        <v>3848.7026000000001</v>
      </c>
      <c r="J22" s="39" t="s">
        <v>44</v>
      </c>
      <c r="K22" s="39">
        <v>3.27</v>
      </c>
      <c r="L22" s="39">
        <v>577.17079999999999</v>
      </c>
      <c r="O22" s="14">
        <f t="shared" si="4"/>
        <v>1.957780059146891</v>
      </c>
      <c r="P22" s="3"/>
      <c r="R22" s="14">
        <f>($R$2/$P$2)*I22</f>
        <v>481.79922815933986</v>
      </c>
      <c r="S22" s="3"/>
      <c r="U22" s="14">
        <f t="shared" si="5"/>
        <v>1330.8518889324871</v>
      </c>
      <c r="AD22" s="31">
        <v>43502</v>
      </c>
    </row>
    <row r="23" spans="1:30" x14ac:dyDescent="0.35">
      <c r="A23" s="36" t="s">
        <v>58</v>
      </c>
      <c r="B23" s="37">
        <v>43865</v>
      </c>
      <c r="C23" s="38">
        <v>0.45740740740740743</v>
      </c>
      <c r="D23" s="36" t="s">
        <v>42</v>
      </c>
      <c r="E23" s="39">
        <v>2.0129999999999999</v>
      </c>
      <c r="F23" s="39">
        <v>17.1448</v>
      </c>
      <c r="G23" s="39" t="s">
        <v>43</v>
      </c>
      <c r="H23" s="39">
        <v>2.99</v>
      </c>
      <c r="I23" s="39">
        <v>4279.8859000000002</v>
      </c>
      <c r="J23" s="39" t="s">
        <v>44</v>
      </c>
      <c r="K23" s="39">
        <v>3.2730000000000001</v>
      </c>
      <c r="L23" s="39">
        <v>529.71230000000003</v>
      </c>
      <c r="O23" s="14">
        <f t="shared" si="4"/>
        <v>1.9435194815502423</v>
      </c>
      <c r="P23" s="3"/>
      <c r="R23" s="14">
        <f>($R$2/$P$2)*I23</f>
        <v>535.77684158553632</v>
      </c>
      <c r="S23" s="3"/>
      <c r="U23" s="14">
        <f t="shared" si="5"/>
        <v>1221.4211374618612</v>
      </c>
      <c r="AD23" s="31">
        <v>43502</v>
      </c>
    </row>
    <row r="24" spans="1:30" x14ac:dyDescent="0.35">
      <c r="A24" s="36" t="s">
        <v>59</v>
      </c>
      <c r="B24" s="37">
        <v>43865</v>
      </c>
      <c r="C24" s="38">
        <v>0.46084490740740741</v>
      </c>
      <c r="D24" s="36" t="s">
        <v>42</v>
      </c>
      <c r="E24" s="39">
        <v>2.02</v>
      </c>
      <c r="F24" s="39">
        <v>16.9924</v>
      </c>
      <c r="G24" s="39" t="s">
        <v>43</v>
      </c>
      <c r="H24" s="39">
        <v>2.996</v>
      </c>
      <c r="I24" s="39">
        <v>4216.8896000000004</v>
      </c>
      <c r="J24" s="39" t="s">
        <v>44</v>
      </c>
      <c r="K24" s="39">
        <v>3.28</v>
      </c>
      <c r="L24" s="39">
        <v>503.36399999999998</v>
      </c>
      <c r="O24" s="14">
        <f t="shared" si="4"/>
        <v>1.9262435512980225</v>
      </c>
      <c r="P24" s="3"/>
      <c r="Q24" s="14">
        <f>($R$2/$P$2)*I24</f>
        <v>527.89065970260924</v>
      </c>
      <c r="S24" s="3"/>
      <c r="U24" s="14">
        <f t="shared" si="5"/>
        <v>1160.6667042418162</v>
      </c>
      <c r="AD24" s="31">
        <v>43502</v>
      </c>
    </row>
    <row r="25" spans="1:30" x14ac:dyDescent="0.35">
      <c r="A25" s="36" t="s">
        <v>60</v>
      </c>
      <c r="B25" s="37">
        <v>43865</v>
      </c>
      <c r="C25" s="38">
        <v>0.46429398148148149</v>
      </c>
      <c r="D25" s="36" t="s">
        <v>42</v>
      </c>
      <c r="E25" s="39">
        <v>2.0129999999999999</v>
      </c>
      <c r="F25" s="39">
        <v>17.1248</v>
      </c>
      <c r="G25" s="39" t="s">
        <v>43</v>
      </c>
      <c r="H25" s="39">
        <v>2.99</v>
      </c>
      <c r="I25" s="39">
        <v>2997.8768</v>
      </c>
      <c r="J25" s="39" t="s">
        <v>44</v>
      </c>
      <c r="K25" s="39">
        <v>3.2730000000000001</v>
      </c>
      <c r="L25" s="39">
        <v>511.81119999999999</v>
      </c>
      <c r="O25" s="17">
        <f t="shared" si="4"/>
        <v>1.9412522991024443</v>
      </c>
      <c r="P25" s="3"/>
      <c r="R25" s="17">
        <f t="shared" si="3"/>
        <v>375.28873453531889</v>
      </c>
      <c r="S25" s="3"/>
      <c r="U25" s="17">
        <f t="shared" si="5"/>
        <v>1180.1444256999885</v>
      </c>
      <c r="AD25" s="31">
        <v>43502</v>
      </c>
    </row>
    <row r="26" spans="1:30" x14ac:dyDescent="0.35">
      <c r="A26" s="36" t="s">
        <v>61</v>
      </c>
      <c r="B26" s="37">
        <v>43865</v>
      </c>
      <c r="C26" s="38">
        <v>0.46773148148148147</v>
      </c>
      <c r="D26" s="36" t="s">
        <v>42</v>
      </c>
      <c r="E26" s="39">
        <v>2.016</v>
      </c>
      <c r="F26" s="39">
        <v>16.972799999999999</v>
      </c>
      <c r="G26" s="39" t="s">
        <v>43</v>
      </c>
      <c r="H26" s="39">
        <v>2.9929999999999999</v>
      </c>
      <c r="I26" s="39">
        <v>4826.1247999999996</v>
      </c>
      <c r="J26" s="39" t="s">
        <v>44</v>
      </c>
      <c r="K26" s="39">
        <v>3.2829999999999999</v>
      </c>
      <c r="L26" s="39">
        <v>511.23970000000003</v>
      </c>
      <c r="N26" s="17">
        <f>($O$2/$M$2)*F26</f>
        <v>1.9240217124991805</v>
      </c>
      <c r="P26" s="3"/>
      <c r="R26" s="17">
        <f t="shared" si="3"/>
        <v>604.15767215701419</v>
      </c>
      <c r="S26" s="3"/>
      <c r="U26" s="17">
        <f t="shared" si="5"/>
        <v>1178.8266496542758</v>
      </c>
      <c r="AD26" s="31">
        <v>43502</v>
      </c>
    </row>
    <row r="27" spans="1:30" x14ac:dyDescent="0.35">
      <c r="A27" s="36" t="s">
        <v>62</v>
      </c>
      <c r="B27" s="37">
        <v>43865</v>
      </c>
      <c r="C27" s="38">
        <v>0.47118055555555555</v>
      </c>
      <c r="D27" s="36" t="s">
        <v>42</v>
      </c>
      <c r="E27" s="39">
        <v>2.0129999999999999</v>
      </c>
      <c r="F27" s="39">
        <v>16.992799999999999</v>
      </c>
      <c r="G27" s="39" t="s">
        <v>43</v>
      </c>
      <c r="H27" s="39">
        <v>2.9929999999999999</v>
      </c>
      <c r="I27" s="39">
        <v>6180.5081</v>
      </c>
      <c r="J27" s="39" t="s">
        <v>44</v>
      </c>
      <c r="K27" s="39">
        <v>3.2759999999999998</v>
      </c>
      <c r="L27" s="39">
        <v>513.01819999999998</v>
      </c>
      <c r="O27" s="17">
        <f t="shared" si="4"/>
        <v>1.9262888949469783</v>
      </c>
      <c r="P27" s="3"/>
      <c r="R27" s="17">
        <f t="shared" si="3"/>
        <v>773.70593202305315</v>
      </c>
      <c r="S27" s="3"/>
      <c r="U27" s="17">
        <f>($S$2/$U$2)*L27</f>
        <v>1182.9275502619753</v>
      </c>
      <c r="AD27" s="31">
        <v>43502</v>
      </c>
    </row>
    <row r="28" spans="1:30" x14ac:dyDescent="0.35">
      <c r="A28" s="36" t="s">
        <v>63</v>
      </c>
      <c r="B28" s="37">
        <v>43865</v>
      </c>
      <c r="C28" s="38">
        <v>0.47460648148148149</v>
      </c>
      <c r="D28" s="36" t="s">
        <v>42</v>
      </c>
      <c r="E28" s="39">
        <v>2.0129999999999999</v>
      </c>
      <c r="F28" s="39">
        <v>16.9802</v>
      </c>
      <c r="G28" s="39" t="s">
        <v>43</v>
      </c>
      <c r="H28" s="39">
        <v>2.9929999999999999</v>
      </c>
      <c r="I28" s="39">
        <v>7689.4786000000004</v>
      </c>
      <c r="J28" s="39" t="s">
        <v>44</v>
      </c>
      <c r="K28" s="39">
        <v>3.2759999999999998</v>
      </c>
      <c r="L28" s="39">
        <v>527.46799999999996</v>
      </c>
      <c r="O28" s="17">
        <f t="shared" si="4"/>
        <v>1.9248605700048658</v>
      </c>
      <c r="P28" s="3"/>
      <c r="R28" s="17">
        <f t="shared" si="3"/>
        <v>962.60616614746004</v>
      </c>
      <c r="S28" s="3"/>
      <c r="U28" s="17">
        <f>($S$2/$U$2)*L28</f>
        <v>1216.2461859668595</v>
      </c>
      <c r="AD28" s="31">
        <v>43502</v>
      </c>
    </row>
    <row r="29" spans="1:30" x14ac:dyDescent="0.35">
      <c r="A29" s="36" t="s">
        <v>64</v>
      </c>
      <c r="B29" s="37">
        <v>43865</v>
      </c>
      <c r="C29" s="38">
        <v>0.47805555555555551</v>
      </c>
      <c r="D29" s="36" t="s">
        <v>42</v>
      </c>
      <c r="E29" s="39">
        <v>2.0129999999999999</v>
      </c>
      <c r="F29" s="39">
        <v>16.921600000000002</v>
      </c>
      <c r="G29" s="39" t="s">
        <v>43</v>
      </c>
      <c r="H29" s="39">
        <v>2.9929999999999999</v>
      </c>
      <c r="I29" s="39">
        <v>8568.2834000000003</v>
      </c>
      <c r="J29" s="39" t="s">
        <v>44</v>
      </c>
      <c r="K29" s="39">
        <v>3.28</v>
      </c>
      <c r="L29" s="39">
        <v>536.86220000000003</v>
      </c>
      <c r="O29" s="17">
        <f t="shared" si="4"/>
        <v>1.9182177254328183</v>
      </c>
      <c r="P29" s="3"/>
      <c r="R29" s="17">
        <f t="shared" si="3"/>
        <v>1072.6192064750558</v>
      </c>
      <c r="S29" s="3"/>
      <c r="U29" s="17">
        <f>($S$2/$U$2)*L29</f>
        <v>1237.9075188253646</v>
      </c>
      <c r="AD29" s="31">
        <v>43502</v>
      </c>
    </row>
    <row r="30" spans="1:30" x14ac:dyDescent="0.35">
      <c r="A30" s="32" t="s">
        <v>41</v>
      </c>
      <c r="B30" s="33">
        <v>43865</v>
      </c>
      <c r="C30" s="34">
        <v>0.4814930555555556</v>
      </c>
      <c r="D30" s="32" t="s">
        <v>42</v>
      </c>
      <c r="E30" s="35">
        <v>2.0129999999999999</v>
      </c>
      <c r="F30" s="35">
        <v>34.8018</v>
      </c>
      <c r="G30" s="35" t="s">
        <v>43</v>
      </c>
      <c r="H30" s="35">
        <v>2.99</v>
      </c>
      <c r="I30" s="35">
        <v>3256.2372</v>
      </c>
      <c r="J30" s="35" t="s">
        <v>44</v>
      </c>
      <c r="K30" s="35">
        <v>3.2730000000000001</v>
      </c>
      <c r="L30" s="35">
        <v>842.34950000000003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32" t="s">
        <v>41</v>
      </c>
      <c r="B31" s="33">
        <v>43865</v>
      </c>
      <c r="C31" s="34">
        <v>0.48493055555555559</v>
      </c>
      <c r="D31" s="32" t="s">
        <v>42</v>
      </c>
      <c r="E31" s="35">
        <v>2.0129999999999999</v>
      </c>
      <c r="F31" s="35">
        <v>35.028500000000001</v>
      </c>
      <c r="G31" s="35" t="s">
        <v>43</v>
      </c>
      <c r="H31" s="35">
        <v>2.9929999999999999</v>
      </c>
      <c r="I31" s="35">
        <v>3262.7716</v>
      </c>
      <c r="J31" s="35" t="s">
        <v>44</v>
      </c>
      <c r="K31" s="35">
        <v>3.28</v>
      </c>
      <c r="L31" s="35">
        <v>836.61099999999999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32" t="s">
        <v>41</v>
      </c>
      <c r="B32" s="33">
        <v>43865</v>
      </c>
      <c r="C32" s="34">
        <v>0.48836805555555557</v>
      </c>
      <c r="D32" s="32" t="s">
        <v>42</v>
      </c>
      <c r="E32" s="35">
        <v>2.0129999999999999</v>
      </c>
      <c r="F32" s="35">
        <v>34.558199999999999</v>
      </c>
      <c r="G32" s="35" t="s">
        <v>43</v>
      </c>
      <c r="H32" s="35">
        <v>2.99</v>
      </c>
      <c r="I32" s="35">
        <v>3235.1412</v>
      </c>
      <c r="J32" s="35" t="s">
        <v>44</v>
      </c>
      <c r="K32" s="35">
        <v>3.2759999999999998</v>
      </c>
      <c r="L32" s="35">
        <v>829.28240000000005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32" t="s">
        <v>41</v>
      </c>
      <c r="B33" s="33">
        <v>43865</v>
      </c>
      <c r="C33" s="34">
        <v>0.49181712962962965</v>
      </c>
      <c r="D33" s="32" t="s">
        <v>42</v>
      </c>
      <c r="E33" s="35">
        <v>2.0129999999999999</v>
      </c>
      <c r="F33" s="35">
        <v>34.911900000000003</v>
      </c>
      <c r="G33" s="35" t="s">
        <v>43</v>
      </c>
      <c r="H33" s="35">
        <v>2.99</v>
      </c>
      <c r="I33" s="35">
        <v>3249.0601999999999</v>
      </c>
      <c r="J33" s="35" t="s">
        <v>44</v>
      </c>
      <c r="K33" s="35">
        <v>3.2730000000000001</v>
      </c>
      <c r="L33" s="35">
        <v>839.45219999999995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40" t="s">
        <v>70</v>
      </c>
      <c r="B39" s="41">
        <v>43865</v>
      </c>
      <c r="C39" s="42">
        <v>0.49525462962962963</v>
      </c>
      <c r="D39" s="40" t="s">
        <v>42</v>
      </c>
      <c r="E39" s="43">
        <v>2.0129999999999999</v>
      </c>
      <c r="F39" s="43">
        <v>17.011800000000001</v>
      </c>
      <c r="G39" s="43" t="s">
        <v>43</v>
      </c>
      <c r="H39" s="43">
        <v>2.9929999999999999</v>
      </c>
      <c r="I39" s="43">
        <v>3053.1777999999999</v>
      </c>
      <c r="J39" s="43" t="s">
        <v>44</v>
      </c>
      <c r="K39" s="43">
        <v>3.2829999999999999</v>
      </c>
      <c r="L39" s="43">
        <v>532.36080000000004</v>
      </c>
      <c r="O39" s="26">
        <f t="shared" si="6"/>
        <v>1.9284427182723864</v>
      </c>
      <c r="R39" s="16">
        <f t="shared" si="7"/>
        <v>382.21158150105731</v>
      </c>
      <c r="U39" s="16">
        <f t="shared" si="8"/>
        <v>1227.5281013412496</v>
      </c>
      <c r="AD39" s="31">
        <v>43502</v>
      </c>
    </row>
    <row r="40" spans="1:30" x14ac:dyDescent="0.35">
      <c r="A40" s="40" t="s">
        <v>71</v>
      </c>
      <c r="B40" s="41">
        <v>43865</v>
      </c>
      <c r="C40" s="42">
        <v>0.4987037037037037</v>
      </c>
      <c r="D40" s="40" t="s">
        <v>42</v>
      </c>
      <c r="E40" s="43">
        <v>2.0099999999999998</v>
      </c>
      <c r="F40" s="43">
        <v>15.929500000000001</v>
      </c>
      <c r="G40" s="43" t="s">
        <v>43</v>
      </c>
      <c r="H40" s="43">
        <v>2.9860000000000002</v>
      </c>
      <c r="I40" s="43">
        <v>3818.3598000000002</v>
      </c>
      <c r="J40" s="43" t="s">
        <v>44</v>
      </c>
      <c r="K40" s="43">
        <v>3.2730000000000001</v>
      </c>
      <c r="L40" s="43">
        <v>524.42420000000004</v>
      </c>
      <c r="O40" s="16">
        <f t="shared" si="6"/>
        <v>1.805754140109805</v>
      </c>
      <c r="R40" s="16">
        <f t="shared" si="7"/>
        <v>478.00076952546328</v>
      </c>
      <c r="U40" s="16">
        <f t="shared" si="8"/>
        <v>1209.2277314997718</v>
      </c>
      <c r="AD40" s="31">
        <v>43502</v>
      </c>
    </row>
    <row r="41" spans="1:30" x14ac:dyDescent="0.35">
      <c r="A41" s="40" t="s">
        <v>72</v>
      </c>
      <c r="B41" s="41">
        <v>43865</v>
      </c>
      <c r="C41" s="42">
        <v>0.50214120370370374</v>
      </c>
      <c r="D41" s="40" t="s">
        <v>42</v>
      </c>
      <c r="E41" s="43">
        <v>2.0129999999999999</v>
      </c>
      <c r="F41" s="43">
        <v>15.4162</v>
      </c>
      <c r="G41" s="43" t="s">
        <v>43</v>
      </c>
      <c r="H41" s="43">
        <v>2.99</v>
      </c>
      <c r="I41" s="43">
        <v>4375.7129999999997</v>
      </c>
      <c r="J41" s="43" t="s">
        <v>44</v>
      </c>
      <c r="K41" s="43">
        <v>3.2759999999999998</v>
      </c>
      <c r="L41" s="43">
        <v>523.58439999999996</v>
      </c>
      <c r="O41" s="16">
        <f t="shared" si="6"/>
        <v>1.7475669025870728</v>
      </c>
      <c r="R41" s="16">
        <f t="shared" si="7"/>
        <v>547.77294199005905</v>
      </c>
      <c r="U41" s="16">
        <f t="shared" si="8"/>
        <v>1207.2913039876287</v>
      </c>
      <c r="AD41" s="31">
        <v>43502</v>
      </c>
    </row>
    <row r="42" spans="1:30" x14ac:dyDescent="0.35">
      <c r="A42" s="40" t="s">
        <v>73</v>
      </c>
      <c r="B42" s="41">
        <v>43865</v>
      </c>
      <c r="C42" s="42">
        <v>0.50557870370370372</v>
      </c>
      <c r="D42" s="40" t="s">
        <v>42</v>
      </c>
      <c r="E42" s="43">
        <v>2.0099999999999998</v>
      </c>
      <c r="F42" s="43">
        <v>14.857799999999999</v>
      </c>
      <c r="G42" s="43" t="s">
        <v>43</v>
      </c>
      <c r="H42" s="43">
        <v>2.9860000000000002</v>
      </c>
      <c r="I42" s="43">
        <v>4609.5006000000003</v>
      </c>
      <c r="J42" s="43" t="s">
        <v>44</v>
      </c>
      <c r="K42" s="43">
        <v>3.2730000000000001</v>
      </c>
      <c r="L42" s="43">
        <v>513.65139999999997</v>
      </c>
      <c r="O42" s="16">
        <f t="shared" si="6"/>
        <v>1.6842671686445563</v>
      </c>
      <c r="R42" s="16">
        <f t="shared" si="7"/>
        <v>577.03960583496735</v>
      </c>
      <c r="U42" s="16">
        <f t="shared" si="8"/>
        <v>1184.3875953925883</v>
      </c>
      <c r="AD42" s="31">
        <v>43502</v>
      </c>
    </row>
    <row r="43" spans="1:30" x14ac:dyDescent="0.35">
      <c r="A43" s="40" t="s">
        <v>74</v>
      </c>
      <c r="B43" s="41">
        <v>43865</v>
      </c>
      <c r="C43" s="42">
        <v>0.50902777777777775</v>
      </c>
      <c r="D43" s="40" t="s">
        <v>42</v>
      </c>
      <c r="E43" s="43">
        <v>2.0059999999999998</v>
      </c>
      <c r="F43" s="43">
        <v>14.48</v>
      </c>
      <c r="G43" s="43" t="s">
        <v>43</v>
      </c>
      <c r="H43" s="43">
        <v>2.9830000000000001</v>
      </c>
      <c r="I43" s="43">
        <v>4865.0092000000004</v>
      </c>
      <c r="J43" s="43" t="s">
        <v>44</v>
      </c>
      <c r="K43" s="43">
        <v>3.266</v>
      </c>
      <c r="L43" s="43">
        <v>545.89620000000002</v>
      </c>
      <c r="O43" s="16">
        <f t="shared" ref="O43" si="9">($O$2/$M$2)*F43</f>
        <v>1.6414400922056547</v>
      </c>
      <c r="R43" s="16">
        <f t="shared" si="7"/>
        <v>609.02540964014406</v>
      </c>
      <c r="T43" s="16">
        <f>($S$2/$U$2)*L43</f>
        <v>1258.7382953729932</v>
      </c>
      <c r="AD43" s="31">
        <v>43502</v>
      </c>
    </row>
    <row r="44" spans="1:30" x14ac:dyDescent="0.35">
      <c r="A44" s="48" t="s">
        <v>41</v>
      </c>
      <c r="B44" s="49">
        <v>43865</v>
      </c>
      <c r="C44" s="50">
        <v>0.4814930555555556</v>
      </c>
      <c r="D44" s="48" t="s">
        <v>42</v>
      </c>
      <c r="E44" s="51">
        <v>2.0129999999999999</v>
      </c>
      <c r="F44" s="51">
        <v>34.8018</v>
      </c>
      <c r="G44" s="51" t="s">
        <v>43</v>
      </c>
      <c r="H44" s="51">
        <v>2.99</v>
      </c>
      <c r="I44" s="51">
        <v>3256.2372</v>
      </c>
      <c r="J44" s="51" t="s">
        <v>44</v>
      </c>
      <c r="K44" s="51">
        <v>3.2730000000000001</v>
      </c>
      <c r="L44" s="51">
        <v>842.34950000000003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48" t="s">
        <v>41</v>
      </c>
      <c r="B45" s="49">
        <v>43865</v>
      </c>
      <c r="C45" s="50">
        <v>0.48493055555555559</v>
      </c>
      <c r="D45" s="48" t="s">
        <v>42</v>
      </c>
      <c r="E45" s="51">
        <v>2.0129999999999999</v>
      </c>
      <c r="F45" s="51">
        <v>35.028500000000001</v>
      </c>
      <c r="G45" s="51" t="s">
        <v>43</v>
      </c>
      <c r="H45" s="51">
        <v>2.9929999999999999</v>
      </c>
      <c r="I45" s="51">
        <v>3262.7716</v>
      </c>
      <c r="J45" s="51" t="s">
        <v>44</v>
      </c>
      <c r="K45" s="51">
        <v>3.28</v>
      </c>
      <c r="L45" s="51">
        <v>836.61099999999999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48" t="s">
        <v>41</v>
      </c>
      <c r="B46" s="49">
        <v>43865</v>
      </c>
      <c r="C46" s="50">
        <v>0.48836805555555557</v>
      </c>
      <c r="D46" s="48" t="s">
        <v>42</v>
      </c>
      <c r="E46" s="51">
        <v>2.0129999999999999</v>
      </c>
      <c r="F46" s="51">
        <v>34.558199999999999</v>
      </c>
      <c r="G46" s="51" t="s">
        <v>43</v>
      </c>
      <c r="H46" s="51">
        <v>2.99</v>
      </c>
      <c r="I46" s="51">
        <v>3235.1412</v>
      </c>
      <c r="J46" s="51" t="s">
        <v>44</v>
      </c>
      <c r="K46" s="51">
        <v>3.2759999999999998</v>
      </c>
      <c r="L46" s="51">
        <v>829.28240000000005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48" t="s">
        <v>41</v>
      </c>
      <c r="B47" s="49">
        <v>43865</v>
      </c>
      <c r="C47" s="50">
        <v>0.49181712962962965</v>
      </c>
      <c r="D47" s="48" t="s">
        <v>42</v>
      </c>
      <c r="E47" s="51">
        <v>2.0129999999999999</v>
      </c>
      <c r="F47" s="51">
        <v>34.911900000000003</v>
      </c>
      <c r="G47" s="51" t="s">
        <v>43</v>
      </c>
      <c r="H47" s="51">
        <v>2.99</v>
      </c>
      <c r="I47" s="51">
        <v>3249.0601999999999</v>
      </c>
      <c r="J47" s="51" t="s">
        <v>44</v>
      </c>
      <c r="K47" s="51">
        <v>3.2730000000000001</v>
      </c>
      <c r="L47" s="51">
        <v>839.45219999999995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44" t="s">
        <v>75</v>
      </c>
      <c r="B48" s="45">
        <v>43865</v>
      </c>
      <c r="C48" s="46">
        <v>0.51246527777777773</v>
      </c>
      <c r="D48" s="44" t="s">
        <v>42</v>
      </c>
      <c r="E48" s="47">
        <v>2.0129999999999999</v>
      </c>
      <c r="F48" s="47">
        <v>17.002500000000001</v>
      </c>
      <c r="G48" s="47" t="s">
        <v>43</v>
      </c>
      <c r="H48" s="47">
        <v>2.9929999999999999</v>
      </c>
      <c r="I48" s="47">
        <v>2898.7703000000001</v>
      </c>
      <c r="J48" s="47" t="s">
        <v>44</v>
      </c>
      <c r="K48" s="47">
        <v>3.28</v>
      </c>
      <c r="L48" s="47">
        <v>511.84289999999999</v>
      </c>
      <c r="O48" s="22">
        <f t="shared" ref="O48:O57" si="10">($O$2/$M$2)*F48</f>
        <v>1.9273884784341606</v>
      </c>
      <c r="R48" s="22">
        <f t="shared" ref="R48:R57" si="11">($R$2/$P$2)*I48</f>
        <v>362.88210295885631</v>
      </c>
      <c r="U48" s="22">
        <f>($S$2/$U$2)*L48</f>
        <v>1180.2175201893133</v>
      </c>
      <c r="AD48" s="31">
        <v>43502</v>
      </c>
    </row>
    <row r="49" spans="1:30" x14ac:dyDescent="0.35">
      <c r="A49" s="44" t="s">
        <v>76</v>
      </c>
      <c r="B49" s="45">
        <v>43865</v>
      </c>
      <c r="C49" s="46">
        <v>0.51590277777777771</v>
      </c>
      <c r="D49" s="44" t="s">
        <v>42</v>
      </c>
      <c r="E49" s="47">
        <v>2.0059999999999998</v>
      </c>
      <c r="F49" s="47">
        <v>16.655000000000001</v>
      </c>
      <c r="G49" s="47" t="s">
        <v>43</v>
      </c>
      <c r="H49" s="47">
        <v>2.9860000000000002</v>
      </c>
      <c r="I49" s="47">
        <v>3585.5346</v>
      </c>
      <c r="J49" s="47" t="s">
        <v>44</v>
      </c>
      <c r="K49" s="47">
        <v>3.27</v>
      </c>
      <c r="L49" s="47">
        <v>525.95960000000002</v>
      </c>
      <c r="O49" s="22">
        <f t="shared" si="10"/>
        <v>1.8879961834036727</v>
      </c>
      <c r="R49" s="22">
        <f t="shared" si="11"/>
        <v>448.85458357281419</v>
      </c>
      <c r="U49" s="22">
        <f>($S$2/$U$2)*L49</f>
        <v>1212.7680873013246</v>
      </c>
      <c r="AD49" s="31">
        <v>43502</v>
      </c>
    </row>
    <row r="50" spans="1:30" x14ac:dyDescent="0.35">
      <c r="A50" s="44" t="s">
        <v>77</v>
      </c>
      <c r="B50" s="45">
        <v>43865</v>
      </c>
      <c r="C50" s="46">
        <v>0.5193402777777778</v>
      </c>
      <c r="D50" s="44" t="s">
        <v>42</v>
      </c>
      <c r="E50" s="47">
        <v>2.0129999999999999</v>
      </c>
      <c r="F50" s="47">
        <v>16.114999999999998</v>
      </c>
      <c r="G50" s="47" t="s">
        <v>43</v>
      </c>
      <c r="H50" s="47">
        <v>2.9860000000000002</v>
      </c>
      <c r="I50" s="47">
        <v>3842.2930000000001</v>
      </c>
      <c r="J50" s="47" t="s">
        <v>44</v>
      </c>
      <c r="K50" s="47">
        <v>3.27</v>
      </c>
      <c r="L50" s="47">
        <v>517.67719999999997</v>
      </c>
      <c r="O50" s="22">
        <f t="shared" si="10"/>
        <v>1.82678225731313</v>
      </c>
      <c r="R50" s="22">
        <f t="shared" si="11"/>
        <v>480.99684339393605</v>
      </c>
      <c r="U50" s="22">
        <f>($S$2/$U$2)*L50</f>
        <v>1193.6703649548469</v>
      </c>
      <c r="AD50" s="31">
        <v>43502</v>
      </c>
    </row>
    <row r="51" spans="1:30" x14ac:dyDescent="0.35">
      <c r="A51" s="44" t="s">
        <v>78</v>
      </c>
      <c r="B51" s="45">
        <v>43865</v>
      </c>
      <c r="C51" s="46">
        <v>0.52255787037037038</v>
      </c>
      <c r="D51" s="44" t="s">
        <v>42</v>
      </c>
      <c r="E51" s="47">
        <v>2.0099999999999998</v>
      </c>
      <c r="F51" s="47">
        <v>15.9605</v>
      </c>
      <c r="G51" s="47" t="s">
        <v>43</v>
      </c>
      <c r="H51" s="47">
        <v>2.99</v>
      </c>
      <c r="I51" s="47">
        <v>4202.7915999999996</v>
      </c>
      <c r="J51" s="47" t="s">
        <v>44</v>
      </c>
      <c r="K51" s="47">
        <v>3.2759999999999998</v>
      </c>
      <c r="L51" s="47">
        <v>530.28</v>
      </c>
      <c r="O51" s="22">
        <f t="shared" si="10"/>
        <v>1.8092682729038916</v>
      </c>
      <c r="R51" s="22">
        <f t="shared" si="11"/>
        <v>526.12580379542885</v>
      </c>
      <c r="U51" s="22">
        <f>($S$2/$U$2)*L51</f>
        <v>1222.7301513921343</v>
      </c>
      <c r="AD51" s="31">
        <v>43502</v>
      </c>
    </row>
    <row r="52" spans="1:30" x14ac:dyDescent="0.35">
      <c r="A52" s="44" t="s">
        <v>79</v>
      </c>
      <c r="B52" s="45">
        <v>43865</v>
      </c>
      <c r="C52" s="46">
        <v>0.52599537037037036</v>
      </c>
      <c r="D52" s="44" t="s">
        <v>42</v>
      </c>
      <c r="E52" s="47">
        <v>2.016</v>
      </c>
      <c r="F52" s="47">
        <v>15.433999999999999</v>
      </c>
      <c r="G52" s="47" t="s">
        <v>43</v>
      </c>
      <c r="H52" s="47">
        <v>2.9929999999999999</v>
      </c>
      <c r="I52" s="47">
        <v>4344.4888000000001</v>
      </c>
      <c r="J52" s="47" t="s">
        <v>44</v>
      </c>
      <c r="K52" s="47">
        <v>3.2759999999999998</v>
      </c>
      <c r="L52" s="47">
        <v>504.255</v>
      </c>
      <c r="O52" s="22">
        <f t="shared" si="10"/>
        <v>1.7495846949656129</v>
      </c>
      <c r="R52" s="22">
        <f t="shared" si="11"/>
        <v>543.86414543615206</v>
      </c>
      <c r="U52" s="22">
        <f t="shared" ref="U52:U57" si="12">($S$2/$U$2)*L52</f>
        <v>1162.721189730408</v>
      </c>
      <c r="AD52" s="31">
        <v>43502</v>
      </c>
    </row>
    <row r="53" spans="1:30" x14ac:dyDescent="0.35">
      <c r="A53" s="52" t="s">
        <v>80</v>
      </c>
      <c r="B53" s="53">
        <v>43865</v>
      </c>
      <c r="C53" s="54">
        <v>0.54320601851851846</v>
      </c>
      <c r="D53" s="52" t="s">
        <v>42</v>
      </c>
      <c r="E53" s="55">
        <v>2.0129999999999999</v>
      </c>
      <c r="F53" s="55">
        <v>16.934799999999999</v>
      </c>
      <c r="G53" s="55" t="s">
        <v>43</v>
      </c>
      <c r="H53" s="55">
        <v>2.99</v>
      </c>
      <c r="I53" s="55">
        <v>3000.3600999999999</v>
      </c>
      <c r="J53" s="55" t="s">
        <v>44</v>
      </c>
      <c r="K53" s="55">
        <v>3.2759999999999998</v>
      </c>
      <c r="L53" s="55">
        <v>509.4511</v>
      </c>
      <c r="O53" s="24">
        <f t="shared" si="10"/>
        <v>1.9197140658483647</v>
      </c>
      <c r="R53" s="24">
        <f t="shared" si="11"/>
        <v>375.59960605427909</v>
      </c>
      <c r="U53" s="24">
        <f t="shared" si="12"/>
        <v>1174.7024602660658</v>
      </c>
      <c r="AD53" s="31">
        <v>43502</v>
      </c>
    </row>
    <row r="54" spans="1:30" x14ac:dyDescent="0.35">
      <c r="A54" s="52" t="s">
        <v>81</v>
      </c>
      <c r="B54" s="53">
        <v>43865</v>
      </c>
      <c r="C54" s="54">
        <v>0.54664351851851845</v>
      </c>
      <c r="D54" s="52" t="s">
        <v>42</v>
      </c>
      <c r="E54" s="55">
        <v>2.0129999999999999</v>
      </c>
      <c r="F54" s="55">
        <v>15.7896</v>
      </c>
      <c r="G54" s="55" t="s">
        <v>43</v>
      </c>
      <c r="H54" s="55">
        <v>2.9860000000000002</v>
      </c>
      <c r="I54" s="55">
        <v>4080.5551999999998</v>
      </c>
      <c r="J54" s="55" t="s">
        <v>44</v>
      </c>
      <c r="K54" s="55">
        <v>3.2730000000000001</v>
      </c>
      <c r="L54" s="55">
        <v>507.95229999999998</v>
      </c>
      <c r="O54" s="24">
        <f t="shared" si="10"/>
        <v>1.789895198887459</v>
      </c>
      <c r="R54" s="24">
        <f t="shared" si="11"/>
        <v>510.82365933433789</v>
      </c>
      <c r="U54" s="24">
        <f t="shared" si="12"/>
        <v>1171.2464974711149</v>
      </c>
      <c r="AD54" s="31">
        <v>43502</v>
      </c>
    </row>
    <row r="55" spans="1:30" x14ac:dyDescent="0.35">
      <c r="A55" s="52" t="s">
        <v>82</v>
      </c>
      <c r="B55" s="53">
        <v>43865</v>
      </c>
      <c r="C55" s="54">
        <v>0.55008101851851854</v>
      </c>
      <c r="D55" s="52" t="s">
        <v>42</v>
      </c>
      <c r="E55" s="55">
        <v>2.0059999999999998</v>
      </c>
      <c r="F55" s="55">
        <v>15.120799999999999</v>
      </c>
      <c r="G55" s="55" t="s">
        <v>43</v>
      </c>
      <c r="H55" s="55">
        <v>2.9860000000000002</v>
      </c>
      <c r="I55" s="55">
        <v>4877.9196000000002</v>
      </c>
      <c r="J55" s="55" t="s">
        <v>44</v>
      </c>
      <c r="K55" s="55">
        <v>3.27</v>
      </c>
      <c r="L55" s="55">
        <v>530.75139999999999</v>
      </c>
      <c r="O55" s="24">
        <f t="shared" si="10"/>
        <v>1.7140806178330981</v>
      </c>
      <c r="R55" s="24">
        <f t="shared" si="11"/>
        <v>610.64159602857228</v>
      </c>
      <c r="U55" s="24">
        <f t="shared" si="12"/>
        <v>1223.8171148706103</v>
      </c>
      <c r="AD55" s="31">
        <v>43502</v>
      </c>
    </row>
    <row r="56" spans="1:30" x14ac:dyDescent="0.35">
      <c r="A56" s="52" t="s">
        <v>83</v>
      </c>
      <c r="B56" s="53">
        <v>43865</v>
      </c>
      <c r="C56" s="54">
        <v>0.55351851851851852</v>
      </c>
      <c r="D56" s="52" t="s">
        <v>42</v>
      </c>
      <c r="E56" s="55">
        <v>2.0059999999999998</v>
      </c>
      <c r="F56" s="55">
        <v>14.846</v>
      </c>
      <c r="G56" s="55" t="s">
        <v>43</v>
      </c>
      <c r="H56" s="55">
        <v>2.9830000000000001</v>
      </c>
      <c r="I56" s="55">
        <v>5182.4261999999999</v>
      </c>
      <c r="J56" s="55" t="s">
        <v>44</v>
      </c>
      <c r="K56" s="55">
        <v>3.27</v>
      </c>
      <c r="L56" s="55">
        <v>522.49770000000001</v>
      </c>
      <c r="O56" s="24">
        <f t="shared" si="10"/>
        <v>1.6829295310003556</v>
      </c>
      <c r="R56" s="24">
        <f t="shared" si="11"/>
        <v>648.76120673827609</v>
      </c>
      <c r="U56" s="24">
        <f t="shared" si="12"/>
        <v>1204.7855695538999</v>
      </c>
      <c r="AD56" s="31">
        <v>43502</v>
      </c>
    </row>
    <row r="57" spans="1:30" x14ac:dyDescent="0.35">
      <c r="A57" s="52" t="s">
        <v>84</v>
      </c>
      <c r="B57" s="53">
        <v>43865</v>
      </c>
      <c r="C57" s="54">
        <v>0.55696759259259265</v>
      </c>
      <c r="D57" s="52" t="s">
        <v>42</v>
      </c>
      <c r="E57" s="55">
        <v>2.016</v>
      </c>
      <c r="F57" s="55">
        <v>14.610099999999999</v>
      </c>
      <c r="G57" s="55" t="s">
        <v>43</v>
      </c>
      <c r="H57" s="55">
        <v>2.9929999999999999</v>
      </c>
      <c r="I57" s="55">
        <v>5724.7046</v>
      </c>
      <c r="J57" s="55" t="s">
        <v>44</v>
      </c>
      <c r="K57" s="55">
        <v>3.28</v>
      </c>
      <c r="L57" s="55">
        <v>512.96990000000005</v>
      </c>
      <c r="M57" s="3"/>
      <c r="N57" s="2"/>
      <c r="O57" s="24">
        <f t="shared" si="10"/>
        <v>1.6561881140285797</v>
      </c>
      <c r="P57" s="3"/>
      <c r="Q57" s="2"/>
      <c r="R57" s="24">
        <f t="shared" si="11"/>
        <v>716.64624274170274</v>
      </c>
      <c r="S57" s="3"/>
      <c r="U57" s="24">
        <f t="shared" si="12"/>
        <v>1182.8161791630989</v>
      </c>
      <c r="AD57" s="31">
        <v>43502</v>
      </c>
    </row>
    <row r="58" spans="1:30" x14ac:dyDescent="0.35">
      <c r="A58" s="56" t="s">
        <v>41</v>
      </c>
      <c r="B58" s="57">
        <v>43865</v>
      </c>
      <c r="C58" s="58">
        <v>0.5776041666666667</v>
      </c>
      <c r="D58" s="56" t="s">
        <v>42</v>
      </c>
      <c r="E58" s="59">
        <v>2.0129999999999999</v>
      </c>
      <c r="F58" s="59">
        <v>34.689599999999999</v>
      </c>
      <c r="G58" s="59" t="s">
        <v>43</v>
      </c>
      <c r="H58" s="59">
        <v>2.99</v>
      </c>
      <c r="I58" s="59">
        <v>3246.1550999999999</v>
      </c>
      <c r="J58" s="59" t="s">
        <v>44</v>
      </c>
      <c r="K58" s="59">
        <v>3.2759999999999998</v>
      </c>
      <c r="L58" s="59">
        <v>832.89599999999996</v>
      </c>
      <c r="AD58" s="31">
        <v>43502</v>
      </c>
    </row>
    <row r="59" spans="1:30" x14ac:dyDescent="0.35">
      <c r="A59" s="56" t="s">
        <v>41</v>
      </c>
      <c r="B59" s="57">
        <v>43865</v>
      </c>
      <c r="C59" s="58">
        <v>0.58104166666666668</v>
      </c>
      <c r="D59" s="56" t="s">
        <v>42</v>
      </c>
      <c r="E59" s="59">
        <v>2.0129999999999999</v>
      </c>
      <c r="F59" s="59">
        <v>34.6218</v>
      </c>
      <c r="G59" s="59" t="s">
        <v>43</v>
      </c>
      <c r="H59" s="59">
        <v>2.9929999999999999</v>
      </c>
      <c r="I59" s="59">
        <v>3235.6242000000002</v>
      </c>
      <c r="J59" s="59" t="s">
        <v>44</v>
      </c>
      <c r="K59" s="59">
        <v>3.28</v>
      </c>
      <c r="L59" s="59">
        <v>826.22339999999997</v>
      </c>
    </row>
    <row r="60" spans="1:30" x14ac:dyDescent="0.35">
      <c r="A60" s="56" t="s">
        <v>41</v>
      </c>
      <c r="B60" s="57">
        <v>43865</v>
      </c>
      <c r="C60" s="58">
        <v>0.58449074074074081</v>
      </c>
      <c r="D60" s="56" t="s">
        <v>42</v>
      </c>
      <c r="E60" s="59">
        <v>2.0059999999999998</v>
      </c>
      <c r="F60" s="59">
        <v>34.633200000000002</v>
      </c>
      <c r="G60" s="59" t="s">
        <v>43</v>
      </c>
      <c r="H60" s="59">
        <v>2.9830000000000001</v>
      </c>
      <c r="I60" s="59">
        <v>3240.5801999999999</v>
      </c>
      <c r="J60" s="59" t="s">
        <v>44</v>
      </c>
      <c r="K60" s="59">
        <v>3.27</v>
      </c>
      <c r="L60" s="59">
        <v>826.56579999999997</v>
      </c>
    </row>
    <row r="61" spans="1:30" x14ac:dyDescent="0.35">
      <c r="A61" s="56" t="s">
        <v>41</v>
      </c>
      <c r="B61" s="57">
        <v>43865</v>
      </c>
      <c r="C61" s="58">
        <v>0.58792824074074079</v>
      </c>
      <c r="D61" s="56" t="s">
        <v>42</v>
      </c>
      <c r="E61" s="59">
        <v>2.0099999999999998</v>
      </c>
      <c r="F61" s="59">
        <v>34.720700000000001</v>
      </c>
      <c r="G61" s="59" t="s">
        <v>43</v>
      </c>
      <c r="H61" s="59">
        <v>2.9860000000000002</v>
      </c>
      <c r="I61" s="59">
        <v>3246.6221</v>
      </c>
      <c r="J61" s="59" t="s">
        <v>44</v>
      </c>
      <c r="K61" s="59">
        <v>3.2730000000000001</v>
      </c>
      <c r="L61" s="59">
        <v>834.04340000000002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2020-04-24T09:05:13Z</dcterms:modified>
</cp:coreProperties>
</file>