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Done\"/>
    </mc:Choice>
  </mc:AlternateContent>
  <xr:revisionPtr revIDLastSave="0" documentId="13_ncr:1_{DF87DCC8-6705-4B7E-993E-828BBC425D55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N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N15" i="1"/>
  <c r="O39" i="1"/>
  <c r="U12" i="1"/>
  <c r="U20" i="1"/>
  <c r="U28" i="1"/>
  <c r="U36" i="1"/>
  <c r="U40" i="1"/>
  <c r="U48" i="1"/>
  <c r="T52" i="1"/>
  <c r="U56" i="1"/>
  <c r="O56" i="1"/>
  <c r="O54" i="1"/>
  <c r="O52" i="1"/>
  <c r="O50" i="1"/>
  <c r="O48" i="1"/>
  <c r="O42" i="1"/>
  <c r="O40" i="1"/>
  <c r="O38" i="1"/>
  <c r="O36" i="1"/>
  <c r="O24" i="1"/>
  <c r="O10" i="1"/>
  <c r="N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Q40" i="1"/>
  <c r="R38" i="1"/>
  <c r="R36" i="1"/>
  <c r="R34" i="1"/>
  <c r="R28" i="1"/>
  <c r="R26" i="1"/>
  <c r="R22" i="1"/>
  <c r="R20" i="1"/>
  <c r="R14" i="1"/>
  <c r="R12" i="1"/>
  <c r="R10" i="1"/>
  <c r="Q8" i="1"/>
  <c r="Q57" i="1"/>
  <c r="R55" i="1"/>
  <c r="R53" i="1"/>
  <c r="R51" i="1"/>
  <c r="Q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<sst xmlns="http://schemas.openxmlformats.org/spreadsheetml/2006/main" count="266" uniqueCount="85">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</sst>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U1" zoomScale="70" zoomScaleNormal="70" workbookViewId="0">
      <selection activeCell="O2" sqref="O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43865</v>
      </c>
      <c r="C2" s="33">
        <v>0.72200231481481481</v>
      </c>
      <c r="D2" s="31" t="s">
        <v>42</v>
      </c>
      <c r="E2" s="34">
        <v>2.0129999999999999</v>
      </c>
      <c r="F2" s="34">
        <v>35.026699999999998</v>
      </c>
      <c r="G2" s="34" t="s">
        <v>43</v>
      </c>
      <c r="H2" s="34">
        <v>2.9929999999999999</v>
      </c>
      <c r="I2" s="34">
        <v>3258.3528999999999</v>
      </c>
      <c r="J2" s="34" t="s">
        <v>44</v>
      </c>
      <c r="K2" s="34">
        <v>3.28</v>
      </c>
      <c r="L2" s="34">
        <v>822.43600000000004</v>
      </c>
      <c r="M2" s="4">
        <f>AVERAGE(F2:F5,F16:F19,F30:F33,F44:F47,F58:F61)</f>
        <v>34.010629999999999</v>
      </c>
      <c r="N2" s="4">
        <f>STDEV(F2:F5,F16:F19,F30:F33,F44:F47,G58:G61)</f>
        <v>4.4041862633748714</v>
      </c>
      <c r="O2" s="4">
        <v>4.1130000000000004</v>
      </c>
      <c r="P2" s="4">
        <f>AVERAGE(I2:I5,I16:I19,I30:I33,I44:I47,I58:I61)</f>
        <v>3222.8233399999999</v>
      </c>
      <c r="Q2" s="4">
        <f>STDEV(I2:I5,I16:I19,I30:I33,I44:I47,I58:I61)</f>
        <v>56.61655495672435</v>
      </c>
      <c r="R2" s="4">
        <v>440.5</v>
      </c>
      <c r="S2" s="4">
        <f>AVERAGE(L2:L5,L16:L19,L30:L33,L44:L47,L58:L61)</f>
        <v>818.39782999999989</v>
      </c>
      <c r="T2" s="4">
        <f>STDEV(L2:L5,L16:L19,L30:L33,L44:L47,L58:L61)</f>
        <v>35.017532934654014</v>
      </c>
      <c r="U2" s="4">
        <v>396</v>
      </c>
      <c r="AD2" s="7">
        <v>43502</v>
      </c>
      <c r="AE2" s="6">
        <f>(N2/M2)^2</f>
        <v>1.6768800681481674E-2</v>
      </c>
      <c r="AF2" s="6">
        <f>(T2/S2)^2</f>
        <v>1.8308052673074984E-3</v>
      </c>
      <c r="AG2" s="6">
        <f>(T2/S2)^2</f>
        <v>1.8308052673074984E-3</v>
      </c>
    </row>
    <row r="3" spans="1:33" x14ac:dyDescent="0.35">
      <c r="A3" s="31" t="s">
        <v>41</v>
      </c>
      <c r="B3" s="32">
        <v>43865</v>
      </c>
      <c r="C3" s="33">
        <v>0.72543981481481479</v>
      </c>
      <c r="D3" s="31" t="s">
        <v>42</v>
      </c>
      <c r="E3" s="34">
        <v>2.0129999999999999</v>
      </c>
      <c r="F3" s="34">
        <v>34.981900000000003</v>
      </c>
      <c r="G3" s="34" t="s">
        <v>43</v>
      </c>
      <c r="H3" s="34">
        <v>2.9929999999999999</v>
      </c>
      <c r="I3" s="34">
        <v>3249.3975999999998</v>
      </c>
      <c r="J3" s="34" t="s">
        <v>44</v>
      </c>
      <c r="K3" s="34">
        <v>3.28</v>
      </c>
      <c r="L3" s="34">
        <v>833.0684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1" t="s">
        <v>41</v>
      </c>
      <c r="B4" s="32">
        <v>43865</v>
      </c>
      <c r="C4" s="33">
        <v>0.72887731481481488</v>
      </c>
      <c r="D4" s="31" t="s">
        <v>42</v>
      </c>
      <c r="E4" s="34">
        <v>2.0099999999999998</v>
      </c>
      <c r="F4" s="34">
        <v>34.9527</v>
      </c>
      <c r="G4" s="34" t="s">
        <v>43</v>
      </c>
      <c r="H4" s="34">
        <v>2.9860000000000002</v>
      </c>
      <c r="I4" s="34">
        <v>3254.9495999999999</v>
      </c>
      <c r="J4" s="34" t="s">
        <v>44</v>
      </c>
      <c r="K4" s="34">
        <v>3.27</v>
      </c>
      <c r="L4" s="34">
        <v>829.32209999999998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1" t="s">
        <v>41</v>
      </c>
      <c r="B5" s="32">
        <v>43865</v>
      </c>
      <c r="C5" s="33">
        <v>0.73232638888888879</v>
      </c>
      <c r="D5" s="31" t="s">
        <v>42</v>
      </c>
      <c r="E5" s="34">
        <v>2.0059999999999998</v>
      </c>
      <c r="F5" s="34">
        <v>35.087400000000002</v>
      </c>
      <c r="G5" s="34" t="s">
        <v>43</v>
      </c>
      <c r="H5" s="34">
        <v>2.9830000000000001</v>
      </c>
      <c r="I5" s="34">
        <v>3265.8894</v>
      </c>
      <c r="J5" s="34" t="s">
        <v>44</v>
      </c>
      <c r="K5" s="34">
        <v>3.27</v>
      </c>
      <c r="L5" s="34">
        <v>838.27639999999997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35" t="s">
        <v>45</v>
      </c>
      <c r="B6" s="36">
        <v>43865</v>
      </c>
      <c r="C6" s="37">
        <v>0.73576388888888899</v>
      </c>
      <c r="D6" s="35" t="s">
        <v>42</v>
      </c>
      <c r="E6" s="38">
        <v>2.0129999999999999</v>
      </c>
      <c r="F6" s="38">
        <v>17.877800000000001</v>
      </c>
      <c r="G6" s="38" t="s">
        <v>43</v>
      </c>
      <c r="H6" s="38">
        <v>2.99</v>
      </c>
      <c r="I6" s="38">
        <v>2635.7424000000001</v>
      </c>
      <c r="J6" s="38" t="s">
        <v>44</v>
      </c>
      <c r="K6" s="38">
        <v>3.2759999999999998</v>
      </c>
      <c r="L6" s="38">
        <v>528.10500000000002</v>
      </c>
      <c r="N6" s="10">
        <f>($O$2/$M$2)*F6</f>
        <v>2.1620120356488548</v>
      </c>
      <c r="R6" s="10">
        <f t="shared" ref="R6:R15" si="0">($R$2/$P$2)*I6</f>
        <v>360.25695631210118</v>
      </c>
      <c r="U6" s="10">
        <f t="shared" ref="U6:U15" si="1">($S$2/$U$2)*L6</f>
        <v>1091.4141060912877</v>
      </c>
      <c r="V6" s="3">
        <v>0</v>
      </c>
      <c r="W6" s="11" t="s">
        <v>33</v>
      </c>
      <c r="X6" s="2">
        <f>SLOPE(O6:O10,$V$6:$V$10)</f>
        <v>2.8443389610837143E-4</v>
      </c>
      <c r="Y6" s="2">
        <f>RSQ(O6:O10,$V$6:$V$10)</f>
        <v>0.72729261545905877</v>
      </c>
      <c r="Z6" s="2">
        <f>SLOPE($R6:$R10,$V$6:$V$10)</f>
        <v>3.0711051321540936</v>
      </c>
      <c r="AA6" s="2">
        <f>RSQ(R6:R10,$V$6:$V$10)</f>
        <v>0.93860045599942876</v>
      </c>
      <c r="AB6" s="2">
        <f>SLOPE(U6:U10,$V$6:$V$10)</f>
        <v>0.6285997999203482</v>
      </c>
      <c r="AC6" s="2">
        <f>RSQ(U6:U10,$V$6:$V$10)</f>
        <v>6.7147410030479054E-2</v>
      </c>
      <c r="AD6" s="32">
        <v>43502</v>
      </c>
      <c r="AE6" s="2"/>
    </row>
    <row r="7" spans="1:33" x14ac:dyDescent="0.35">
      <c r="A7" s="35" t="s">
        <v>46</v>
      </c>
      <c r="B7" s="36">
        <v>43865</v>
      </c>
      <c r="C7" s="37">
        <v>0.73920138888888898</v>
      </c>
      <c r="D7" s="35" t="s">
        <v>42</v>
      </c>
      <c r="E7" s="38">
        <v>2.0059999999999998</v>
      </c>
      <c r="F7" s="38">
        <v>17.6206</v>
      </c>
      <c r="G7" s="38" t="s">
        <v>43</v>
      </c>
      <c r="H7" s="38">
        <v>2.9830000000000001</v>
      </c>
      <c r="I7" s="38">
        <v>2904.9757</v>
      </c>
      <c r="J7" s="38" t="s">
        <v>44</v>
      </c>
      <c r="K7" s="38">
        <v>3.266</v>
      </c>
      <c r="L7" s="38">
        <v>518.63580000000002</v>
      </c>
      <c r="O7" s="10">
        <f>($O$2/$M$2)*F7</f>
        <v>2.1309081249009503</v>
      </c>
      <c r="R7" s="10">
        <f t="shared" si="0"/>
        <v>397.05614017614749</v>
      </c>
      <c r="U7" s="10">
        <f t="shared" si="1"/>
        <v>1071.8444779805909</v>
      </c>
      <c r="V7" s="3">
        <v>10</v>
      </c>
      <c r="W7" s="13" t="s">
        <v>34</v>
      </c>
      <c r="X7" s="2">
        <f>SLOPE($O11:$O15,$V$6:$V$10)</f>
        <v>-2.845790154431125E-3</v>
      </c>
      <c r="Y7" s="2">
        <f>RSQ(O11:O15,$V$6:$V$10)</f>
        <v>0.9708671729705467</v>
      </c>
      <c r="Z7" s="2">
        <f>SLOPE($R11:$R15,$V$6:$V$10)</f>
        <v>4.0260738682002959</v>
      </c>
      <c r="AA7" s="2">
        <f>RSQ(R11:R15,$V$6:$V$10)</f>
        <v>0.91552760900158181</v>
      </c>
      <c r="AB7" s="2">
        <f>SLOPE(U11:U15,$V$6:$V$10)</f>
        <v>-0.57749953541383092</v>
      </c>
      <c r="AC7" s="2">
        <f>RSQ(U11:U15,$V$6:$V$10)</f>
        <v>0.18364813780112227</v>
      </c>
      <c r="AD7" s="32">
        <v>43502</v>
      </c>
      <c r="AE7" s="2"/>
    </row>
    <row r="8" spans="1:33" x14ac:dyDescent="0.35">
      <c r="A8" s="35" t="s">
        <v>47</v>
      </c>
      <c r="B8" s="36">
        <v>43865</v>
      </c>
      <c r="C8" s="37">
        <v>0.74263888888888896</v>
      </c>
      <c r="D8" s="35" t="s">
        <v>42</v>
      </c>
      <c r="E8" s="38">
        <v>2.0099999999999998</v>
      </c>
      <c r="F8" s="38">
        <v>17.6768</v>
      </c>
      <c r="G8" s="38" t="s">
        <v>43</v>
      </c>
      <c r="H8" s="38">
        <v>2.9860000000000002</v>
      </c>
      <c r="I8" s="38">
        <v>3704.2374</v>
      </c>
      <c r="J8" s="38" t="s">
        <v>44</v>
      </c>
      <c r="K8" s="38">
        <v>3.266</v>
      </c>
      <c r="L8" s="38">
        <v>545.84310000000005</v>
      </c>
      <c r="O8" s="10">
        <f>($O$2/$M$2)*F8</f>
        <v>2.1377045470783695</v>
      </c>
      <c r="Q8" s="10">
        <f>($R$2/$P$2)*I8</f>
        <v>506.30034679468343</v>
      </c>
      <c r="U8" s="10">
        <f t="shared" si="1"/>
        <v>1128.0727488900834</v>
      </c>
      <c r="V8" s="3">
        <v>20</v>
      </c>
      <c r="W8" s="15" t="s">
        <v>35</v>
      </c>
      <c r="X8" s="2">
        <f>SLOPE($O20:$O24,$V$6:$V$10)</f>
        <v>-1.3682334611267066E-3</v>
      </c>
      <c r="Y8" s="2">
        <f>RSQ(O20:O24,$V$6:$V$10)</f>
        <v>0.97877602107458339</v>
      </c>
      <c r="Z8" s="2">
        <f>SLOPE($R20:$R24,$V$6:$V$10)</f>
        <v>3.8501634053264602</v>
      </c>
      <c r="AA8" s="2">
        <f>RSQ(R20:R24,$V$6:$V$10)</f>
        <v>0.98259685968282606</v>
      </c>
      <c r="AB8" s="2">
        <f>SLOPE($U20:$U24,$V$6:$V$10)</f>
        <v>-1.9587814729143248E-2</v>
      </c>
      <c r="AC8" s="2">
        <f>RSQ(U20:U24,$V$6:$V$10)</f>
        <v>1.1450936655258998E-4</v>
      </c>
      <c r="AD8" s="32">
        <v>43502</v>
      </c>
      <c r="AE8" s="2"/>
    </row>
    <row r="9" spans="1:33" x14ac:dyDescent="0.35">
      <c r="A9" s="35" t="s">
        <v>48</v>
      </c>
      <c r="B9" s="36">
        <v>43865</v>
      </c>
      <c r="C9" s="37">
        <v>0.74607638888888894</v>
      </c>
      <c r="D9" s="35" t="s">
        <v>42</v>
      </c>
      <c r="E9" s="38">
        <v>2.0129999999999999</v>
      </c>
      <c r="F9" s="38">
        <v>17.6996</v>
      </c>
      <c r="G9" s="38" t="s">
        <v>43</v>
      </c>
      <c r="H9" s="38">
        <v>2.9929999999999999</v>
      </c>
      <c r="I9" s="38">
        <v>3162.1156000000001</v>
      </c>
      <c r="J9" s="38" t="s">
        <v>44</v>
      </c>
      <c r="K9" s="38">
        <v>3.28</v>
      </c>
      <c r="L9" s="38">
        <v>562.55240000000003</v>
      </c>
      <c r="O9" s="10">
        <f t="shared" ref="O9:O14" si="2">($O$2/$M$2)*F9</f>
        <v>2.1404618144386038</v>
      </c>
      <c r="R9" s="10">
        <f>($R$2/$P$2)*I9</f>
        <v>432.2023812201881</v>
      </c>
      <c r="U9" s="10">
        <f t="shared" si="1"/>
        <v>1162.6052106598281</v>
      </c>
      <c r="V9" s="3">
        <v>30</v>
      </c>
      <c r="W9" s="18" t="s">
        <v>36</v>
      </c>
      <c r="X9" s="2">
        <f>SLOPE($O25:$O29,$V$6:$V$10)</f>
        <v>-9.7713685397771144E-4</v>
      </c>
      <c r="Y9" s="2">
        <f>RSQ(O25:O29,$V$6:$V$10)</f>
        <v>0.81361405783281693</v>
      </c>
      <c r="Z9" s="2">
        <f>SLOPE($R25:$R29,$V$6:$V$10)</f>
        <v>11.293898363973</v>
      </c>
      <c r="AA9" s="2">
        <f>RSQ(R25:R29,$V$6:$V$10)</f>
        <v>0.93048188962186251</v>
      </c>
      <c r="AB9" s="2">
        <f>SLOPE(U25:U29,$V$6:$V$10)</f>
        <v>1.0898827101518191</v>
      </c>
      <c r="AC9" s="2">
        <f>RSQ(U25:U29,$V$6:$V$10)</f>
        <v>0.80845976746792714</v>
      </c>
      <c r="AD9" s="32">
        <v>43502</v>
      </c>
      <c r="AE9" s="2"/>
    </row>
    <row r="10" spans="1:33" x14ac:dyDescent="0.35">
      <c r="A10" s="35" t="s">
        <v>49</v>
      </c>
      <c r="B10" s="36">
        <v>43865</v>
      </c>
      <c r="C10" s="37">
        <v>0.74952546296296296</v>
      </c>
      <c r="D10" s="35" t="s">
        <v>42</v>
      </c>
      <c r="E10" s="38">
        <v>2.0129999999999999</v>
      </c>
      <c r="F10" s="38">
        <v>17.691400000000002</v>
      </c>
      <c r="G10" s="38" t="s">
        <v>43</v>
      </c>
      <c r="H10" s="38">
        <v>2.9929999999999999</v>
      </c>
      <c r="I10" s="38">
        <v>3630.6264000000001</v>
      </c>
      <c r="J10" s="38" t="s">
        <v>44</v>
      </c>
      <c r="K10" s="38">
        <v>3.2730000000000001</v>
      </c>
      <c r="L10" s="38">
        <v>521.35479999999995</v>
      </c>
      <c r="O10" s="10">
        <f>($O$2/$M$2)*F10</f>
        <v>2.1394701656511512</v>
      </c>
      <c r="R10" s="10">
        <f>($R$2/$P$2)*I10</f>
        <v>496.23909239778556</v>
      </c>
      <c r="U10" s="10">
        <f>($S$2/$U$2)*L10</f>
        <v>1077.4637297476866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35" t="s">
        <v>50</v>
      </c>
      <c r="B11" s="36">
        <v>43865</v>
      </c>
      <c r="C11" s="37">
        <v>0.75297453703703709</v>
      </c>
      <c r="D11" s="35" t="s">
        <v>42</v>
      </c>
      <c r="E11" s="38">
        <v>2.0129999999999999</v>
      </c>
      <c r="F11" s="38">
        <v>18.145499999999998</v>
      </c>
      <c r="G11" s="38" t="s">
        <v>43</v>
      </c>
      <c r="H11" s="38">
        <v>2.99</v>
      </c>
      <c r="I11" s="38">
        <v>2704.3780999999999</v>
      </c>
      <c r="J11" s="38" t="s">
        <v>44</v>
      </c>
      <c r="K11" s="38">
        <v>3.2759999999999998</v>
      </c>
      <c r="L11" s="38">
        <v>542.80269999999996</v>
      </c>
      <c r="O11" s="12">
        <f t="shared" si="2"/>
        <v>2.194385740575814</v>
      </c>
      <c r="R11" s="12">
        <f>($R$2/$P$2)*I11</f>
        <v>369.63817974894022</v>
      </c>
      <c r="U11" s="12">
        <f t="shared" si="1"/>
        <v>1121.7892722175275</v>
      </c>
      <c r="V11" s="3"/>
      <c r="W11" s="21" t="s">
        <v>38</v>
      </c>
      <c r="X11" s="2">
        <f>SLOPE($O39:$O43,$V$6:$V$10)</f>
        <v>-3.8901656335092929E-3</v>
      </c>
      <c r="Y11" s="2">
        <f>RSQ(O39:O43,$V$6:$V$10)</f>
        <v>0.83788681644853902</v>
      </c>
      <c r="Z11" s="2">
        <f>SLOPE($R39:$R43,$V$6:$V$10)</f>
        <v>1.3872099699300984</v>
      </c>
      <c r="AA11" s="2">
        <f>RSQ(R39:R43,$V$6:$V$10)</f>
        <v>0.97337212011851193</v>
      </c>
      <c r="AB11" s="2">
        <f>SLOPE($U39:$U43,$V$6:$V$10)</f>
        <v>1.1180182355498482</v>
      </c>
      <c r="AC11" s="2">
        <f>RSQ(U39:U43,$V$6:$V$10)</f>
        <v>0.65730746152674746</v>
      </c>
      <c r="AD11" s="32">
        <v>43502</v>
      </c>
      <c r="AE11" s="2"/>
    </row>
    <row r="12" spans="1:33" x14ac:dyDescent="0.35">
      <c r="A12" s="35" t="s">
        <v>51</v>
      </c>
      <c r="B12" s="36">
        <v>43865</v>
      </c>
      <c r="C12" s="37">
        <v>0.75641203703703708</v>
      </c>
      <c r="D12" s="35" t="s">
        <v>42</v>
      </c>
      <c r="E12" s="38">
        <v>2.0129999999999999</v>
      </c>
      <c r="F12" s="38">
        <v>17.790199999999999</v>
      </c>
      <c r="G12" s="38" t="s">
        <v>43</v>
      </c>
      <c r="H12" s="38">
        <v>2.9929999999999999</v>
      </c>
      <c r="I12" s="38">
        <v>2888.3834000000002</v>
      </c>
      <c r="J12" s="38" t="s">
        <v>44</v>
      </c>
      <c r="K12" s="38">
        <v>3.28</v>
      </c>
      <c r="L12" s="38">
        <v>521.03980000000001</v>
      </c>
      <c r="O12" s="12">
        <f t="shared" si="2"/>
        <v>2.1514183242121656</v>
      </c>
      <c r="R12" s="12">
        <f t="shared" si="0"/>
        <v>394.78828141414664</v>
      </c>
      <c r="U12" s="12">
        <f t="shared" si="1"/>
        <v>1076.8127314738231</v>
      </c>
      <c r="V12" s="3"/>
      <c r="W12" s="23" t="s">
        <v>39</v>
      </c>
      <c r="X12" s="2">
        <f>SLOPE($O48:$O52,$V$6:$V$10)</f>
        <v>-4.7372997501075398E-3</v>
      </c>
      <c r="Y12" s="2">
        <f>RSQ(O48:O52,$V$6:$V$10)</f>
        <v>0.97474382346835176</v>
      </c>
      <c r="Z12" s="2">
        <f>SLOPE($R48:$R52,$V$6:$V$10)</f>
        <v>2.8867389722152295</v>
      </c>
      <c r="AA12" s="2">
        <f>RSQ(R48:R52,$V$6:$V$10)</f>
        <v>0.9137335772519698</v>
      </c>
      <c r="AB12" s="2">
        <f>SLOPE(U48:U52,$V$6:$V$10)</f>
        <v>0.50558385943318174</v>
      </c>
      <c r="AC12" s="2">
        <f>RSQ(U48:U52,$V$6:$V$10)</f>
        <v>0.76154513486260467</v>
      </c>
      <c r="AD12" s="32">
        <v>43502</v>
      </c>
      <c r="AE12" s="2"/>
    </row>
    <row r="13" spans="1:33" x14ac:dyDescent="0.35">
      <c r="A13" s="35" t="s">
        <v>52</v>
      </c>
      <c r="B13" s="36">
        <v>43865</v>
      </c>
      <c r="C13" s="37">
        <v>0.75984953703703706</v>
      </c>
      <c r="D13" s="35" t="s">
        <v>42</v>
      </c>
      <c r="E13" s="38">
        <v>2.0129999999999999</v>
      </c>
      <c r="F13" s="38">
        <v>17.6525</v>
      </c>
      <c r="G13" s="38" t="s">
        <v>43</v>
      </c>
      <c r="H13" s="38">
        <v>2.9929999999999999</v>
      </c>
      <c r="I13" s="38">
        <v>3546.9101999999998</v>
      </c>
      <c r="J13" s="38" t="s">
        <v>44</v>
      </c>
      <c r="K13" s="38">
        <v>3.2759999999999998</v>
      </c>
      <c r="L13" s="38">
        <v>540.11099999999999</v>
      </c>
      <c r="O13" s="12">
        <f t="shared" si="2"/>
        <v>2.1347658805496987</v>
      </c>
      <c r="R13" s="12">
        <f>($R$2/$P$2)*I13</f>
        <v>484.79664513662107</v>
      </c>
      <c r="U13" s="12">
        <f t="shared" si="1"/>
        <v>1116.2264403008332</v>
      </c>
      <c r="V13" s="3"/>
      <c r="W13" s="25" t="s">
        <v>40</v>
      </c>
      <c r="X13" s="2">
        <f>SLOPE($O53:$O57,$V$6:$V$10)</f>
        <v>-6.8706749036992164E-3</v>
      </c>
      <c r="Y13" s="2">
        <f>RSQ(O53:O57,$V$6:$V$10)</f>
        <v>0.83527315157423543</v>
      </c>
      <c r="Z13" s="2">
        <f>SLOPE($R53:$R57,$V$6:$V$10)</f>
        <v>6.3839361007296169</v>
      </c>
      <c r="AA13" s="2">
        <f>RSQ(R53:R57,$V$6:$V$10)</f>
        <v>0.96816255525548678</v>
      </c>
      <c r="AB13" s="2">
        <f>SLOPE(U53:U57,$V$6:$V$10)</f>
        <v>1.9370174639552307</v>
      </c>
      <c r="AC13" s="2">
        <f>RSQ(U53:U57,$V$6:$V$10)</f>
        <v>0.91556549340573246</v>
      </c>
      <c r="AD13" s="32">
        <v>43502</v>
      </c>
      <c r="AE13" s="2"/>
    </row>
    <row r="14" spans="1:33" x14ac:dyDescent="0.35">
      <c r="A14" s="35" t="s">
        <v>53</v>
      </c>
      <c r="B14" s="36">
        <v>43865</v>
      </c>
      <c r="C14" s="37">
        <v>0.76329861111111119</v>
      </c>
      <c r="D14" s="35" t="s">
        <v>42</v>
      </c>
      <c r="E14" s="38">
        <v>2.0129999999999999</v>
      </c>
      <c r="F14" s="38">
        <v>17.407</v>
      </c>
      <c r="G14" s="38" t="s">
        <v>43</v>
      </c>
      <c r="H14" s="38">
        <v>2.99</v>
      </c>
      <c r="I14" s="38">
        <v>3527.6956</v>
      </c>
      <c r="J14" s="38" t="s">
        <v>44</v>
      </c>
      <c r="K14" s="38">
        <v>3.2759999999999998</v>
      </c>
      <c r="L14" s="38">
        <v>521.03800000000001</v>
      </c>
      <c r="O14" s="12">
        <f t="shared" si="2"/>
        <v>2.1050768833155988</v>
      </c>
      <c r="R14" s="12">
        <f t="shared" si="0"/>
        <v>482.17036674433416</v>
      </c>
      <c r="U14" s="12">
        <f t="shared" si="1"/>
        <v>1076.8090114836868</v>
      </c>
      <c r="AD14" s="32">
        <v>43502</v>
      </c>
    </row>
    <row r="15" spans="1:33" x14ac:dyDescent="0.35">
      <c r="A15" s="35" t="s">
        <v>54</v>
      </c>
      <c r="B15" s="36">
        <v>43865</v>
      </c>
      <c r="C15" s="37">
        <v>0.76673611111111117</v>
      </c>
      <c r="D15" s="35" t="s">
        <v>42</v>
      </c>
      <c r="E15" s="38">
        <v>2.0099999999999998</v>
      </c>
      <c r="F15" s="38">
        <v>17.489799999999999</v>
      </c>
      <c r="G15" s="38" t="s">
        <v>43</v>
      </c>
      <c r="H15" s="38">
        <v>2.9860000000000002</v>
      </c>
      <c r="I15" s="38">
        <v>3857.5171</v>
      </c>
      <c r="J15" s="38" t="s">
        <v>44</v>
      </c>
      <c r="K15" s="38">
        <v>3.27</v>
      </c>
      <c r="L15" s="38">
        <v>528.83180000000004</v>
      </c>
      <c r="N15" s="12">
        <f>($O$2/$M$2)*F15</f>
        <v>2.115090117413291</v>
      </c>
      <c r="R15" s="12">
        <f t="shared" si="0"/>
        <v>527.25083049386126</v>
      </c>
      <c r="U15" s="12">
        <f t="shared" si="1"/>
        <v>1092.916155441904</v>
      </c>
      <c r="AD15" s="32">
        <v>43502</v>
      </c>
    </row>
    <row r="16" spans="1:33" x14ac:dyDescent="0.35">
      <c r="A16" s="31" t="s">
        <v>41</v>
      </c>
      <c r="B16" s="32">
        <v>43865</v>
      </c>
      <c r="C16" s="33">
        <v>0.77017361111111116</v>
      </c>
      <c r="D16" s="31" t="s">
        <v>42</v>
      </c>
      <c r="E16" s="34">
        <v>2.0099999999999998</v>
      </c>
      <c r="F16" s="34">
        <v>34.417999999999999</v>
      </c>
      <c r="G16" s="34" t="s">
        <v>43</v>
      </c>
      <c r="H16" s="34">
        <v>2.99</v>
      </c>
      <c r="I16" s="34">
        <v>3196.2647999999999</v>
      </c>
      <c r="J16" s="34" t="s">
        <v>44</v>
      </c>
      <c r="K16" s="34">
        <v>3.2759999999999998</v>
      </c>
      <c r="L16" s="34">
        <v>800.55619999999999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31" t="s">
        <v>41</v>
      </c>
      <c r="B17" s="32">
        <v>43865</v>
      </c>
      <c r="C17" s="33">
        <v>0.77362268518518518</v>
      </c>
      <c r="D17" s="31" t="s">
        <v>42</v>
      </c>
      <c r="E17" s="34">
        <v>2.0129999999999999</v>
      </c>
      <c r="F17" s="34">
        <v>34.225000000000001</v>
      </c>
      <c r="G17" s="34" t="s">
        <v>43</v>
      </c>
      <c r="H17" s="34">
        <v>2.9929999999999999</v>
      </c>
      <c r="I17" s="34">
        <v>3119.5662000000002</v>
      </c>
      <c r="J17" s="34" t="s">
        <v>44</v>
      </c>
      <c r="K17" s="34">
        <v>3.28</v>
      </c>
      <c r="L17" s="34">
        <v>799.41560000000004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31" t="s">
        <v>41</v>
      </c>
      <c r="B18" s="32">
        <v>43865</v>
      </c>
      <c r="C18" s="33">
        <v>0.77706018518518516</v>
      </c>
      <c r="D18" s="31" t="s">
        <v>42</v>
      </c>
      <c r="E18" s="34">
        <v>2.0129999999999999</v>
      </c>
      <c r="F18" s="34">
        <v>34.836399999999998</v>
      </c>
      <c r="G18" s="34" t="s">
        <v>43</v>
      </c>
      <c r="H18" s="34">
        <v>2.99</v>
      </c>
      <c r="I18" s="34">
        <v>3252.0171999999998</v>
      </c>
      <c r="J18" s="34" t="s">
        <v>44</v>
      </c>
      <c r="K18" s="34">
        <v>3.2759999999999998</v>
      </c>
      <c r="L18" s="34">
        <v>831.50580000000002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31" t="s">
        <v>41</v>
      </c>
      <c r="B19" s="32">
        <v>43865</v>
      </c>
      <c r="C19" s="33">
        <v>0.78050925925925929</v>
      </c>
      <c r="D19" s="31" t="s">
        <v>42</v>
      </c>
      <c r="E19" s="34">
        <v>2.0059999999999998</v>
      </c>
      <c r="F19" s="34">
        <v>35.158999999999999</v>
      </c>
      <c r="G19" s="34" t="s">
        <v>43</v>
      </c>
      <c r="H19" s="34">
        <v>2.9860000000000002</v>
      </c>
      <c r="I19" s="34">
        <v>3265.0109000000002</v>
      </c>
      <c r="J19" s="34" t="s">
        <v>44</v>
      </c>
      <c r="K19" s="34">
        <v>3.2730000000000001</v>
      </c>
      <c r="L19" s="34">
        <v>843.54719999999998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35" t="s">
        <v>55</v>
      </c>
      <c r="B20" s="36">
        <v>43865</v>
      </c>
      <c r="C20" s="37">
        <v>0.78394675925925927</v>
      </c>
      <c r="D20" s="35" t="s">
        <v>42</v>
      </c>
      <c r="E20" s="38">
        <v>2.0099999999999998</v>
      </c>
      <c r="F20" s="38">
        <v>17.937999999999999</v>
      </c>
      <c r="G20" s="38" t="s">
        <v>43</v>
      </c>
      <c r="H20" s="38">
        <v>2.9860000000000002</v>
      </c>
      <c r="I20" s="38">
        <v>3279.1821</v>
      </c>
      <c r="J20" s="38" t="s">
        <v>44</v>
      </c>
      <c r="K20" s="38">
        <v>3.27</v>
      </c>
      <c r="L20" s="38">
        <v>548.72619999999995</v>
      </c>
      <c r="O20" s="14">
        <f t="shared" ref="O20:O28" si="3">($O$2/$M$2)*F20</f>
        <v>2.1692921889421042</v>
      </c>
      <c r="P20" s="3"/>
      <c r="R20" s="14">
        <f t="shared" ref="R20:R29" si="4">($R$2/$P$2)*I20</f>
        <v>448.20319411302262</v>
      </c>
      <c r="S20" s="3"/>
      <c r="U20" s="14">
        <f>($S$2/$U$2)*L20</f>
        <v>1134.0311397579442</v>
      </c>
      <c r="AD20" s="32">
        <v>43502</v>
      </c>
    </row>
    <row r="21" spans="1:30" x14ac:dyDescent="0.35">
      <c r="A21" s="35" t="s">
        <v>56</v>
      </c>
      <c r="B21" s="36">
        <v>43865</v>
      </c>
      <c r="C21" s="37">
        <v>0.78738425925925926</v>
      </c>
      <c r="D21" s="35" t="s">
        <v>42</v>
      </c>
      <c r="E21" s="38">
        <v>2.0129999999999999</v>
      </c>
      <c r="F21" s="38">
        <v>17.601600000000001</v>
      </c>
      <c r="G21" s="38" t="s">
        <v>43</v>
      </c>
      <c r="H21" s="38">
        <v>2.99</v>
      </c>
      <c r="I21" s="38">
        <v>3594.4567000000002</v>
      </c>
      <c r="J21" s="38" t="s">
        <v>44</v>
      </c>
      <c r="K21" s="38">
        <v>3.2759999999999998</v>
      </c>
      <c r="L21" s="38">
        <v>533.67780000000005</v>
      </c>
      <c r="N21" s="14">
        <f>($O$2/$M$2)*F21</f>
        <v>2.1286104021007555</v>
      </c>
      <c r="P21" s="3"/>
      <c r="R21" s="14">
        <f t="shared" si="4"/>
        <v>491.29536723226039</v>
      </c>
      <c r="S21" s="3"/>
      <c r="U21" s="14">
        <f>($S$2/$U$2)*L21</f>
        <v>1102.9311955534697</v>
      </c>
      <c r="AD21" s="32">
        <v>43502</v>
      </c>
    </row>
    <row r="22" spans="1:30" x14ac:dyDescent="0.35">
      <c r="A22" s="35" t="s">
        <v>57</v>
      </c>
      <c r="B22" s="36">
        <v>43865</v>
      </c>
      <c r="C22" s="37">
        <v>0.79082175925925924</v>
      </c>
      <c r="D22" s="35" t="s">
        <v>42</v>
      </c>
      <c r="E22" s="38">
        <v>2.0129999999999999</v>
      </c>
      <c r="F22" s="38">
        <v>17.759699999999999</v>
      </c>
      <c r="G22" s="38" t="s">
        <v>43</v>
      </c>
      <c r="H22" s="38">
        <v>2.99</v>
      </c>
      <c r="I22" s="38">
        <v>3854.0837000000001</v>
      </c>
      <c r="J22" s="38" t="s">
        <v>44</v>
      </c>
      <c r="K22" s="38">
        <v>3.2730000000000001</v>
      </c>
      <c r="L22" s="38">
        <v>546.43820000000005</v>
      </c>
      <c r="O22" s="14">
        <f t="shared" si="3"/>
        <v>2.1477298744539577</v>
      </c>
      <c r="P22" s="3"/>
      <c r="R22" s="14">
        <f>($R$2/$P$2)*I22</f>
        <v>526.78154858156142</v>
      </c>
      <c r="S22" s="3"/>
      <c r="U22" s="14">
        <f t="shared" ref="U22:U26" si="5">($S$2/$U$2)*L22</f>
        <v>1129.3026189623888</v>
      </c>
      <c r="AD22" s="32">
        <v>43502</v>
      </c>
    </row>
    <row r="23" spans="1:30" x14ac:dyDescent="0.35">
      <c r="A23" s="35" t="s">
        <v>58</v>
      </c>
      <c r="B23" s="36">
        <v>43865</v>
      </c>
      <c r="C23" s="37">
        <v>0.79425925925925922</v>
      </c>
      <c r="D23" s="35" t="s">
        <v>42</v>
      </c>
      <c r="E23" s="38">
        <v>2.0129999999999999</v>
      </c>
      <c r="F23" s="38">
        <v>17.5792</v>
      </c>
      <c r="G23" s="38" t="s">
        <v>43</v>
      </c>
      <c r="H23" s="38">
        <v>2.99</v>
      </c>
      <c r="I23" s="38">
        <v>4242.2920000000004</v>
      </c>
      <c r="J23" s="38" t="s">
        <v>44</v>
      </c>
      <c r="K23" s="38">
        <v>3.28</v>
      </c>
      <c r="L23" s="38">
        <v>519.95920000000001</v>
      </c>
      <c r="O23" s="14">
        <f t="shared" si="3"/>
        <v>2.1259015078521042</v>
      </c>
      <c r="P23" s="3"/>
      <c r="R23" s="14">
        <f t="shared" si="4"/>
        <v>579.84240178675134</v>
      </c>
      <c r="S23" s="3"/>
      <c r="U23" s="14">
        <f t="shared" si="5"/>
        <v>1074.5794973952927</v>
      </c>
      <c r="AD23" s="32">
        <v>43502</v>
      </c>
    </row>
    <row r="24" spans="1:30" x14ac:dyDescent="0.35">
      <c r="A24" s="35" t="s">
        <v>59</v>
      </c>
      <c r="B24" s="36">
        <v>43865</v>
      </c>
      <c r="C24" s="37">
        <v>0.79770833333333335</v>
      </c>
      <c r="D24" s="35" t="s">
        <v>42</v>
      </c>
      <c r="E24" s="38">
        <v>2.0099999999999998</v>
      </c>
      <c r="F24" s="38">
        <v>17.500599999999999</v>
      </c>
      <c r="G24" s="38" t="s">
        <v>43</v>
      </c>
      <c r="H24" s="38">
        <v>2.9860000000000002</v>
      </c>
      <c r="I24" s="38">
        <v>4363.7089999999998</v>
      </c>
      <c r="J24" s="38" t="s">
        <v>44</v>
      </c>
      <c r="K24" s="38">
        <v>3.2730000000000001</v>
      </c>
      <c r="L24" s="38">
        <v>555.11159999999995</v>
      </c>
      <c r="O24" s="14">
        <f t="shared" si="3"/>
        <v>2.1163961914260336</v>
      </c>
      <c r="P24" s="3"/>
      <c r="R24" s="14">
        <f>($R$2/$P$2)*I24</f>
        <v>596.43784710210014</v>
      </c>
      <c r="S24" s="3"/>
      <c r="U24" s="14">
        <f t="shared" si="5"/>
        <v>1147.2275981005755</v>
      </c>
      <c r="AD24" s="32">
        <v>43502</v>
      </c>
    </row>
    <row r="25" spans="1:30" x14ac:dyDescent="0.35">
      <c r="A25" s="35" t="s">
        <v>60</v>
      </c>
      <c r="B25" s="36">
        <v>43865</v>
      </c>
      <c r="C25" s="37">
        <v>0.80114583333333333</v>
      </c>
      <c r="D25" s="35" t="s">
        <v>42</v>
      </c>
      <c r="E25" s="38">
        <v>2.0059999999999998</v>
      </c>
      <c r="F25" s="38">
        <v>17.822700000000001</v>
      </c>
      <c r="G25" s="38" t="s">
        <v>43</v>
      </c>
      <c r="H25" s="38">
        <v>2.9860000000000002</v>
      </c>
      <c r="I25" s="38">
        <v>3581.7903000000001</v>
      </c>
      <c r="J25" s="38" t="s">
        <v>44</v>
      </c>
      <c r="K25" s="38">
        <v>3.27</v>
      </c>
      <c r="L25" s="38">
        <v>521.93799999999999</v>
      </c>
      <c r="O25" s="17">
        <f t="shared" si="3"/>
        <v>2.155348639528289</v>
      </c>
      <c r="P25" s="3"/>
      <c r="R25" s="17">
        <f t="shared" si="4"/>
        <v>489.56410597113273</v>
      </c>
      <c r="S25" s="3"/>
      <c r="U25" s="17">
        <f t="shared" si="5"/>
        <v>1078.6690065518685</v>
      </c>
      <c r="AD25" s="32">
        <v>43502</v>
      </c>
    </row>
    <row r="26" spans="1:30" x14ac:dyDescent="0.35">
      <c r="A26" s="35" t="s">
        <v>61</v>
      </c>
      <c r="B26" s="36">
        <v>43865</v>
      </c>
      <c r="C26" s="37">
        <v>0.80458333333333332</v>
      </c>
      <c r="D26" s="35" t="s">
        <v>42</v>
      </c>
      <c r="E26" s="38">
        <v>2.0099999999999998</v>
      </c>
      <c r="F26" s="38">
        <v>17.750299999999999</v>
      </c>
      <c r="G26" s="38" t="s">
        <v>43</v>
      </c>
      <c r="H26" s="38">
        <v>2.99</v>
      </c>
      <c r="I26" s="38">
        <v>5153.6885000000002</v>
      </c>
      <c r="J26" s="38" t="s">
        <v>44</v>
      </c>
      <c r="K26" s="38">
        <v>3.28</v>
      </c>
      <c r="L26" s="38">
        <v>538.23329999999999</v>
      </c>
      <c r="O26" s="17">
        <f t="shared" si="3"/>
        <v>2.146593106331756</v>
      </c>
      <c r="P26" s="3"/>
      <c r="R26" s="17">
        <f t="shared" si="4"/>
        <v>704.41334964702094</v>
      </c>
      <c r="S26" s="3"/>
      <c r="U26" s="17">
        <f t="shared" si="5"/>
        <v>1112.3458705902499</v>
      </c>
      <c r="AD26" s="32">
        <v>43502</v>
      </c>
    </row>
    <row r="27" spans="1:30" x14ac:dyDescent="0.35">
      <c r="A27" s="35" t="s">
        <v>62</v>
      </c>
      <c r="B27" s="36">
        <v>43865</v>
      </c>
      <c r="C27" s="37">
        <v>0.8080208333333333</v>
      </c>
      <c r="D27" s="35" t="s">
        <v>42</v>
      </c>
      <c r="E27" s="38">
        <v>2.016</v>
      </c>
      <c r="F27" s="38">
        <v>17.559999999999999</v>
      </c>
      <c r="G27" s="38" t="s">
        <v>43</v>
      </c>
      <c r="H27" s="38">
        <v>2.9929999999999999</v>
      </c>
      <c r="I27" s="38">
        <v>5776.2982000000002</v>
      </c>
      <c r="J27" s="38" t="s">
        <v>44</v>
      </c>
      <c r="K27" s="38">
        <v>3.28</v>
      </c>
      <c r="L27" s="38">
        <v>537.88239999999996</v>
      </c>
      <c r="O27" s="17">
        <f t="shared" si="3"/>
        <v>2.1235795984961174</v>
      </c>
      <c r="P27" s="3"/>
      <c r="R27" s="17">
        <f t="shared" si="4"/>
        <v>789.51251392513495</v>
      </c>
      <c r="S27" s="3"/>
      <c r="U27" s="17">
        <f>($S$2/$U$2)*L27</f>
        <v>1111.6206791797777</v>
      </c>
      <c r="AD27" s="32">
        <v>43502</v>
      </c>
    </row>
    <row r="28" spans="1:30" x14ac:dyDescent="0.35">
      <c r="A28" s="35" t="s">
        <v>63</v>
      </c>
      <c r="B28" s="36">
        <v>43865</v>
      </c>
      <c r="C28" s="37">
        <v>0.81145833333333339</v>
      </c>
      <c r="D28" s="35" t="s">
        <v>42</v>
      </c>
      <c r="E28" s="38">
        <v>2.0129999999999999</v>
      </c>
      <c r="F28" s="38">
        <v>17.502500000000001</v>
      </c>
      <c r="G28" s="38" t="s">
        <v>43</v>
      </c>
      <c r="H28" s="38">
        <v>2.99</v>
      </c>
      <c r="I28" s="38">
        <v>6737.7332999999999</v>
      </c>
      <c r="J28" s="38" t="s">
        <v>44</v>
      </c>
      <c r="K28" s="38">
        <v>3.28</v>
      </c>
      <c r="L28" s="38">
        <v>540.76369999999997</v>
      </c>
      <c r="O28" s="17">
        <f t="shared" si="3"/>
        <v>2.1166259637060536</v>
      </c>
      <c r="P28" s="3"/>
      <c r="R28" s="17">
        <f t="shared" si="4"/>
        <v>920.92280759329481</v>
      </c>
      <c r="S28" s="3"/>
      <c r="U28" s="17">
        <f>($S$2/$U$2)*L28</f>
        <v>1117.5753500575024</v>
      </c>
      <c r="AD28" s="32">
        <v>43502</v>
      </c>
    </row>
    <row r="29" spans="1:30" x14ac:dyDescent="0.35">
      <c r="A29" s="35" t="s">
        <v>64</v>
      </c>
      <c r="B29" s="36">
        <v>43865</v>
      </c>
      <c r="C29" s="37">
        <v>0.8149074074074073</v>
      </c>
      <c r="D29" s="35" t="s">
        <v>42</v>
      </c>
      <c r="E29" s="38">
        <v>2.0129999999999999</v>
      </c>
      <c r="F29" s="38">
        <v>17.5426</v>
      </c>
      <c r="G29" s="38" t="s">
        <v>43</v>
      </c>
      <c r="H29" s="38">
        <v>2.99</v>
      </c>
      <c r="I29" s="38">
        <v>6921.2366000000002</v>
      </c>
      <c r="J29" s="38" t="s">
        <v>44</v>
      </c>
      <c r="K29" s="38">
        <v>3.2730000000000001</v>
      </c>
      <c r="L29" s="38">
        <v>547.04100000000005</v>
      </c>
      <c r="O29" s="17">
        <f>($O$2/$M$2)*F29</f>
        <v>2.1214753681422547</v>
      </c>
      <c r="P29" s="3"/>
      <c r="R29" s="17">
        <f t="shared" si="4"/>
        <v>946.00429519664578</v>
      </c>
      <c r="S29" s="3"/>
      <c r="U29" s="17">
        <f>($S$2/$U$2)*L29</f>
        <v>1130.5484023258332</v>
      </c>
      <c r="AD29" s="32">
        <v>43502</v>
      </c>
    </row>
    <row r="30" spans="1:30" x14ac:dyDescent="0.35">
      <c r="A30" s="31" t="s">
        <v>41</v>
      </c>
      <c r="B30" s="32">
        <v>43865</v>
      </c>
      <c r="C30" s="33">
        <v>0.81834490740740751</v>
      </c>
      <c r="D30" s="31" t="s">
        <v>42</v>
      </c>
      <c r="E30" s="34">
        <v>2.0099999999999998</v>
      </c>
      <c r="F30" s="34">
        <v>35.0426</v>
      </c>
      <c r="G30" s="34" t="s">
        <v>43</v>
      </c>
      <c r="H30" s="34">
        <v>2.99</v>
      </c>
      <c r="I30" s="34">
        <v>3258.7529</v>
      </c>
      <c r="J30" s="34" t="s">
        <v>44</v>
      </c>
      <c r="K30" s="34">
        <v>3.28</v>
      </c>
      <c r="L30" s="34">
        <v>829.8972</v>
      </c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32">
        <v>43865</v>
      </c>
      <c r="C31" s="33">
        <v>0.82178240740740749</v>
      </c>
      <c r="D31" s="31" t="s">
        <v>42</v>
      </c>
      <c r="E31" s="34">
        <v>2.0129999999999999</v>
      </c>
      <c r="F31" s="34">
        <v>17.34</v>
      </c>
      <c r="G31" s="34" t="s">
        <v>43</v>
      </c>
      <c r="H31" s="34">
        <v>2.99</v>
      </c>
      <c r="I31" s="34">
        <v>3038.5983999999999</v>
      </c>
      <c r="J31" s="34" t="s">
        <v>44</v>
      </c>
      <c r="K31" s="34">
        <v>3.2759999999999998</v>
      </c>
      <c r="L31" s="34">
        <v>677.68700000000001</v>
      </c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32">
        <v>43865</v>
      </c>
      <c r="C32" s="33">
        <v>0.82523148148148151</v>
      </c>
      <c r="D32" s="31" t="s">
        <v>42</v>
      </c>
      <c r="E32" s="34">
        <v>2.0099999999999998</v>
      </c>
      <c r="F32" s="34">
        <v>35.049999999999997</v>
      </c>
      <c r="G32" s="34" t="s">
        <v>43</v>
      </c>
      <c r="H32" s="34">
        <v>2.9860000000000002</v>
      </c>
      <c r="I32" s="34">
        <v>3252.1221999999998</v>
      </c>
      <c r="J32" s="34" t="s">
        <v>44</v>
      </c>
      <c r="K32" s="34">
        <v>3.27</v>
      </c>
      <c r="L32" s="34">
        <v>827.37620000000004</v>
      </c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32">
        <v>43865</v>
      </c>
      <c r="C33" s="33">
        <v>0.82866898148148149</v>
      </c>
      <c r="D33" s="31" t="s">
        <v>42</v>
      </c>
      <c r="E33" s="34">
        <v>2.0129999999999999</v>
      </c>
      <c r="F33" s="34">
        <v>35.0867</v>
      </c>
      <c r="G33" s="34" t="s">
        <v>43</v>
      </c>
      <c r="H33" s="34">
        <v>2.99</v>
      </c>
      <c r="I33" s="34">
        <v>3267.5144</v>
      </c>
      <c r="J33" s="34" t="s">
        <v>44</v>
      </c>
      <c r="K33" s="34">
        <v>3.2759999999999998</v>
      </c>
      <c r="L33" s="34">
        <v>829.40239999999994</v>
      </c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35" t="s">
        <v>70</v>
      </c>
      <c r="B39" s="36">
        <v>43865</v>
      </c>
      <c r="C39" s="37">
        <v>0.83210648148148147</v>
      </c>
      <c r="D39" s="35" t="s">
        <v>42</v>
      </c>
      <c r="E39" s="38">
        <v>2.0059999999999998</v>
      </c>
      <c r="F39" s="38">
        <v>17.3276</v>
      </c>
      <c r="G39" s="38" t="s">
        <v>43</v>
      </c>
      <c r="H39" s="38">
        <v>2.9860000000000002</v>
      </c>
      <c r="I39" s="38">
        <v>3984.8287999999998</v>
      </c>
      <c r="J39" s="38" t="s">
        <v>44</v>
      </c>
      <c r="K39" s="38">
        <v>3.2730000000000001</v>
      </c>
      <c r="L39" s="38">
        <v>528.78</v>
      </c>
      <c r="O39" s="26">
        <f t="shared" si="6"/>
        <v>2.0954748206663627</v>
      </c>
      <c r="R39" s="16">
        <f t="shared" si="7"/>
        <v>544.65197164669905</v>
      </c>
      <c r="U39" s="16">
        <f t="shared" si="8"/>
        <v>1092.8091023924239</v>
      </c>
      <c r="AD39" s="32">
        <v>43502</v>
      </c>
    </row>
    <row r="40" spans="1:30" x14ac:dyDescent="0.35">
      <c r="A40" s="35" t="s">
        <v>71</v>
      </c>
      <c r="B40" s="36">
        <v>43865</v>
      </c>
      <c r="C40" s="37">
        <v>0.83555555555555561</v>
      </c>
      <c r="D40" s="35" t="s">
        <v>42</v>
      </c>
      <c r="E40" s="38">
        <v>2.0059999999999998</v>
      </c>
      <c r="F40" s="38">
        <v>16.517199999999999</v>
      </c>
      <c r="G40" s="38" t="s">
        <v>43</v>
      </c>
      <c r="H40" s="38">
        <v>2.9830000000000001</v>
      </c>
      <c r="I40" s="38">
        <v>5263.1445999999996</v>
      </c>
      <c r="J40" s="38" t="s">
        <v>44</v>
      </c>
      <c r="K40" s="38">
        <v>3.266</v>
      </c>
      <c r="L40" s="38">
        <v>524.6748</v>
      </c>
      <c r="O40" s="16">
        <f t="shared" si="6"/>
        <v>1.9974708965990928</v>
      </c>
      <c r="Q40" s="16">
        <f>($R$2/$P$2)*I40</f>
        <v>719.37396242761463</v>
      </c>
      <c r="U40" s="16">
        <f t="shared" si="8"/>
        <v>1084.3250448880908</v>
      </c>
      <c r="AD40" s="32">
        <v>43502</v>
      </c>
    </row>
    <row r="41" spans="1:30" x14ac:dyDescent="0.35">
      <c r="A41" s="35" t="s">
        <v>72</v>
      </c>
      <c r="B41" s="36">
        <v>43865</v>
      </c>
      <c r="C41" s="37">
        <v>0.83900462962962974</v>
      </c>
      <c r="D41" s="35" t="s">
        <v>42</v>
      </c>
      <c r="E41" s="38">
        <v>2.0099999999999998</v>
      </c>
      <c r="F41" s="38">
        <v>16.1799</v>
      </c>
      <c r="G41" s="38" t="s">
        <v>43</v>
      </c>
      <c r="H41" s="38">
        <v>2.9860000000000002</v>
      </c>
      <c r="I41" s="38">
        <v>4168.1342000000004</v>
      </c>
      <c r="J41" s="38" t="s">
        <v>44</v>
      </c>
      <c r="K41" s="38">
        <v>3.27</v>
      </c>
      <c r="L41" s="38">
        <v>544.93240000000003</v>
      </c>
      <c r="O41" s="16">
        <f>($O$2/$M$2)*F41</f>
        <v>1.9566802702566817</v>
      </c>
      <c r="R41" s="16">
        <f>($R$2/$P$2)*I41</f>
        <v>569.70641000136231</v>
      </c>
      <c r="U41" s="16">
        <f t="shared" si="8"/>
        <v>1126.1906405472018</v>
      </c>
      <c r="AD41" s="32">
        <v>43502</v>
      </c>
    </row>
    <row r="42" spans="1:30" x14ac:dyDescent="0.35">
      <c r="A42" s="35" t="s">
        <v>73</v>
      </c>
      <c r="B42" s="36">
        <v>43865</v>
      </c>
      <c r="C42" s="37">
        <v>0.84244212962962972</v>
      </c>
      <c r="D42" s="35" t="s">
        <v>42</v>
      </c>
      <c r="E42" s="38">
        <v>2.0129999999999999</v>
      </c>
      <c r="F42" s="38">
        <v>16.1004</v>
      </c>
      <c r="G42" s="38" t="s">
        <v>43</v>
      </c>
      <c r="H42" s="38">
        <v>2.9929999999999999</v>
      </c>
      <c r="I42" s="38">
        <v>4240.4683999999997</v>
      </c>
      <c r="J42" s="38" t="s">
        <v>44</v>
      </c>
      <c r="K42" s="38">
        <v>3.2759999999999998</v>
      </c>
      <c r="L42" s="38">
        <v>547.75019999999995</v>
      </c>
      <c r="O42" s="16">
        <f t="shared" si="6"/>
        <v>1.9470661143295496</v>
      </c>
      <c r="R42" s="16">
        <f t="shared" si="7"/>
        <v>579.59314958914251</v>
      </c>
      <c r="U42" s="16">
        <f t="shared" si="8"/>
        <v>1132.0140784395603</v>
      </c>
      <c r="AD42" s="32">
        <v>43502</v>
      </c>
    </row>
    <row r="43" spans="1:30" x14ac:dyDescent="0.35">
      <c r="A43" s="35" t="s">
        <v>74</v>
      </c>
      <c r="B43" s="36">
        <v>43865</v>
      </c>
      <c r="C43" s="37">
        <v>0.84586805555555555</v>
      </c>
      <c r="D43" s="35" t="s">
        <v>42</v>
      </c>
      <c r="E43" s="38">
        <v>2.0129999999999999</v>
      </c>
      <c r="F43" s="38">
        <v>15.9276</v>
      </c>
      <c r="G43" s="38" t="s">
        <v>43</v>
      </c>
      <c r="H43" s="38">
        <v>2.9929999999999999</v>
      </c>
      <c r="I43" s="38">
        <v>4408.9165999999996</v>
      </c>
      <c r="J43" s="38" t="s">
        <v>44</v>
      </c>
      <c r="K43" s="38">
        <v>3.28</v>
      </c>
      <c r="L43" s="38">
        <v>544.2912</v>
      </c>
      <c r="O43" s="16">
        <f t="shared" ref="O43" si="9">($O$2/$M$2)*F43</f>
        <v>1.9261689301256697</v>
      </c>
      <c r="R43" s="16">
        <f t="shared" si="7"/>
        <v>602.6168850756801</v>
      </c>
      <c r="U43" s="16">
        <f t="shared" si="8"/>
        <v>1124.8654973941816</v>
      </c>
      <c r="AD43" s="32">
        <v>43502</v>
      </c>
    </row>
    <row r="44" spans="1:30" x14ac:dyDescent="0.35">
      <c r="A44" s="31" t="s">
        <v>41</v>
      </c>
      <c r="B44" s="32">
        <v>43865</v>
      </c>
      <c r="C44" s="33">
        <v>0.86651620370370364</v>
      </c>
      <c r="D44" s="31" t="s">
        <v>42</v>
      </c>
      <c r="E44" s="34">
        <v>2.0059999999999998</v>
      </c>
      <c r="F44" s="34">
        <v>34.757199999999997</v>
      </c>
      <c r="G44" s="34" t="s">
        <v>43</v>
      </c>
      <c r="H44" s="34">
        <v>2.9830000000000001</v>
      </c>
      <c r="I44" s="34">
        <v>3225.6655999999998</v>
      </c>
      <c r="J44" s="34" t="s">
        <v>44</v>
      </c>
      <c r="K44" s="34">
        <v>3.27</v>
      </c>
      <c r="L44" s="34">
        <v>825.33929999999998</v>
      </c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31" t="s">
        <v>41</v>
      </c>
      <c r="B45" s="32">
        <v>43865</v>
      </c>
      <c r="C45" s="33">
        <v>0.86995370370370362</v>
      </c>
      <c r="D45" s="31" t="s">
        <v>42</v>
      </c>
      <c r="E45" s="34">
        <v>2.0099999999999998</v>
      </c>
      <c r="F45" s="34">
        <v>35.043799999999997</v>
      </c>
      <c r="G45" s="34" t="s">
        <v>43</v>
      </c>
      <c r="H45" s="34">
        <v>2.99</v>
      </c>
      <c r="I45" s="34">
        <v>3243.2203</v>
      </c>
      <c r="J45" s="34" t="s">
        <v>44</v>
      </c>
      <c r="K45" s="34">
        <v>3.2759999999999998</v>
      </c>
      <c r="L45" s="34">
        <v>831.51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31" t="s">
        <v>41</v>
      </c>
      <c r="B46" s="32">
        <v>43865</v>
      </c>
      <c r="C46" s="33">
        <v>0.87340277777777775</v>
      </c>
      <c r="D46" s="31" t="s">
        <v>42</v>
      </c>
      <c r="E46" s="34">
        <v>2.0129999999999999</v>
      </c>
      <c r="F46" s="34">
        <v>34.825600000000001</v>
      </c>
      <c r="G46" s="34" t="s">
        <v>43</v>
      </c>
      <c r="H46" s="34">
        <v>2.9929999999999999</v>
      </c>
      <c r="I46" s="34">
        <v>3234.2945</v>
      </c>
      <c r="J46" s="34" t="s">
        <v>44</v>
      </c>
      <c r="K46" s="34">
        <v>3.2759999999999998</v>
      </c>
      <c r="L46" s="34">
        <v>829.80089999999996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31" t="s">
        <v>41</v>
      </c>
      <c r="B47" s="32">
        <v>43865</v>
      </c>
      <c r="C47" s="33">
        <v>0.87684027777777773</v>
      </c>
      <c r="D47" s="31" t="s">
        <v>42</v>
      </c>
      <c r="E47" s="34">
        <v>2.0129999999999999</v>
      </c>
      <c r="F47" s="34">
        <v>35.343200000000003</v>
      </c>
      <c r="G47" s="34" t="s">
        <v>43</v>
      </c>
      <c r="H47" s="34">
        <v>2.9929999999999999</v>
      </c>
      <c r="I47" s="34">
        <v>3249.5981999999999</v>
      </c>
      <c r="J47" s="34" t="s">
        <v>44</v>
      </c>
      <c r="K47" s="34">
        <v>3.2829999999999999</v>
      </c>
      <c r="L47" s="34">
        <v>834.82830000000001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35" t="s">
        <v>75</v>
      </c>
      <c r="B48" s="36">
        <v>43865</v>
      </c>
      <c r="C48" s="37">
        <v>0.84931712962962969</v>
      </c>
      <c r="D48" s="35" t="s">
        <v>42</v>
      </c>
      <c r="E48" s="38">
        <v>2.0129999999999999</v>
      </c>
      <c r="F48" s="38">
        <v>17.0425</v>
      </c>
      <c r="G48" s="38" t="s">
        <v>43</v>
      </c>
      <c r="H48" s="38">
        <v>2.99</v>
      </c>
      <c r="I48" s="38">
        <v>4165.4463999999998</v>
      </c>
      <c r="J48" s="38" t="s">
        <v>44</v>
      </c>
      <c r="K48" s="38">
        <v>3.2759999999999998</v>
      </c>
      <c r="L48" s="38">
        <v>543.3836</v>
      </c>
      <c r="O48" s="22">
        <f t="shared" ref="O48:O57" si="10">($O$2/$M$2)*F48</f>
        <v>2.0609968853855398</v>
      </c>
      <c r="R48" s="22">
        <f t="shared" ref="R48:R56" si="11">($R$2/$P$2)*I48</f>
        <v>569.33903773949953</v>
      </c>
      <c r="U48" s="22">
        <f>($S$2/$U$2)*L48</f>
        <v>1122.9897957009796</v>
      </c>
      <c r="AD48" s="32">
        <v>43502</v>
      </c>
    </row>
    <row r="49" spans="1:30" x14ac:dyDescent="0.35">
      <c r="A49" s="35" t="s">
        <v>76</v>
      </c>
      <c r="B49" s="36">
        <v>43865</v>
      </c>
      <c r="C49" s="37">
        <v>0.85276620370370371</v>
      </c>
      <c r="D49" s="35" t="s">
        <v>42</v>
      </c>
      <c r="E49" s="38">
        <v>2.0129999999999999</v>
      </c>
      <c r="F49" s="38">
        <v>16.816500000000001</v>
      </c>
      <c r="G49" s="38" t="s">
        <v>43</v>
      </c>
      <c r="H49" s="38">
        <v>2.9929999999999999</v>
      </c>
      <c r="I49" s="38">
        <v>5287.6144000000004</v>
      </c>
      <c r="J49" s="38" t="s">
        <v>44</v>
      </c>
      <c r="K49" s="38">
        <v>3.2759999999999998</v>
      </c>
      <c r="L49" s="38">
        <v>542.59180000000003</v>
      </c>
      <c r="O49" s="22">
        <f t="shared" si="10"/>
        <v>2.0336660773411142</v>
      </c>
      <c r="Q49" s="22">
        <f>($R$2/$P$2)*I49</f>
        <v>722.71852890329387</v>
      </c>
      <c r="U49" s="22">
        <f>($S$2/$U$2)*L49</f>
        <v>1121.3534133732171</v>
      </c>
      <c r="AD49" s="32">
        <v>43502</v>
      </c>
    </row>
    <row r="50" spans="1:30" x14ac:dyDescent="0.35">
      <c r="A50" s="35" t="s">
        <v>77</v>
      </c>
      <c r="B50" s="36">
        <v>43865</v>
      </c>
      <c r="C50" s="37">
        <v>0.85620370370370369</v>
      </c>
      <c r="D50" s="35" t="s">
        <v>42</v>
      </c>
      <c r="E50" s="38">
        <v>2.016</v>
      </c>
      <c r="F50" s="38">
        <v>16.183</v>
      </c>
      <c r="G50" s="38" t="s">
        <v>43</v>
      </c>
      <c r="H50" s="38">
        <v>2.9929999999999999</v>
      </c>
      <c r="I50" s="38">
        <v>4723.2924000000003</v>
      </c>
      <c r="J50" s="38" t="s">
        <v>44</v>
      </c>
      <c r="K50" s="38">
        <v>3.28</v>
      </c>
      <c r="L50" s="38">
        <v>549.07960000000003</v>
      </c>
      <c r="O50" s="22">
        <f t="shared" si="10"/>
        <v>1.9570551618714505</v>
      </c>
      <c r="R50" s="22">
        <f t="shared" si="11"/>
        <v>645.58620895428908</v>
      </c>
      <c r="U50" s="22">
        <f>($S$2/$U$2)*L50</f>
        <v>1134.7614978213837</v>
      </c>
      <c r="AD50" s="32">
        <v>43502</v>
      </c>
    </row>
    <row r="51" spans="1:30" x14ac:dyDescent="0.35">
      <c r="A51" s="35" t="s">
        <v>78</v>
      </c>
      <c r="B51" s="36">
        <v>43865</v>
      </c>
      <c r="C51" s="37">
        <v>0.85964120370370367</v>
      </c>
      <c r="D51" s="35" t="s">
        <v>42</v>
      </c>
      <c r="E51" s="38">
        <v>2.0129999999999999</v>
      </c>
      <c r="F51" s="38">
        <v>15.8322</v>
      </c>
      <c r="G51" s="38" t="s">
        <v>43</v>
      </c>
      <c r="H51" s="38">
        <v>2.99</v>
      </c>
      <c r="I51" s="38">
        <v>4977.1352999999999</v>
      </c>
      <c r="J51" s="38" t="s">
        <v>44</v>
      </c>
      <c r="K51" s="38">
        <v>3.2759999999999998</v>
      </c>
      <c r="L51" s="38">
        <v>549.37559999999996</v>
      </c>
      <c r="O51" s="22">
        <f t="shared" si="10"/>
        <v>1.9146319430131111</v>
      </c>
      <c r="R51" s="22">
        <f t="shared" si="11"/>
        <v>680.28181142873314</v>
      </c>
      <c r="U51" s="22">
        <f>($S$2/$U$2)*L51</f>
        <v>1135.3732295326968</v>
      </c>
      <c r="AD51" s="32">
        <v>43502</v>
      </c>
    </row>
    <row r="52" spans="1:30" x14ac:dyDescent="0.35">
      <c r="A52" s="35" t="s">
        <v>79</v>
      </c>
      <c r="B52" s="36">
        <v>43865</v>
      </c>
      <c r="C52" s="37">
        <v>0.86307870370370365</v>
      </c>
      <c r="D52" s="35" t="s">
        <v>42</v>
      </c>
      <c r="E52" s="38">
        <v>2.0099999999999998</v>
      </c>
      <c r="F52" s="38">
        <v>15.576000000000001</v>
      </c>
      <c r="G52" s="38" t="s">
        <v>43</v>
      </c>
      <c r="H52" s="38">
        <v>2.9860000000000002</v>
      </c>
      <c r="I52" s="38">
        <v>4953.2821999999996</v>
      </c>
      <c r="J52" s="38" t="s">
        <v>44</v>
      </c>
      <c r="K52" s="38">
        <v>3.2730000000000001</v>
      </c>
      <c r="L52" s="38">
        <v>536.67899999999997</v>
      </c>
      <c r="O52" s="22">
        <f t="shared" si="10"/>
        <v>1.8836489650441643</v>
      </c>
      <c r="R52" s="22">
        <f t="shared" si="11"/>
        <v>677.02153637127367</v>
      </c>
      <c r="T52" s="22">
        <f>($S$2/$U$2)*L52</f>
        <v>1109.1336591074999</v>
      </c>
      <c r="AD52" s="32">
        <v>43502</v>
      </c>
    </row>
    <row r="53" spans="1:30" x14ac:dyDescent="0.35">
      <c r="A53" s="35" t="s">
        <v>80</v>
      </c>
      <c r="B53" s="36">
        <v>43865</v>
      </c>
      <c r="C53" s="37">
        <v>0.88027777777777771</v>
      </c>
      <c r="D53" s="35" t="s">
        <v>42</v>
      </c>
      <c r="E53" s="38">
        <v>2.0129999999999999</v>
      </c>
      <c r="F53" s="38">
        <v>18.006599999999999</v>
      </c>
      <c r="G53" s="38" t="s">
        <v>43</v>
      </c>
      <c r="H53" s="38">
        <v>2.9860000000000002</v>
      </c>
      <c r="I53" s="38">
        <v>3432.5504000000001</v>
      </c>
      <c r="J53" s="38" t="s">
        <v>44</v>
      </c>
      <c r="K53" s="38">
        <v>3.2759999999999998</v>
      </c>
      <c r="L53" s="38">
        <v>523.80079999999998</v>
      </c>
      <c r="O53" s="24">
        <f t="shared" si="10"/>
        <v>2.1775881775785981</v>
      </c>
      <c r="R53" s="24">
        <f t="shared" si="11"/>
        <v>469.16578778407381</v>
      </c>
      <c r="U53" s="24">
        <f t="shared" ref="U53:U57" si="12">($S$2/$U$2)*L53</f>
        <v>1082.5187830107675</v>
      </c>
      <c r="AD53" s="32">
        <v>43502</v>
      </c>
    </row>
    <row r="54" spans="1:30" x14ac:dyDescent="0.35">
      <c r="A54" s="35" t="s">
        <v>81</v>
      </c>
      <c r="B54" s="36">
        <v>43865</v>
      </c>
      <c r="C54" s="37">
        <v>0.88371527777777781</v>
      </c>
      <c r="D54" s="35" t="s">
        <v>42</v>
      </c>
      <c r="E54" s="38">
        <v>2.0129999999999999</v>
      </c>
      <c r="F54" s="38">
        <v>16.660799999999998</v>
      </c>
      <c r="G54" s="38" t="s">
        <v>43</v>
      </c>
      <c r="H54" s="38">
        <v>2.9929999999999999</v>
      </c>
      <c r="I54" s="38">
        <v>4088.3888000000002</v>
      </c>
      <c r="J54" s="38" t="s">
        <v>44</v>
      </c>
      <c r="K54" s="38">
        <v>3.2759999999999998</v>
      </c>
      <c r="L54" s="38">
        <v>530.21550000000002</v>
      </c>
      <c r="O54" s="24">
        <f t="shared" si="10"/>
        <v>2.0148368436574096</v>
      </c>
      <c r="R54" s="24">
        <f t="shared" si="11"/>
        <v>558.80669723584663</v>
      </c>
      <c r="U54" s="24">
        <f t="shared" si="12"/>
        <v>1095.7757945261742</v>
      </c>
      <c r="AD54" s="32">
        <v>43502</v>
      </c>
    </row>
    <row r="55" spans="1:30" x14ac:dyDescent="0.35">
      <c r="A55" s="35" t="s">
        <v>82</v>
      </c>
      <c r="B55" s="36">
        <v>43865</v>
      </c>
      <c r="C55" s="37">
        <v>0.88715277777777779</v>
      </c>
      <c r="D55" s="35" t="s">
        <v>42</v>
      </c>
      <c r="E55" s="38">
        <v>2.0129999999999999</v>
      </c>
      <c r="F55" s="38">
        <v>16.161999999999999</v>
      </c>
      <c r="G55" s="38" t="s">
        <v>43</v>
      </c>
      <c r="H55" s="38">
        <v>2.99</v>
      </c>
      <c r="I55" s="38">
        <v>4302.8332</v>
      </c>
      <c r="J55" s="38" t="s">
        <v>44</v>
      </c>
      <c r="K55" s="38">
        <v>3.2730000000000001</v>
      </c>
      <c r="L55" s="38">
        <v>533.05700000000002</v>
      </c>
      <c r="O55" s="24">
        <f t="shared" si="10"/>
        <v>1.9545155735133399</v>
      </c>
      <c r="R55" s="24">
        <f t="shared" si="11"/>
        <v>588.11725764652056</v>
      </c>
      <c r="U55" s="24">
        <f t="shared" si="12"/>
        <v>1101.6482122886614</v>
      </c>
      <c r="AD55" s="32">
        <v>43502</v>
      </c>
    </row>
    <row r="56" spans="1:30" x14ac:dyDescent="0.35">
      <c r="A56" s="35" t="s">
        <v>83</v>
      </c>
      <c r="B56" s="36">
        <v>43865</v>
      </c>
      <c r="C56" s="37">
        <v>0.89060185185185192</v>
      </c>
      <c r="D56" s="35" t="s">
        <v>42</v>
      </c>
      <c r="E56" s="38">
        <v>2.0099999999999998</v>
      </c>
      <c r="F56" s="38">
        <v>15.5722</v>
      </c>
      <c r="G56" s="38" t="s">
        <v>43</v>
      </c>
      <c r="H56" s="38">
        <v>2.9860000000000002</v>
      </c>
      <c r="I56" s="38">
        <v>4917.9587000000001</v>
      </c>
      <c r="J56" s="38" t="s">
        <v>44</v>
      </c>
      <c r="K56" s="38">
        <v>3.2759999999999998</v>
      </c>
      <c r="L56" s="38">
        <v>545.80160000000001</v>
      </c>
      <c r="O56" s="24">
        <f t="shared" si="10"/>
        <v>1.8831894204841253</v>
      </c>
      <c r="R56" s="24">
        <f t="shared" si="11"/>
        <v>672.1934710048364</v>
      </c>
      <c r="U56" s="24">
        <f>($S$2/$U$2)*L56</f>
        <v>1127.9869824508282</v>
      </c>
      <c r="AD56" s="32">
        <v>43502</v>
      </c>
    </row>
    <row r="57" spans="1:30" x14ac:dyDescent="0.35">
      <c r="A57" s="35" t="s">
        <v>84</v>
      </c>
      <c r="B57" s="36">
        <v>43865</v>
      </c>
      <c r="C57" s="37">
        <v>0.8940393518518519</v>
      </c>
      <c r="D57" s="35" t="s">
        <v>42</v>
      </c>
      <c r="E57" s="38">
        <v>2.0129999999999999</v>
      </c>
      <c r="F57" s="38">
        <v>15.7102</v>
      </c>
      <c r="G57" s="38" t="s">
        <v>43</v>
      </c>
      <c r="H57" s="38">
        <v>2.99</v>
      </c>
      <c r="I57" s="38">
        <v>4868.4102000000003</v>
      </c>
      <c r="J57" s="38" t="s">
        <v>44</v>
      </c>
      <c r="K57" s="38">
        <v>3.28</v>
      </c>
      <c r="L57" s="38">
        <v>562.87120000000004</v>
      </c>
      <c r="M57" s="3"/>
      <c r="N57" s="2"/>
      <c r="O57" s="24">
        <f t="shared" si="10"/>
        <v>1.8998781439802794</v>
      </c>
      <c r="P57" s="3"/>
      <c r="Q57" s="24">
        <f>($R$2/$P$2)*I57</f>
        <v>665.42111275016396</v>
      </c>
      <c r="S57" s="3"/>
      <c r="U57" s="24">
        <f t="shared" si="12"/>
        <v>1163.264062246202</v>
      </c>
      <c r="AD57" s="32">
        <v>43502</v>
      </c>
    </row>
    <row r="58" spans="1:30" x14ac:dyDescent="0.35">
      <c r="A58" s="31" t="s">
        <v>41</v>
      </c>
      <c r="B58" s="32">
        <v>43865</v>
      </c>
      <c r="C58" s="33">
        <v>0.91468749999999999</v>
      </c>
      <c r="D58" s="31" t="s">
        <v>42</v>
      </c>
      <c r="E58" s="34">
        <v>2.0129999999999999</v>
      </c>
      <c r="F58" s="34">
        <v>34.550600000000003</v>
      </c>
      <c r="G58" s="34" t="s">
        <v>43</v>
      </c>
      <c r="H58" s="34">
        <v>2.996</v>
      </c>
      <c r="I58" s="34">
        <v>3208.0864000000001</v>
      </c>
      <c r="J58" s="34" t="s">
        <v>44</v>
      </c>
      <c r="K58" s="34">
        <v>3.2829999999999999</v>
      </c>
      <c r="L58" s="34">
        <v>817.42010000000005</v>
      </c>
      <c r="AD58" s="32">
        <v>43502</v>
      </c>
    </row>
    <row r="59" spans="1:30" x14ac:dyDescent="0.35">
      <c r="A59" s="31" t="s">
        <v>41</v>
      </c>
      <c r="B59" s="32">
        <v>43865</v>
      </c>
      <c r="C59" s="33">
        <v>0.91813657407407412</v>
      </c>
      <c r="D59" s="31" t="s">
        <v>42</v>
      </c>
      <c r="E59" s="34">
        <v>2.0129999999999999</v>
      </c>
      <c r="F59" s="34">
        <v>34.430199999999999</v>
      </c>
      <c r="G59" s="34" t="s">
        <v>43</v>
      </c>
      <c r="H59" s="34">
        <v>2.99</v>
      </c>
      <c r="I59" s="34">
        <v>3174.5056</v>
      </c>
      <c r="J59" s="34" t="s">
        <v>44</v>
      </c>
      <c r="K59" s="34">
        <v>3.2730000000000001</v>
      </c>
      <c r="L59" s="34">
        <v>809.00289999999995</v>
      </c>
    </row>
    <row r="60" spans="1:30" x14ac:dyDescent="0.35">
      <c r="A60" s="31" t="s">
        <v>41</v>
      </c>
      <c r="B60" s="32">
        <v>43865</v>
      </c>
      <c r="C60" s="33">
        <v>0.9215740740740741</v>
      </c>
      <c r="D60" s="31" t="s">
        <v>42</v>
      </c>
      <c r="E60" s="34">
        <v>2.0099999999999998</v>
      </c>
      <c r="F60" s="34">
        <v>35.2226</v>
      </c>
      <c r="G60" s="34" t="s">
        <v>43</v>
      </c>
      <c r="H60" s="34">
        <v>2.9860000000000002</v>
      </c>
      <c r="I60" s="34">
        <v>3229.5198</v>
      </c>
      <c r="J60" s="34" t="s">
        <v>44</v>
      </c>
      <c r="K60" s="34">
        <v>3.27</v>
      </c>
      <c r="L60" s="34">
        <v>831.11180000000002</v>
      </c>
    </row>
    <row r="61" spans="1:30" x14ac:dyDescent="0.35">
      <c r="A61" s="31" t="s">
        <v>41</v>
      </c>
      <c r="B61" s="32">
        <v>43865</v>
      </c>
      <c r="C61" s="33">
        <v>0.92501157407407408</v>
      </c>
      <c r="D61" s="31" t="s">
        <v>42</v>
      </c>
      <c r="E61" s="34">
        <v>2.0129999999999999</v>
      </c>
      <c r="F61" s="34">
        <v>34.832999999999998</v>
      </c>
      <c r="G61" s="34" t="s">
        <v>43</v>
      </c>
      <c r="H61" s="34">
        <v>2.996</v>
      </c>
      <c r="I61" s="34">
        <v>3213.1399000000001</v>
      </c>
      <c r="J61" s="34" t="s">
        <v>44</v>
      </c>
      <c r="K61" s="34">
        <v>3.286</v>
      </c>
      <c r="L61" s="34">
        <v>826.45280000000002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2020-04-24T13:55:12Z</dcterms:modified>
</cp:coreProperties>
</file>