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Done\"/>
    </mc:Choice>
  </mc:AlternateContent>
  <xr:revisionPtr revIDLastSave="0" documentId="13_ncr:1_{F9EC4B27-40BC-4C86-B8C2-71CC045CD36F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N13" i="1" l="1"/>
  <c r="O26" i="1"/>
  <c r="O14" i="1"/>
  <c r="O21" i="1"/>
  <c r="O20" i="1"/>
  <c r="O12" i="1"/>
  <c r="O34" i="1"/>
  <c r="O28" i="1"/>
  <c r="O8" i="1"/>
  <c r="N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T14" i="1"/>
  <c r="U22" i="1"/>
  <c r="U26" i="1"/>
  <c r="U34" i="1"/>
  <c r="U38" i="1"/>
  <c r="T50" i="1"/>
  <c r="N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N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T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<sst xmlns="http://schemas.openxmlformats.org/spreadsheetml/2006/main" count="266" uniqueCount="85">
  <si>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</si>
  <si>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</si>
  <si>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</si>
  <si>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</si>
  <si>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</si>
  <si>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</si>
  <si>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</si>
  <si>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</si>
  <si>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</si>
  <si>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</si>
  <si>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</si>
  <si>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</si>
  <si>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</si>
  <si>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</si>
  <si>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</si>
  <si>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</si>
  <si>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</si>
  <si>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</si>
  <si>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</si>
  <si>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</si>
  <si>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</si>
  <si>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</si>
  <si>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</si>
  <si>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</si>
  <si>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</si>
  <si>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</si>
  <si>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</si>
  <si>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</si>
  <si>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</si>
  <si>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</si>
  <si>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</si>
  <si>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</si>
  <si>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</si>
  <si>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</si>
  <si>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</si>
  <si>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</si>
  <si>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</si>
  <si>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</si>
  <si>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</si>
  <si>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</si>
  <si>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</si>
  <si>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</si>
  <si>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</si>
  <si>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</si>
  <si>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</si>
  <si>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</si>
  <si>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</si>
  <si>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</si>
  <si>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</si>
  <si>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</si>
  <si>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</si>
  <si>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</si>
  <si>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</si>
  <si>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</si>
  <si>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</si>
  <si>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</si>
  <si>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</si>
  <si>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</si>
  <si>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</si>
  <si>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</si>
  <si>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</si>
  <si>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</si>
  <si>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</si>
  <si>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</si>
  <si>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</si>
  <si>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</si>
  <si>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</si>
  <si>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</si>
  <si>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</si>
  <si>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</si>
  <si>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</si>
  <si>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</si>
  <si>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</si>
  <si>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</si>
  <si>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</si>
  <si>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</si>
  <si>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</si>
  <si>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</si>
  <si>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</si>
  <si>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</si>
  <si>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A 1</t>
  </si>
  <si>
    <t>A 2</t>
  </si>
  <si>
    <t>A 3</t>
  </si>
  <si>
    <t>A 4</t>
  </si>
  <si>
    <t>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</si>
</sst>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O1" zoomScale="60" zoomScaleNormal="60" workbookViewId="0">
      <selection activeCell="O2" sqref="O2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1" t="s">
        <v>41</v>
      </c>
      <c r="B2" s="32">
        <v>43865</v>
      </c>
      <c r="C2" s="33">
        <v>0.86651620370370364</v>
      </c>
      <c r="D2" s="31" t="s">
        <v>42</v>
      </c>
      <c r="E2" s="34">
        <v>2.0059999999999998</v>
      </c>
      <c r="F2" s="34">
        <v>34.757199999999997</v>
      </c>
      <c r="G2" s="34" t="s">
        <v>43</v>
      </c>
      <c r="H2" s="34">
        <v>2.9830000000000001</v>
      </c>
      <c r="I2" s="34">
        <v>3225.6655999999998</v>
      </c>
      <c r="J2" s="34" t="s">
        <v>44</v>
      </c>
      <c r="K2" s="34">
        <v>3.27</v>
      </c>
      <c r="L2" s="34">
        <v>825.33929999999998</v>
      </c>
      <c r="M2" s="4">
        <f>AVERAGE(F2:F5,F16:F19,F30:F33,F44:F47,F58:F61)</f>
        <v>34.912089999999992</v>
      </c>
      <c r="N2" s="4">
        <f>STDEV(F2:F5,F16:F19,F30:F33,F44:F47,G58:G61)</f>
        <v>0.23713455384021961</v>
      </c>
      <c r="O2" s="4">
        <v>4.1130000000000004</v>
      </c>
      <c r="P2" s="4">
        <f>AVERAGE(I2:I5,I16:I19,I30:I33,I44:I47,I58:I61)</f>
        <v>3219.3213850000002</v>
      </c>
      <c r="Q2" s="4">
        <f>STDEV(I2:I5,I16:I19,I30:I33,I44:I47,I58:I61)</f>
        <v>21.864144703174237</v>
      </c>
      <c r="R2" s="4">
        <v>440.5</v>
      </c>
      <c r="S2" s="4">
        <f>AVERAGE(L2:L5,L16:L19,L30:L33,L44:L47,L58:L61)</f>
        <v>823.49594999999988</v>
      </c>
      <c r="T2" s="4">
        <f>STDEV(L2:L5,L16:L19,L30:L33,L44:L47,L58:L61)</f>
        <v>8.0046865166600938</v>
      </c>
      <c r="U2" s="4">
        <v>396</v>
      </c>
      <c r="AD2" s="7">
        <v>43502</v>
      </c>
      <c r="AE2" s="6">
        <f>(N2/M2)^2</f>
        <v>4.6135792576832355E-5</v>
      </c>
      <c r="AF2" s="6">
        <f>(T2/S2)^2</f>
        <v>9.4485621010049348E-5</v>
      </c>
      <c r="AG2" s="6">
        <f>(T2/S2)^2</f>
        <v>9.4485621010049348E-5</v>
      </c>
    </row>
    <row r="3" spans="1:33" x14ac:dyDescent="0.35">
      <c r="A3" s="31" t="s">
        <v>41</v>
      </c>
      <c r="B3" s="32">
        <v>43865</v>
      </c>
      <c r="C3" s="33">
        <v>0.86995370370370362</v>
      </c>
      <c r="D3" s="31" t="s">
        <v>42</v>
      </c>
      <c r="E3" s="34">
        <v>2.0099999999999998</v>
      </c>
      <c r="F3" s="34">
        <v>35.043799999999997</v>
      </c>
      <c r="G3" s="34" t="s">
        <v>43</v>
      </c>
      <c r="H3" s="34">
        <v>2.99</v>
      </c>
      <c r="I3" s="34">
        <v>3243.2203</v>
      </c>
      <c r="J3" s="34" t="s">
        <v>44</v>
      </c>
      <c r="K3" s="34">
        <v>3.2759999999999998</v>
      </c>
      <c r="L3" s="34">
        <v>831.51</v>
      </c>
      <c r="M3" s="5"/>
      <c r="N3" s="4"/>
      <c r="O3" s="5"/>
      <c r="P3" s="5"/>
      <c r="Q3" s="4"/>
      <c r="R3" s="4"/>
      <c r="S3" s="5"/>
      <c r="T3" s="4"/>
      <c r="U3" s="4"/>
      <c r="AD3" s="32">
        <v>43502</v>
      </c>
    </row>
    <row r="4" spans="1:33" x14ac:dyDescent="0.35">
      <c r="A4" s="31" t="s">
        <v>41</v>
      </c>
      <c r="B4" s="32">
        <v>43865</v>
      </c>
      <c r="C4" s="33">
        <v>0.87340277777777775</v>
      </c>
      <c r="D4" s="31" t="s">
        <v>42</v>
      </c>
      <c r="E4" s="34">
        <v>2.0129999999999999</v>
      </c>
      <c r="F4" s="34">
        <v>34.825600000000001</v>
      </c>
      <c r="G4" s="34" t="s">
        <v>43</v>
      </c>
      <c r="H4" s="34">
        <v>2.9929999999999999</v>
      </c>
      <c r="I4" s="34">
        <v>3234.2945</v>
      </c>
      <c r="J4" s="34" t="s">
        <v>44</v>
      </c>
      <c r="K4" s="34">
        <v>3.2759999999999998</v>
      </c>
      <c r="L4" s="34">
        <v>829.80089999999996</v>
      </c>
      <c r="M4" s="5"/>
      <c r="N4" s="4"/>
      <c r="O4" s="5"/>
      <c r="P4" s="5"/>
      <c r="Q4" s="4"/>
      <c r="R4" s="4"/>
      <c r="S4" s="5"/>
      <c r="T4" s="4"/>
      <c r="U4" s="4"/>
      <c r="AD4" s="32">
        <v>43502</v>
      </c>
    </row>
    <row r="5" spans="1:33" x14ac:dyDescent="0.35">
      <c r="A5" s="31" t="s">
        <v>41</v>
      </c>
      <c r="B5" s="32">
        <v>43865</v>
      </c>
      <c r="C5" s="33">
        <v>0.87684027777777773</v>
      </c>
      <c r="D5" s="31" t="s">
        <v>42</v>
      </c>
      <c r="E5" s="34">
        <v>2.0129999999999999</v>
      </c>
      <c r="F5" s="34">
        <v>35.343200000000003</v>
      </c>
      <c r="G5" s="34" t="s">
        <v>43</v>
      </c>
      <c r="H5" s="34">
        <v>2.9929999999999999</v>
      </c>
      <c r="I5" s="34">
        <v>3249.5981999999999</v>
      </c>
      <c r="J5" s="34" t="s">
        <v>44</v>
      </c>
      <c r="K5" s="34">
        <v>3.2829999999999999</v>
      </c>
      <c r="L5" s="34">
        <v>834.82830000000001</v>
      </c>
      <c r="M5" s="5"/>
      <c r="N5" s="4"/>
      <c r="O5" s="5"/>
      <c r="P5" s="5"/>
      <c r="Q5" s="4"/>
      <c r="R5" s="4"/>
      <c r="S5" s="5"/>
      <c r="T5" s="4"/>
      <c r="U5" s="4"/>
      <c r="AD5" s="32">
        <v>43502</v>
      </c>
    </row>
    <row r="6" spans="1:33" x14ac:dyDescent="0.35">
      <c r="A6" s="35" t="s">
        <v>80</v>
      </c>
      <c r="B6" s="36">
        <v>43865</v>
      </c>
      <c r="C6" s="37">
        <v>0.89748842592592604</v>
      </c>
      <c r="D6" s="35" t="s">
        <v>42</v>
      </c>
      <c r="E6" s="38">
        <v>2.0129999999999999</v>
      </c>
      <c r="F6" s="38">
        <v>19.452100000000002</v>
      </c>
      <c r="G6" s="38" t="s">
        <v>43</v>
      </c>
      <c r="H6" s="38">
        <v>2.99</v>
      </c>
      <c r="I6" s="38">
        <v>2989.6592000000001</v>
      </c>
      <c r="J6" s="38" t="s">
        <v>44</v>
      </c>
      <c r="K6" s="38">
        <v>3.2759999999999998</v>
      </c>
      <c r="L6" s="38">
        <v>545.49680000000001</v>
      </c>
      <c r="O6" s="10">
        <f>($O$2/$M$2)*F6</f>
        <v>2.2916556213048271</v>
      </c>
      <c r="R6" s="10">
        <f t="shared" ref="R6:R15" si="0">($R$2/$P$2)*I6</f>
        <v>409.07530504289798</v>
      </c>
      <c r="U6" s="10">
        <f t="shared" ref="U6:U15" si="1">($S$2/$U$2)*L6</f>
        <v>1134.3798119645453</v>
      </c>
      <c r="V6" s="3">
        <v>0</v>
      </c>
      <c r="W6" s="11" t="s">
        <v>33</v>
      </c>
      <c r="X6" s="2">
        <f>SLOPE(O6:O10,$V$6:$V$10)</f>
        <v>-4.7235154682192084E-4</v>
      </c>
      <c r="Y6" s="2">
        <f>RSQ(O6:O10,$V$6:$V$10)</f>
        <v>0.91120616966694601</v>
      </c>
      <c r="Z6" s="2">
        <f>SLOPE($R6:$R10,$V$6:$V$10)</f>
        <v>2.734836885973098</v>
      </c>
      <c r="AA6" s="2">
        <f>RSQ(R6:R10,$V$6:$V$10)</f>
        <v>0.93411696742471062</v>
      </c>
      <c r="AB6" s="2">
        <f>SLOPE(U6:U10,$V$6:$V$10)</f>
        <v>1.5309725501352227</v>
      </c>
      <c r="AC6" s="2">
        <f>RSQ(U6:U10,$V$6:$V$10)</f>
        <v>0.91528034185625273</v>
      </c>
      <c r="AD6" s="32">
        <v>43502</v>
      </c>
      <c r="AE6" s="2"/>
    </row>
    <row r="7" spans="1:33" x14ac:dyDescent="0.35">
      <c r="A7" s="35" t="s">
        <v>81</v>
      </c>
      <c r="B7" s="36">
        <v>43865</v>
      </c>
      <c r="C7" s="37">
        <v>0.90092592592592602</v>
      </c>
      <c r="D7" s="35" t="s">
        <v>42</v>
      </c>
      <c r="E7" s="38">
        <v>2.0129999999999999</v>
      </c>
      <c r="F7" s="38">
        <v>19.2256</v>
      </c>
      <c r="G7" s="38" t="s">
        <v>43</v>
      </c>
      <c r="H7" s="38">
        <v>2.996</v>
      </c>
      <c r="I7" s="38">
        <v>3363.84</v>
      </c>
      <c r="J7" s="38" t="s">
        <v>44</v>
      </c>
      <c r="K7" s="38">
        <v>3.2829999999999999</v>
      </c>
      <c r="L7" s="38">
        <v>551.74990000000003</v>
      </c>
      <c r="N7" s="10">
        <f>($O$2/$M$2)*F7</f>
        <v>2.2649716129856459</v>
      </c>
      <c r="R7" s="10">
        <f t="shared" si="0"/>
        <v>460.27449353274181</v>
      </c>
      <c r="U7" s="10">
        <f t="shared" si="1"/>
        <v>1147.3833536942043</v>
      </c>
      <c r="V7" s="3">
        <v>10</v>
      </c>
      <c r="W7" s="13" t="s">
        <v>34</v>
      </c>
      <c r="X7" s="2">
        <f>SLOPE($O11:$O15,$V$6:$V$10)</f>
        <v>-9.0513569940957165E-4</v>
      </c>
      <c r="Y7" s="2">
        <f>RSQ(O11:O15,$V$6:$V$10)</f>
        <v>0.90291719086751165</v>
      </c>
      <c r="Z7" s="2">
        <f>SLOPE($R11:$R15,$V$6:$V$10)</f>
        <v>1.864920227745452</v>
      </c>
      <c r="AA7" s="2">
        <f>RSQ(R11:R15,$V$6:$V$10)</f>
        <v>0.92551754124903407</v>
      </c>
      <c r="AB7" s="2">
        <f>SLOPE(U11:U15,$V$6:$V$10)</f>
        <v>0.91714989849545747</v>
      </c>
      <c r="AC7" s="2">
        <f>RSQ(U11:U15,$V$6:$V$10)</f>
        <v>0.95122122036154311</v>
      </c>
      <c r="AD7" s="32">
        <v>43502</v>
      </c>
      <c r="AE7" s="2"/>
    </row>
    <row r="8" spans="1:33" x14ac:dyDescent="0.35">
      <c r="A8" s="35" t="s">
        <v>82</v>
      </c>
      <c r="B8" s="36">
        <v>43865</v>
      </c>
      <c r="C8" s="37">
        <v>0.904363425925926</v>
      </c>
      <c r="D8" s="35" t="s">
        <v>42</v>
      </c>
      <c r="E8" s="38">
        <v>2.0059999999999998</v>
      </c>
      <c r="F8" s="38">
        <v>19.345400000000001</v>
      </c>
      <c r="G8" s="38" t="s">
        <v>43</v>
      </c>
      <c r="H8" s="38">
        <v>2.9860000000000002</v>
      </c>
      <c r="I8" s="38">
        <v>3584.9412000000002</v>
      </c>
      <c r="J8" s="38" t="s">
        <v>44</v>
      </c>
      <c r="K8" s="38">
        <v>3.27</v>
      </c>
      <c r="L8" s="38">
        <v>566.47540000000004</v>
      </c>
      <c r="O8" s="10">
        <f>($O$2/$M$2)*F8</f>
        <v>2.2790852738979543</v>
      </c>
      <c r="R8" s="10">
        <f t="shared" si="0"/>
        <v>490.52778823447596</v>
      </c>
      <c r="U8" s="10">
        <f t="shared" si="1"/>
        <v>1178.0055496834088</v>
      </c>
      <c r="V8" s="3">
        <v>20</v>
      </c>
      <c r="W8" s="15" t="s">
        <v>35</v>
      </c>
      <c r="X8" s="2">
        <f>SLOPE($O20:$O24,$V$6:$V$10)</f>
        <v>-1.1439369570827784E-3</v>
      </c>
      <c r="Y8" s="2">
        <f>RSQ(O20:O24,$V$6:$V$10)</f>
        <v>0.73760939245413115</v>
      </c>
      <c r="Z8" s="2">
        <f>SLOPE($R20:$R24,$V$6:$V$10)</f>
        <v>3.0532173559304328</v>
      </c>
      <c r="AA8" s="2">
        <f>RSQ(R20:R24,$V$6:$V$10)</f>
        <v>0.96538448797226795</v>
      </c>
      <c r="AB8" s="2">
        <f>SLOPE($U20:$U24,$V$6:$V$10)</f>
        <v>-1.3598164032545446</v>
      </c>
      <c r="AC8" s="2">
        <f>RSQ(U20:U24,$V$6:$V$10)</f>
        <v>0.61112648149438409</v>
      </c>
      <c r="AD8" s="32">
        <v>43502</v>
      </c>
      <c r="AE8" s="2"/>
    </row>
    <row r="9" spans="1:33" x14ac:dyDescent="0.35">
      <c r="A9" s="35" t="s">
        <v>83</v>
      </c>
      <c r="B9" s="36">
        <v>43865</v>
      </c>
      <c r="C9" s="37">
        <v>0.90780092592592598</v>
      </c>
      <c r="D9" s="35" t="s">
        <v>42</v>
      </c>
      <c r="E9" s="38">
        <v>2.0030000000000001</v>
      </c>
      <c r="F9" s="38">
        <v>19.297599999999999</v>
      </c>
      <c r="G9" s="38" t="s">
        <v>43</v>
      </c>
      <c r="H9" s="38">
        <v>2.9830000000000001</v>
      </c>
      <c r="I9" s="38">
        <v>3681.2903000000001</v>
      </c>
      <c r="J9" s="38" t="s">
        <v>44</v>
      </c>
      <c r="K9" s="38">
        <v>3.27</v>
      </c>
      <c r="L9" s="38">
        <v>564.34879999999998</v>
      </c>
      <c r="O9" s="10">
        <f t="shared" ref="O9:O15" si="2">($O$2/$M$2)*F9</f>
        <v>2.2734539467559811</v>
      </c>
      <c r="R9" s="10">
        <f>($R$2/$P$2)*I9</f>
        <v>503.71124321593629</v>
      </c>
      <c r="U9" s="10">
        <f t="shared" si="1"/>
        <v>1173.5832100690907</v>
      </c>
      <c r="V9" s="3">
        <v>30</v>
      </c>
      <c r="W9" s="18" t="s">
        <v>36</v>
      </c>
      <c r="X9" s="2">
        <f>SLOPE($O25:$O29,$V$6:$V$10)</f>
        <v>6.7352086340290997E-4</v>
      </c>
      <c r="Y9" s="2">
        <f>RSQ(O25:O29,$V$6:$V$10)</f>
        <v>0.81635250726613995</v>
      </c>
      <c r="Z9" s="2">
        <f>SLOPE($R25:$R29,$V$6:$V$10)</f>
        <v>10.749376493207746</v>
      </c>
      <c r="AA9" s="2">
        <f>RSQ(R25:R29,$V$6:$V$10)</f>
        <v>0.99005926914062059</v>
      </c>
      <c r="AB9" s="2">
        <f>SLOPE(U25:U29,$V$6:$V$10)</f>
        <v>1.3306987510022781</v>
      </c>
      <c r="AC9" s="2">
        <f>RSQ(U25:U29,$V$6:$V$10)</f>
        <v>0.77806248841461856</v>
      </c>
      <c r="AD9" s="32">
        <v>43502</v>
      </c>
      <c r="AE9" s="2"/>
    </row>
    <row r="10" spans="1:33" x14ac:dyDescent="0.35">
      <c r="A10" s="35" t="s">
        <v>84</v>
      </c>
      <c r="B10" s="36">
        <v>43865</v>
      </c>
      <c r="C10" s="37">
        <v>0.91125</v>
      </c>
      <c r="D10" s="35" t="s">
        <v>42</v>
      </c>
      <c r="E10" s="38">
        <v>2.0129999999999999</v>
      </c>
      <c r="F10" s="38">
        <v>19.302600000000002</v>
      </c>
      <c r="G10" s="38" t="s">
        <v>43</v>
      </c>
      <c r="H10" s="38">
        <v>2.99</v>
      </c>
      <c r="I10" s="38">
        <v>3830.2892000000002</v>
      </c>
      <c r="J10" s="38" t="s">
        <v>44</v>
      </c>
      <c r="K10" s="38">
        <v>3.2759999999999998</v>
      </c>
      <c r="L10" s="38">
        <v>576.00779999999997</v>
      </c>
      <c r="O10" s="10">
        <f t="shared" si="2"/>
        <v>2.2740429977122547</v>
      </c>
      <c r="R10" s="10">
        <f>($R$2/$P$2)*I10</f>
        <v>524.09877449995565</v>
      </c>
      <c r="U10" s="10">
        <f>($S$2/$U$2)*L10</f>
        <v>1197.8285112838632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2">
        <v>43502</v>
      </c>
      <c r="AE10" s="2"/>
    </row>
    <row r="11" spans="1:33" x14ac:dyDescent="0.35">
      <c r="A11" s="35" t="s">
        <v>45</v>
      </c>
      <c r="B11" s="36">
        <v>43865</v>
      </c>
      <c r="C11" s="37">
        <v>0.92844907407407407</v>
      </c>
      <c r="D11" s="35" t="s">
        <v>42</v>
      </c>
      <c r="E11" s="38">
        <v>2.0099999999999998</v>
      </c>
      <c r="F11" s="38">
        <v>19.4892</v>
      </c>
      <c r="G11" s="38" t="s">
        <v>43</v>
      </c>
      <c r="H11" s="38">
        <v>2.9860000000000002</v>
      </c>
      <c r="I11" s="38">
        <v>3434.6705999999999</v>
      </c>
      <c r="J11" s="38" t="s">
        <v>44</v>
      </c>
      <c r="K11" s="38">
        <v>3.2730000000000001</v>
      </c>
      <c r="L11" s="38">
        <v>550.68920000000003</v>
      </c>
      <c r="O11" s="12">
        <f t="shared" si="2"/>
        <v>2.296026379400375</v>
      </c>
      <c r="R11" s="12">
        <f>($R$2/$P$2)*I11</f>
        <v>469.96625013876945</v>
      </c>
      <c r="U11" s="12">
        <f t="shared" si="1"/>
        <v>1145.1775906786361</v>
      </c>
      <c r="V11" s="3"/>
      <c r="W11" s="21" t="s">
        <v>38</v>
      </c>
      <c r="X11" s="2">
        <f>SLOPE($O39:$O43,$V$6:$V$10)</f>
        <v>-5.5326022017014734E-3</v>
      </c>
      <c r="Y11" s="2">
        <f>RSQ(O39:O43,$V$6:$V$10)</f>
        <v>0.98377597099988157</v>
      </c>
      <c r="Z11" s="2">
        <f>SLOPE($R39:$R43,$V$6:$V$10)</f>
        <v>5.6469526013166265</v>
      </c>
      <c r="AA11" s="2">
        <f>RSQ(R39:R43,$V$6:$V$10)</f>
        <v>0.99872747411283913</v>
      </c>
      <c r="AB11" s="2">
        <f>SLOPE($U39:$U43,$V$6:$V$10)</f>
        <v>0.6242244868465946</v>
      </c>
      <c r="AC11" s="2">
        <f>RSQ(U39:U43,$V$6:$V$10)</f>
        <v>0.63608029701614488</v>
      </c>
      <c r="AD11" s="32">
        <v>43502</v>
      </c>
      <c r="AE11" s="2"/>
    </row>
    <row r="12" spans="1:33" x14ac:dyDescent="0.35">
      <c r="A12" s="35" t="s">
        <v>46</v>
      </c>
      <c r="B12" s="36">
        <v>43865</v>
      </c>
      <c r="C12" s="37">
        <v>0.93188657407407405</v>
      </c>
      <c r="D12" s="35" t="s">
        <v>42</v>
      </c>
      <c r="E12" s="38">
        <v>2.0129999999999999</v>
      </c>
      <c r="F12" s="38">
        <v>19.3156</v>
      </c>
      <c r="G12" s="38" t="s">
        <v>43</v>
      </c>
      <c r="H12" s="38">
        <v>2.99</v>
      </c>
      <c r="I12" s="38">
        <v>3657.9917999999998</v>
      </c>
      <c r="J12" s="38" t="s">
        <v>44</v>
      </c>
      <c r="K12" s="38">
        <v>3.2759999999999998</v>
      </c>
      <c r="L12" s="38">
        <v>556.69320000000005</v>
      </c>
      <c r="O12" s="12">
        <f t="shared" si="2"/>
        <v>2.2755745301985653</v>
      </c>
      <c r="R12" s="12">
        <f t="shared" si="0"/>
        <v>500.52330761627258</v>
      </c>
      <c r="U12" s="12">
        <f t="shared" si="1"/>
        <v>1157.6631201831817</v>
      </c>
      <c r="V12" s="3"/>
      <c r="W12" s="23" t="s">
        <v>39</v>
      </c>
      <c r="X12" s="2">
        <f>SLOPE($O48:$O52,$V$6:$V$10)</f>
        <v>-7.7281129259233741E-3</v>
      </c>
      <c r="Y12" s="2">
        <f>RSQ(O48:O52,$V$6:$V$10)</f>
        <v>0.93279260786980278</v>
      </c>
      <c r="Z12" s="2">
        <f>SLOPE($R48:$R52,$V$6:$V$10)</f>
        <v>8.6349129558868167</v>
      </c>
      <c r="AA12" s="2">
        <f>RSQ(R48:R52,$V$6:$V$10)</f>
        <v>0.97591200703318215</v>
      </c>
      <c r="AB12" s="2">
        <f>SLOPE(U48:U52,$V$6:$V$10)</f>
        <v>1.6028683215477235</v>
      </c>
      <c r="AC12" s="2">
        <f>RSQ(U48:U52,$V$6:$V$10)</f>
        <v>0.88031788717664128</v>
      </c>
      <c r="AD12" s="32">
        <v>43502</v>
      </c>
      <c r="AE12" s="2"/>
    </row>
    <row r="13" spans="1:33" x14ac:dyDescent="0.35">
      <c r="A13" s="35" t="s">
        <v>47</v>
      </c>
      <c r="B13" s="36">
        <v>43865</v>
      </c>
      <c r="C13" s="37">
        <v>0.93532407407407403</v>
      </c>
      <c r="D13" s="35" t="s">
        <v>42</v>
      </c>
      <c r="E13" s="38">
        <v>2.0129999999999999</v>
      </c>
      <c r="F13" s="38">
        <v>19.093599999999999</v>
      </c>
      <c r="G13" s="38" t="s">
        <v>43</v>
      </c>
      <c r="H13" s="38">
        <v>2.99</v>
      </c>
      <c r="I13" s="38">
        <v>3837.9657999999999</v>
      </c>
      <c r="J13" s="38" t="s">
        <v>44</v>
      </c>
      <c r="K13" s="38">
        <v>3.28</v>
      </c>
      <c r="L13" s="38">
        <v>563.17160000000001</v>
      </c>
      <c r="N13" s="12">
        <f>($O$2/$M$2)*F13</f>
        <v>2.2494206677400301</v>
      </c>
      <c r="R13" s="12">
        <f t="shared" si="0"/>
        <v>525.14916428575202</v>
      </c>
      <c r="U13" s="12">
        <f t="shared" si="1"/>
        <v>1171.1351811995453</v>
      </c>
      <c r="V13" s="3"/>
      <c r="W13" s="25" t="s">
        <v>40</v>
      </c>
      <c r="X13" s="2">
        <f>SLOPE($O53:$O57,$V$6:$V$10)</f>
        <v>-9.6878854574446796E-3</v>
      </c>
      <c r="Y13" s="2">
        <f>RSQ(O53:O57,$V$6:$V$10)</f>
        <v>0.93204118246569045</v>
      </c>
      <c r="Z13" s="2">
        <f>SLOPE($R53:$R57,$V$6:$V$10)</f>
        <v>5.5138354063398367</v>
      </c>
      <c r="AA13" s="2">
        <f>RSQ(R53:R57,$V$6:$V$10)</f>
        <v>0.94763692354501539</v>
      </c>
      <c r="AB13" s="2">
        <f>SLOPE(U53:U57,$V$6:$V$10)</f>
        <v>-0.94217086634999991</v>
      </c>
      <c r="AC13" s="2">
        <f>RSQ(U53:U57,$V$6:$V$10)</f>
        <v>0.83019763569616534</v>
      </c>
      <c r="AD13" s="32">
        <v>43502</v>
      </c>
      <c r="AE13" s="2"/>
    </row>
    <row r="14" spans="1:33" x14ac:dyDescent="0.35">
      <c r="A14" s="35" t="s">
        <v>48</v>
      </c>
      <c r="B14" s="36">
        <v>43865</v>
      </c>
      <c r="C14" s="37">
        <v>0.93877314814814816</v>
      </c>
      <c r="D14" s="35" t="s">
        <v>42</v>
      </c>
      <c r="E14" s="38">
        <v>2.0099999999999998</v>
      </c>
      <c r="F14" s="38">
        <v>19.188500000000001</v>
      </c>
      <c r="G14" s="38" t="s">
        <v>43</v>
      </c>
      <c r="H14" s="38">
        <v>2.9860000000000002</v>
      </c>
      <c r="I14" s="38">
        <v>3826.0185000000001</v>
      </c>
      <c r="J14" s="38" t="s">
        <v>44</v>
      </c>
      <c r="K14" s="38">
        <v>3.28</v>
      </c>
      <c r="L14" s="38">
        <v>544.00480000000005</v>
      </c>
      <c r="O14" s="12">
        <f t="shared" si="2"/>
        <v>2.260600854890098</v>
      </c>
      <c r="R14" s="12">
        <f t="shared" si="0"/>
        <v>523.51441428082205</v>
      </c>
      <c r="T14" s="12">
        <f>($S$2/$U$2)*L14</f>
        <v>1131.2771454054543</v>
      </c>
      <c r="AD14" s="32">
        <v>43502</v>
      </c>
    </row>
    <row r="15" spans="1:33" x14ac:dyDescent="0.35">
      <c r="A15" s="35" t="s">
        <v>49</v>
      </c>
      <c r="B15" s="36">
        <v>43865</v>
      </c>
      <c r="C15" s="37">
        <v>0.94221064814814814</v>
      </c>
      <c r="D15" s="35" t="s">
        <v>42</v>
      </c>
      <c r="E15" s="38">
        <v>2.0059999999999998</v>
      </c>
      <c r="F15" s="38">
        <v>19.168600000000001</v>
      </c>
      <c r="G15" s="38" t="s">
        <v>43</v>
      </c>
      <c r="H15" s="38">
        <v>2.9860000000000002</v>
      </c>
      <c r="I15" s="38">
        <v>4032.1302999999998</v>
      </c>
      <c r="J15" s="38" t="s">
        <v>44</v>
      </c>
      <c r="K15" s="38">
        <v>3.2730000000000001</v>
      </c>
      <c r="L15" s="38">
        <v>568.45500000000004</v>
      </c>
      <c r="O15" s="12">
        <f t="shared" si="2"/>
        <v>2.2582564320841301</v>
      </c>
      <c r="R15" s="12">
        <f t="shared" si="0"/>
        <v>551.71670819376732</v>
      </c>
      <c r="U15" s="12">
        <f t="shared" si="1"/>
        <v>1182.1221976193181</v>
      </c>
      <c r="AD15" s="32">
        <v>43502</v>
      </c>
    </row>
    <row r="16" spans="1:33" x14ac:dyDescent="0.35">
      <c r="A16" s="31" t="s">
        <v>41</v>
      </c>
      <c r="B16" s="32">
        <v>43865</v>
      </c>
      <c r="C16" s="33">
        <v>0.91468749999999999</v>
      </c>
      <c r="D16" s="31" t="s">
        <v>42</v>
      </c>
      <c r="E16" s="34">
        <v>2.0129999999999999</v>
      </c>
      <c r="F16" s="34">
        <v>34.550600000000003</v>
      </c>
      <c r="G16" s="34" t="s">
        <v>43</v>
      </c>
      <c r="H16" s="34">
        <v>2.996</v>
      </c>
      <c r="I16" s="34">
        <v>3208.0864000000001</v>
      </c>
      <c r="J16" s="34" t="s">
        <v>44</v>
      </c>
      <c r="K16" s="34">
        <v>3.2829999999999999</v>
      </c>
      <c r="L16" s="34">
        <v>817.42010000000005</v>
      </c>
      <c r="M16" s="5"/>
      <c r="N16" s="4"/>
      <c r="O16" s="5"/>
      <c r="P16" s="5"/>
      <c r="Q16" s="4"/>
      <c r="R16" s="4"/>
      <c r="S16" s="5"/>
      <c r="T16" s="4"/>
      <c r="U16" s="4"/>
      <c r="AD16" s="32">
        <v>43502</v>
      </c>
    </row>
    <row r="17" spans="1:30" x14ac:dyDescent="0.35">
      <c r="A17" s="31" t="s">
        <v>41</v>
      </c>
      <c r="B17" s="32">
        <v>43865</v>
      </c>
      <c r="C17" s="33">
        <v>0.91813657407407412</v>
      </c>
      <c r="D17" s="31" t="s">
        <v>42</v>
      </c>
      <c r="E17" s="34">
        <v>2.0129999999999999</v>
      </c>
      <c r="F17" s="34">
        <v>34.430199999999999</v>
      </c>
      <c r="G17" s="34" t="s">
        <v>43</v>
      </c>
      <c r="H17" s="34">
        <v>2.99</v>
      </c>
      <c r="I17" s="34">
        <v>3174.5056</v>
      </c>
      <c r="J17" s="34" t="s">
        <v>44</v>
      </c>
      <c r="K17" s="34">
        <v>3.2730000000000001</v>
      </c>
      <c r="L17" s="34">
        <v>809.00289999999995</v>
      </c>
      <c r="M17" s="5"/>
      <c r="N17" s="4"/>
      <c r="O17" s="5"/>
      <c r="P17" s="5"/>
      <c r="Q17" s="4"/>
      <c r="R17" s="4"/>
      <c r="S17" s="5"/>
      <c r="T17" s="4"/>
      <c r="U17" s="4"/>
      <c r="AD17" s="32">
        <v>43502</v>
      </c>
    </row>
    <row r="18" spans="1:30" x14ac:dyDescent="0.35">
      <c r="A18" s="31" t="s">
        <v>41</v>
      </c>
      <c r="B18" s="32">
        <v>43865</v>
      </c>
      <c r="C18" s="33">
        <v>0.9215740740740741</v>
      </c>
      <c r="D18" s="31" t="s">
        <v>42</v>
      </c>
      <c r="E18" s="34">
        <v>2.0099999999999998</v>
      </c>
      <c r="F18" s="34">
        <v>35.2226</v>
      </c>
      <c r="G18" s="34" t="s">
        <v>43</v>
      </c>
      <c r="H18" s="34">
        <v>2.9860000000000002</v>
      </c>
      <c r="I18" s="34">
        <v>3229.5198</v>
      </c>
      <c r="J18" s="34" t="s">
        <v>44</v>
      </c>
      <c r="K18" s="34">
        <v>3.27</v>
      </c>
      <c r="L18" s="34">
        <v>831.11180000000002</v>
      </c>
      <c r="M18" s="5"/>
      <c r="N18" s="4"/>
      <c r="O18" s="5"/>
      <c r="P18" s="5"/>
      <c r="Q18" s="4"/>
      <c r="R18" s="4"/>
      <c r="S18" s="5"/>
      <c r="T18" s="4"/>
      <c r="U18" s="4"/>
      <c r="AD18" s="32">
        <v>43502</v>
      </c>
    </row>
    <row r="19" spans="1:30" x14ac:dyDescent="0.35">
      <c r="A19" s="31" t="s">
        <v>41</v>
      </c>
      <c r="B19" s="32">
        <v>43865</v>
      </c>
      <c r="C19" s="33">
        <v>0.92501157407407408</v>
      </c>
      <c r="D19" s="31" t="s">
        <v>42</v>
      </c>
      <c r="E19" s="34">
        <v>2.0129999999999999</v>
      </c>
      <c r="F19" s="34">
        <v>34.832999999999998</v>
      </c>
      <c r="G19" s="34" t="s">
        <v>43</v>
      </c>
      <c r="H19" s="34">
        <v>2.996</v>
      </c>
      <c r="I19" s="34">
        <v>3213.1399000000001</v>
      </c>
      <c r="J19" s="34" t="s">
        <v>44</v>
      </c>
      <c r="K19" s="34">
        <v>3.286</v>
      </c>
      <c r="L19" s="34">
        <v>826.45280000000002</v>
      </c>
      <c r="M19" s="5"/>
      <c r="N19" s="4"/>
      <c r="O19" s="5"/>
      <c r="P19" s="5"/>
      <c r="Q19" s="4"/>
      <c r="R19" s="4"/>
      <c r="S19" s="5"/>
      <c r="T19" s="4"/>
      <c r="U19" s="4"/>
      <c r="AD19" s="32">
        <v>43502</v>
      </c>
    </row>
    <row r="20" spans="1:30" x14ac:dyDescent="0.35">
      <c r="A20" s="35" t="s">
        <v>50</v>
      </c>
      <c r="B20" s="36">
        <v>43865</v>
      </c>
      <c r="C20" s="37">
        <v>0.94565972222222217</v>
      </c>
      <c r="D20" s="35" t="s">
        <v>42</v>
      </c>
      <c r="E20" s="38">
        <v>2.0099999999999998</v>
      </c>
      <c r="F20" s="38">
        <v>19.547499999999999</v>
      </c>
      <c r="G20" s="38" t="s">
        <v>43</v>
      </c>
      <c r="H20" s="38">
        <v>2.9860000000000002</v>
      </c>
      <c r="I20" s="38">
        <v>3183.1111000000001</v>
      </c>
      <c r="J20" s="38" t="s">
        <v>44</v>
      </c>
      <c r="K20" s="38">
        <v>3.2730000000000001</v>
      </c>
      <c r="L20" s="38">
        <v>581.03470000000004</v>
      </c>
      <c r="O20" s="14">
        <f t="shared" ref="O20:O29" si="3">($O$2/$M$2)*F20</f>
        <v>2.3028947135505216</v>
      </c>
      <c r="P20" s="3"/>
      <c r="R20" s="14">
        <f t="shared" ref="R20:R29" si="4">($R$2/$P$2)*I20</f>
        <v>435.54534383649303</v>
      </c>
      <c r="S20" s="3"/>
      <c r="U20" s="14">
        <f>($S$2/$U$2)*L20</f>
        <v>1208.2821269178407</v>
      </c>
      <c r="AD20" s="32">
        <v>43502</v>
      </c>
    </row>
    <row r="21" spans="1:30" x14ac:dyDescent="0.35">
      <c r="A21" s="35" t="s">
        <v>51</v>
      </c>
      <c r="B21" s="36">
        <v>43865</v>
      </c>
      <c r="C21" s="37">
        <v>0.94909722222222215</v>
      </c>
      <c r="D21" s="35" t="s">
        <v>42</v>
      </c>
      <c r="E21" s="38">
        <v>2.016</v>
      </c>
      <c r="F21" s="38">
        <v>19.3506</v>
      </c>
      <c r="G21" s="38" t="s">
        <v>43</v>
      </c>
      <c r="H21" s="38">
        <v>2.996</v>
      </c>
      <c r="I21" s="38">
        <v>3498.8706000000002</v>
      </c>
      <c r="J21" s="38" t="s">
        <v>44</v>
      </c>
      <c r="K21" s="38">
        <v>3.286</v>
      </c>
      <c r="L21" s="38">
        <v>571.76379999999995</v>
      </c>
      <c r="O21" s="14">
        <f t="shared" si="3"/>
        <v>2.2796978868924787</v>
      </c>
      <c r="P21" s="3"/>
      <c r="R21" s="14">
        <f t="shared" si="4"/>
        <v>478.75074122181809</v>
      </c>
      <c r="S21" s="3"/>
      <c r="U21" s="14">
        <f>($S$2/$U$2)*L21</f>
        <v>1189.0029637793177</v>
      </c>
      <c r="AD21" s="32">
        <v>43502</v>
      </c>
    </row>
    <row r="22" spans="1:30" x14ac:dyDescent="0.35">
      <c r="A22" s="35" t="s">
        <v>52</v>
      </c>
      <c r="B22" s="36">
        <v>43865</v>
      </c>
      <c r="C22" s="37">
        <v>0.95253472222222213</v>
      </c>
      <c r="D22" s="35" t="s">
        <v>42</v>
      </c>
      <c r="E22" s="38">
        <v>2.0129999999999999</v>
      </c>
      <c r="F22" s="38">
        <v>19.6098</v>
      </c>
      <c r="G22" s="38" t="s">
        <v>43</v>
      </c>
      <c r="H22" s="38">
        <v>2.9929999999999999</v>
      </c>
      <c r="I22" s="38">
        <v>3764.1977999999999</v>
      </c>
      <c r="J22" s="38" t="s">
        <v>44</v>
      </c>
      <c r="K22" s="38">
        <v>3.2829999999999999</v>
      </c>
      <c r="L22" s="38">
        <v>574.57029999999997</v>
      </c>
      <c r="N22" s="14">
        <f>($O$2/$M$2)*F22</f>
        <v>2.3102342884656872</v>
      </c>
      <c r="P22" s="3"/>
      <c r="R22" s="14">
        <f>($R$2/$P$2)*I22</f>
        <v>515.05548300515511</v>
      </c>
      <c r="S22" s="3"/>
      <c r="U22" s="14">
        <f t="shared" ref="U22:U26" si="5">($S$2/$U$2)*L22</f>
        <v>1194.8391793946587</v>
      </c>
      <c r="AD22" s="32">
        <v>43502</v>
      </c>
    </row>
    <row r="23" spans="1:30" x14ac:dyDescent="0.35">
      <c r="A23" s="35" t="s">
        <v>53</v>
      </c>
      <c r="B23" s="36">
        <v>43865</v>
      </c>
      <c r="C23" s="37">
        <v>0.95597222222222233</v>
      </c>
      <c r="D23" s="35" t="s">
        <v>42</v>
      </c>
      <c r="E23" s="38">
        <v>2.0129999999999999</v>
      </c>
      <c r="F23" s="38">
        <v>19.373799999999999</v>
      </c>
      <c r="G23" s="38" t="s">
        <v>43</v>
      </c>
      <c r="H23" s="38">
        <v>2.99</v>
      </c>
      <c r="I23" s="38">
        <v>3965.7662</v>
      </c>
      <c r="J23" s="38" t="s">
        <v>44</v>
      </c>
      <c r="K23" s="38">
        <v>3.2759999999999998</v>
      </c>
      <c r="L23" s="38">
        <v>574.61159999999995</v>
      </c>
      <c r="O23" s="14">
        <f t="shared" si="3"/>
        <v>2.2824310833295867</v>
      </c>
      <c r="P23" s="3"/>
      <c r="R23" s="14">
        <f t="shared" si="4"/>
        <v>542.63610313637571</v>
      </c>
      <c r="S23" s="3"/>
      <c r="U23" s="14">
        <f t="shared" si="5"/>
        <v>1194.925064199545</v>
      </c>
      <c r="AD23" s="32">
        <v>43502</v>
      </c>
    </row>
    <row r="24" spans="1:30" x14ac:dyDescent="0.35">
      <c r="A24" s="35" t="s">
        <v>54</v>
      </c>
      <c r="B24" s="36">
        <v>43865</v>
      </c>
      <c r="C24" s="37">
        <v>0.95942129629629624</v>
      </c>
      <c r="D24" s="35" t="s">
        <v>42</v>
      </c>
      <c r="E24" s="38">
        <v>2.0129999999999999</v>
      </c>
      <c r="F24" s="38">
        <v>19.0504</v>
      </c>
      <c r="G24" s="38" t="s">
        <v>43</v>
      </c>
      <c r="H24" s="38">
        <v>2.9860000000000002</v>
      </c>
      <c r="I24" s="38">
        <v>4065.36</v>
      </c>
      <c r="J24" s="38" t="s">
        <v>44</v>
      </c>
      <c r="K24" s="38">
        <v>3.27</v>
      </c>
      <c r="L24" s="38">
        <v>546.91560000000004</v>
      </c>
      <c r="O24" s="14">
        <f t="shared" si="3"/>
        <v>2.2443312674778286</v>
      </c>
      <c r="P24" s="3"/>
      <c r="R24" s="14">
        <f t="shared" si="4"/>
        <v>556.26353067573586</v>
      </c>
      <c r="S24" s="3"/>
      <c r="U24" s="14">
        <f t="shared" si="5"/>
        <v>1137.3302565449999</v>
      </c>
      <c r="AD24" s="32">
        <v>43502</v>
      </c>
    </row>
    <row r="25" spans="1:30" x14ac:dyDescent="0.35">
      <c r="A25" s="35" t="s">
        <v>55</v>
      </c>
      <c r="B25" s="36">
        <v>43865</v>
      </c>
      <c r="C25" s="37">
        <v>0.97662037037037042</v>
      </c>
      <c r="D25" s="35" t="s">
        <v>42</v>
      </c>
      <c r="E25" s="38">
        <v>2.0129999999999999</v>
      </c>
      <c r="F25" s="38">
        <v>19.346399999999999</v>
      </c>
      <c r="G25" s="38" t="s">
        <v>43</v>
      </c>
      <c r="H25" s="38">
        <v>2.99</v>
      </c>
      <c r="I25" s="38">
        <v>3226.2181</v>
      </c>
      <c r="J25" s="38" t="s">
        <v>44</v>
      </c>
      <c r="K25" s="38">
        <v>3.2759999999999998</v>
      </c>
      <c r="L25" s="38">
        <v>543.25419999999997</v>
      </c>
      <c r="N25" s="17">
        <f>($O$2/$M$2)*F25</f>
        <v>2.2792030840892088</v>
      </c>
      <c r="P25" s="3"/>
      <c r="R25" s="17">
        <f t="shared" si="4"/>
        <v>441.44367805949884</v>
      </c>
      <c r="S25" s="3"/>
      <c r="U25" s="17">
        <f t="shared" si="5"/>
        <v>1129.7162462638632</v>
      </c>
      <c r="AD25" s="32">
        <v>43502</v>
      </c>
    </row>
    <row r="26" spans="1:30" x14ac:dyDescent="0.35">
      <c r="A26" s="35" t="s">
        <v>56</v>
      </c>
      <c r="B26" s="36">
        <v>43865</v>
      </c>
      <c r="C26" s="37">
        <v>0.9800578703703704</v>
      </c>
      <c r="D26" s="35" t="s">
        <v>42</v>
      </c>
      <c r="E26" s="38">
        <v>2.0129999999999999</v>
      </c>
      <c r="F26" s="38">
        <v>19.145399999999999</v>
      </c>
      <c r="G26" s="38" t="s">
        <v>43</v>
      </c>
      <c r="H26" s="38">
        <v>2.99</v>
      </c>
      <c r="I26" s="38">
        <v>4330.4056</v>
      </c>
      <c r="J26" s="38" t="s">
        <v>44</v>
      </c>
      <c r="K26" s="38">
        <v>3.2730000000000001</v>
      </c>
      <c r="L26" s="38">
        <v>559.71299999999997</v>
      </c>
      <c r="O26" s="17">
        <f t="shared" si="3"/>
        <v>2.2555232356470216</v>
      </c>
      <c r="P26" s="3"/>
      <c r="R26" s="17">
        <f t="shared" si="4"/>
        <v>592.5297411087771</v>
      </c>
      <c r="S26" s="3"/>
      <c r="U26" s="17">
        <f t="shared" si="5"/>
        <v>1163.9429006624996</v>
      </c>
      <c r="AD26" s="32">
        <v>43502</v>
      </c>
    </row>
    <row r="27" spans="1:30" x14ac:dyDescent="0.35">
      <c r="A27" s="35" t="s">
        <v>57</v>
      </c>
      <c r="B27" s="36">
        <v>43865</v>
      </c>
      <c r="C27" s="37">
        <v>0.98349537037037038</v>
      </c>
      <c r="D27" s="35" t="s">
        <v>42</v>
      </c>
      <c r="E27" s="38">
        <v>2.0129999999999999</v>
      </c>
      <c r="F27" s="38">
        <v>19.1432</v>
      </c>
      <c r="G27" s="38" t="s">
        <v>43</v>
      </c>
      <c r="H27" s="38">
        <v>2.99</v>
      </c>
      <c r="I27" s="38">
        <v>5009.8119999999999</v>
      </c>
      <c r="J27" s="38" t="s">
        <v>44</v>
      </c>
      <c r="K27" s="38">
        <v>3.2730000000000001</v>
      </c>
      <c r="L27" s="38">
        <v>560.88139999999999</v>
      </c>
      <c r="O27" s="17">
        <f t="shared" si="3"/>
        <v>2.2552640532262616</v>
      </c>
      <c r="P27" s="3"/>
      <c r="R27" s="17">
        <f t="shared" si="4"/>
        <v>685.49297261292213</v>
      </c>
      <c r="S27" s="3"/>
      <c r="U27" s="17">
        <f>($S$2/$U$2)*L27</f>
        <v>1166.3726296220452</v>
      </c>
      <c r="AD27" s="32">
        <v>43502</v>
      </c>
    </row>
    <row r="28" spans="1:30" x14ac:dyDescent="0.35">
      <c r="A28" s="35" t="s">
        <v>58</v>
      </c>
      <c r="B28" s="36">
        <v>43865</v>
      </c>
      <c r="C28" s="37">
        <v>0.98694444444444451</v>
      </c>
      <c r="D28" s="35" t="s">
        <v>42</v>
      </c>
      <c r="E28" s="38">
        <v>2.0099999999999998</v>
      </c>
      <c r="F28" s="38">
        <v>19.281400000000001</v>
      </c>
      <c r="G28" s="38" t="s">
        <v>43</v>
      </c>
      <c r="H28" s="38">
        <v>2.99</v>
      </c>
      <c r="I28" s="38">
        <v>5762.4390000000003</v>
      </c>
      <c r="J28" s="38" t="s">
        <v>44</v>
      </c>
      <c r="K28" s="38">
        <v>3.2730000000000001</v>
      </c>
      <c r="L28" s="38">
        <v>564.19479999999999</v>
      </c>
      <c r="O28" s="17">
        <f t="shared" si="3"/>
        <v>2.271545421657656</v>
      </c>
      <c r="P28" s="3"/>
      <c r="R28" s="17">
        <f t="shared" si="4"/>
        <v>788.47498461232374</v>
      </c>
      <c r="S28" s="3"/>
      <c r="U28" s="17">
        <f>($S$2/$U$2)*L28</f>
        <v>1173.2629616440906</v>
      </c>
      <c r="AD28" s="32">
        <v>43502</v>
      </c>
    </row>
    <row r="29" spans="1:30" x14ac:dyDescent="0.35">
      <c r="A29" s="35" t="s">
        <v>59</v>
      </c>
      <c r="B29" s="36">
        <v>43865</v>
      </c>
      <c r="C29" s="37">
        <v>0.9903819444444445</v>
      </c>
      <c r="D29" s="35" t="s">
        <v>42</v>
      </c>
      <c r="E29" s="38">
        <v>2.0099999999999998</v>
      </c>
      <c r="F29" s="38">
        <v>19.289899999999999</v>
      </c>
      <c r="G29" s="38" t="s">
        <v>43</v>
      </c>
      <c r="H29" s="38">
        <v>2.9860000000000002</v>
      </c>
      <c r="I29" s="38">
        <v>6438.2034000000003</v>
      </c>
      <c r="J29" s="38" t="s">
        <v>44</v>
      </c>
      <c r="K29" s="38">
        <v>3.27</v>
      </c>
      <c r="L29" s="38">
        <v>548.17629999999997</v>
      </c>
      <c r="O29" s="17">
        <f t="shared" si="3"/>
        <v>2.2725468082833205</v>
      </c>
      <c r="P29" s="3"/>
      <c r="R29" s="17">
        <f t="shared" si="4"/>
        <v>880.93988096811279</v>
      </c>
      <c r="S29" s="3"/>
      <c r="T29" s="17">
        <f>($S$2/$U$2)*L29</f>
        <v>1139.9519266060224</v>
      </c>
      <c r="AD29" s="32">
        <v>43502</v>
      </c>
    </row>
    <row r="30" spans="1:30" x14ac:dyDescent="0.35">
      <c r="A30" s="31" t="s">
        <v>41</v>
      </c>
      <c r="B30" s="32">
        <v>43865</v>
      </c>
      <c r="C30" s="33">
        <v>0.96285879629629623</v>
      </c>
      <c r="D30" s="31" t="s">
        <v>42</v>
      </c>
      <c r="E30" s="34">
        <v>2.0099999999999998</v>
      </c>
      <c r="F30" s="34">
        <v>34.929200000000002</v>
      </c>
      <c r="G30" s="34" t="s">
        <v>43</v>
      </c>
      <c r="H30" s="34">
        <v>2.9860000000000002</v>
      </c>
      <c r="I30" s="34">
        <v>3225.4151999999999</v>
      </c>
      <c r="J30" s="34" t="s">
        <v>44</v>
      </c>
      <c r="K30" s="34">
        <v>3.2730000000000001</v>
      </c>
      <c r="L30" s="34">
        <v>829.39099999999996</v>
      </c>
      <c r="M30" s="5"/>
      <c r="N30" s="4"/>
      <c r="O30" s="5"/>
      <c r="P30" s="5"/>
      <c r="Q30" s="4"/>
      <c r="R30" s="4"/>
      <c r="S30" s="5"/>
      <c r="T30" s="4"/>
      <c r="U30" s="4"/>
      <c r="AD30" s="32">
        <v>43502</v>
      </c>
    </row>
    <row r="31" spans="1:30" x14ac:dyDescent="0.35">
      <c r="A31" s="31" t="s">
        <v>41</v>
      </c>
      <c r="B31" s="32">
        <v>43865</v>
      </c>
      <c r="C31" s="33">
        <v>0.96629629629629632</v>
      </c>
      <c r="D31" s="31" t="s">
        <v>42</v>
      </c>
      <c r="E31" s="34">
        <v>2.0059999999999998</v>
      </c>
      <c r="F31" s="34">
        <v>34.901000000000003</v>
      </c>
      <c r="G31" s="34" t="s">
        <v>43</v>
      </c>
      <c r="H31" s="34">
        <v>2.9830000000000001</v>
      </c>
      <c r="I31" s="34">
        <v>3207.4256999999998</v>
      </c>
      <c r="J31" s="34" t="s">
        <v>44</v>
      </c>
      <c r="K31" s="34">
        <v>3.27</v>
      </c>
      <c r="L31" s="34">
        <v>826.42489999999998</v>
      </c>
      <c r="M31" s="5"/>
      <c r="N31" s="4"/>
      <c r="O31" s="5"/>
      <c r="P31" s="5"/>
      <c r="Q31" s="4"/>
      <c r="R31" s="4"/>
      <c r="S31" s="5"/>
      <c r="T31" s="4"/>
      <c r="U31" s="4"/>
      <c r="AD31" s="32">
        <v>43502</v>
      </c>
    </row>
    <row r="32" spans="1:30" x14ac:dyDescent="0.35">
      <c r="A32" s="31" t="s">
        <v>41</v>
      </c>
      <c r="B32" s="32">
        <v>43865</v>
      </c>
      <c r="C32" s="33">
        <v>0.9697337962962963</v>
      </c>
      <c r="D32" s="31" t="s">
        <v>42</v>
      </c>
      <c r="E32" s="34">
        <v>2.0129999999999999</v>
      </c>
      <c r="F32" s="34">
        <v>35.044199999999996</v>
      </c>
      <c r="G32" s="34" t="s">
        <v>43</v>
      </c>
      <c r="H32" s="34">
        <v>2.99</v>
      </c>
      <c r="I32" s="34">
        <v>3241.6576</v>
      </c>
      <c r="J32" s="34" t="s">
        <v>44</v>
      </c>
      <c r="K32" s="34">
        <v>3.2730000000000001</v>
      </c>
      <c r="L32" s="34">
        <v>828.87429999999995</v>
      </c>
      <c r="M32" s="5"/>
      <c r="N32" s="4"/>
      <c r="O32" s="5"/>
      <c r="P32" s="5"/>
      <c r="Q32" s="4"/>
      <c r="R32" s="4"/>
      <c r="S32" s="5"/>
      <c r="T32" s="4"/>
      <c r="U32" s="4"/>
      <c r="AD32" s="32">
        <v>43502</v>
      </c>
    </row>
    <row r="33" spans="1:30" x14ac:dyDescent="0.35">
      <c r="A33" s="31" t="s">
        <v>41</v>
      </c>
      <c r="B33" s="32">
        <v>43865</v>
      </c>
      <c r="C33" s="33">
        <v>0.97317129629629628</v>
      </c>
      <c r="D33" s="31" t="s">
        <v>42</v>
      </c>
      <c r="E33" s="34">
        <v>2.0099999999999998</v>
      </c>
      <c r="F33" s="34">
        <v>35.093299999999999</v>
      </c>
      <c r="G33" s="34" t="s">
        <v>43</v>
      </c>
      <c r="H33" s="34">
        <v>2.99</v>
      </c>
      <c r="I33" s="34">
        <v>3250.7543999999998</v>
      </c>
      <c r="J33" s="34" t="s">
        <v>44</v>
      </c>
      <c r="K33" s="34">
        <v>3.28</v>
      </c>
      <c r="L33" s="34">
        <v>827.84159999999997</v>
      </c>
      <c r="M33" s="5"/>
      <c r="N33" s="4"/>
      <c r="O33" s="5"/>
      <c r="P33" s="5"/>
      <c r="Q33" s="4"/>
      <c r="R33" s="4"/>
      <c r="S33" s="5"/>
      <c r="T33" s="4"/>
      <c r="U33" s="4"/>
      <c r="AD33" s="32">
        <v>43502</v>
      </c>
    </row>
    <row r="34" spans="1:30" x14ac:dyDescent="0.35">
      <c r="A34" s="27" t="s">
        <v>60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2">
        <v>43502</v>
      </c>
    </row>
    <row r="35" spans="1:30" x14ac:dyDescent="0.35">
      <c r="A35" s="27" t="s">
        <v>61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2">
        <v>43502</v>
      </c>
    </row>
    <row r="36" spans="1:30" x14ac:dyDescent="0.35">
      <c r="A36" s="27" t="s">
        <v>62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2">
        <v>43502</v>
      </c>
    </row>
    <row r="37" spans="1:30" x14ac:dyDescent="0.35">
      <c r="A37" s="27" t="s">
        <v>63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2">
        <v>43502</v>
      </c>
    </row>
    <row r="38" spans="1:30" x14ac:dyDescent="0.35">
      <c r="A38" s="27" t="s">
        <v>64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2">
        <v>43502</v>
      </c>
    </row>
    <row r="39" spans="1:30" x14ac:dyDescent="0.35">
      <c r="A39" s="35" t="s">
        <v>65</v>
      </c>
      <c r="B39" s="36">
        <v>43865</v>
      </c>
      <c r="C39" s="37">
        <v>0.99381944444444448</v>
      </c>
      <c r="D39" s="35" t="s">
        <v>42</v>
      </c>
      <c r="E39" s="38">
        <v>2.0059999999999998</v>
      </c>
      <c r="F39" s="38">
        <v>19.0868</v>
      </c>
      <c r="G39" s="38" t="s">
        <v>43</v>
      </c>
      <c r="H39" s="38">
        <v>2.9830000000000001</v>
      </c>
      <c r="I39" s="38">
        <v>3351.7132000000001</v>
      </c>
      <c r="J39" s="38" t="s">
        <v>44</v>
      </c>
      <c r="K39" s="38">
        <v>3.27</v>
      </c>
      <c r="L39" s="38">
        <v>552.12199999999996</v>
      </c>
      <c r="O39" s="26">
        <f t="shared" si="6"/>
        <v>2.2486195584394983</v>
      </c>
      <c r="R39" s="16">
        <f t="shared" si="7"/>
        <v>458.61518252859986</v>
      </c>
      <c r="U39" s="16">
        <f t="shared" si="8"/>
        <v>1148.1571487522724</v>
      </c>
      <c r="AD39" s="32">
        <v>43502</v>
      </c>
    </row>
    <row r="40" spans="1:30" x14ac:dyDescent="0.35">
      <c r="A40" s="35" t="s">
        <v>66</v>
      </c>
      <c r="B40" s="36">
        <v>43865</v>
      </c>
      <c r="C40" s="37">
        <v>0.99725694444444446</v>
      </c>
      <c r="D40" s="35" t="s">
        <v>42</v>
      </c>
      <c r="E40" s="38">
        <v>2.0129999999999999</v>
      </c>
      <c r="F40" s="38">
        <v>18.415800000000001</v>
      </c>
      <c r="G40" s="38" t="s">
        <v>43</v>
      </c>
      <c r="H40" s="38">
        <v>2.99</v>
      </c>
      <c r="I40" s="38">
        <v>3823.1435000000001</v>
      </c>
      <c r="J40" s="38" t="s">
        <v>44</v>
      </c>
      <c r="K40" s="38">
        <v>3.28</v>
      </c>
      <c r="L40" s="38">
        <v>546.61699999999996</v>
      </c>
      <c r="O40" s="16">
        <f t="shared" si="6"/>
        <v>2.1695689201076198</v>
      </c>
      <c r="R40" s="16">
        <f t="shared" si="7"/>
        <v>523.12102780319333</v>
      </c>
      <c r="U40" s="16">
        <f t="shared" si="8"/>
        <v>1136.709307326136</v>
      </c>
      <c r="AD40" s="32">
        <v>43502</v>
      </c>
    </row>
    <row r="41" spans="1:30" x14ac:dyDescent="0.35">
      <c r="A41" s="35" t="s">
        <v>67</v>
      </c>
      <c r="B41" s="36">
        <v>43866</v>
      </c>
      <c r="C41" s="37">
        <v>6.9444444444444447E-4</v>
      </c>
      <c r="D41" s="35" t="s">
        <v>42</v>
      </c>
      <c r="E41" s="38">
        <v>2.0059999999999998</v>
      </c>
      <c r="F41" s="38">
        <v>18.126799999999999</v>
      </c>
      <c r="G41" s="38" t="s">
        <v>43</v>
      </c>
      <c r="H41" s="38">
        <v>2.9830000000000001</v>
      </c>
      <c r="I41" s="38">
        <v>4187.0990000000002</v>
      </c>
      <c r="J41" s="38" t="s">
        <v>44</v>
      </c>
      <c r="K41" s="38">
        <v>3.266</v>
      </c>
      <c r="L41" s="38">
        <v>556.59640000000002</v>
      </c>
      <c r="O41" s="16">
        <f t="shared" si="6"/>
        <v>2.1355217748350221</v>
      </c>
      <c r="R41" s="16">
        <f t="shared" si="7"/>
        <v>572.92108768444689</v>
      </c>
      <c r="U41" s="16">
        <f t="shared" si="8"/>
        <v>1157.4618211731815</v>
      </c>
      <c r="AD41" s="32">
        <v>43502</v>
      </c>
    </row>
    <row r="42" spans="1:30" x14ac:dyDescent="0.35">
      <c r="A42" s="35" t="s">
        <v>68</v>
      </c>
      <c r="B42" s="36">
        <v>43866</v>
      </c>
      <c r="C42" s="37">
        <v>4.1319444444444442E-3</v>
      </c>
      <c r="D42" s="35" t="s">
        <v>42</v>
      </c>
      <c r="E42" s="38">
        <v>2.0129999999999999</v>
      </c>
      <c r="F42" s="38">
        <v>17.510000000000002</v>
      </c>
      <c r="G42" s="38" t="s">
        <v>43</v>
      </c>
      <c r="H42" s="38">
        <v>2.9860000000000002</v>
      </c>
      <c r="I42" s="38">
        <v>4622.5537999999997</v>
      </c>
      <c r="J42" s="38" t="s">
        <v>44</v>
      </c>
      <c r="K42" s="38">
        <v>3.2730000000000001</v>
      </c>
      <c r="L42" s="38">
        <v>555.25890000000004</v>
      </c>
      <c r="O42" s="16">
        <f t="shared" si="6"/>
        <v>2.0628564488691463</v>
      </c>
      <c r="R42" s="16">
        <f t="shared" si="7"/>
        <v>632.50440244567244</v>
      </c>
      <c r="U42" s="16">
        <f t="shared" si="8"/>
        <v>1154.6804428067044</v>
      </c>
      <c r="AD42" s="32">
        <v>43502</v>
      </c>
    </row>
    <row r="43" spans="1:30" x14ac:dyDescent="0.35">
      <c r="A43" s="35" t="s">
        <v>69</v>
      </c>
      <c r="B43" s="36">
        <v>43866</v>
      </c>
      <c r="C43" s="37">
        <v>7.5694444444444446E-3</v>
      </c>
      <c r="D43" s="35" t="s">
        <v>42</v>
      </c>
      <c r="E43" s="38">
        <v>2.0099999999999998</v>
      </c>
      <c r="F43" s="38">
        <v>17.191600000000001</v>
      </c>
      <c r="G43" s="38" t="s">
        <v>43</v>
      </c>
      <c r="H43" s="38">
        <v>2.9860000000000002</v>
      </c>
      <c r="I43" s="38">
        <v>5015.4989999999998</v>
      </c>
      <c r="J43" s="38" t="s">
        <v>44</v>
      </c>
      <c r="K43" s="38">
        <v>3.27</v>
      </c>
      <c r="L43" s="38">
        <v>562.8098</v>
      </c>
      <c r="O43" s="16">
        <f t="shared" ref="O43" si="9">($O$2/$M$2)*F43</f>
        <v>2.0253456839736614</v>
      </c>
      <c r="R43" s="16">
        <f t="shared" si="7"/>
        <v>686.27112527319161</v>
      </c>
      <c r="U43" s="16">
        <f t="shared" si="8"/>
        <v>1170.382805354318</v>
      </c>
      <c r="AD43" s="32">
        <v>43502</v>
      </c>
    </row>
    <row r="44" spans="1:30" x14ac:dyDescent="0.35">
      <c r="A44" s="31" t="s">
        <v>41</v>
      </c>
      <c r="B44" s="32">
        <v>43866</v>
      </c>
      <c r="C44" s="33">
        <v>1.1006944444444444E-2</v>
      </c>
      <c r="D44" s="31" t="s">
        <v>42</v>
      </c>
      <c r="E44" s="34">
        <v>2.0129999999999999</v>
      </c>
      <c r="F44" s="34">
        <v>35.032499999999999</v>
      </c>
      <c r="G44" s="34" t="s">
        <v>43</v>
      </c>
      <c r="H44" s="34">
        <v>2.99</v>
      </c>
      <c r="I44" s="34">
        <v>3223.7595999999999</v>
      </c>
      <c r="J44" s="34" t="s">
        <v>44</v>
      </c>
      <c r="K44" s="34">
        <v>3.2759999999999998</v>
      </c>
      <c r="L44" s="34">
        <v>821.85910000000001</v>
      </c>
      <c r="M44" s="5"/>
      <c r="N44" s="4"/>
      <c r="O44" s="4"/>
      <c r="P44" s="5"/>
      <c r="Q44" s="4"/>
      <c r="R44" s="4"/>
      <c r="S44" s="5"/>
      <c r="T44" s="4"/>
      <c r="U44" s="4"/>
      <c r="AD44" s="32">
        <v>43502</v>
      </c>
    </row>
    <row r="45" spans="1:30" x14ac:dyDescent="0.35">
      <c r="A45" s="31" t="s">
        <v>41</v>
      </c>
      <c r="B45" s="32">
        <v>43866</v>
      </c>
      <c r="C45" s="33">
        <v>1.4456018518518519E-2</v>
      </c>
      <c r="D45" s="31" t="s">
        <v>42</v>
      </c>
      <c r="E45" s="34">
        <v>2.0099999999999998</v>
      </c>
      <c r="F45" s="34">
        <v>34.755299999999998</v>
      </c>
      <c r="G45" s="34" t="s">
        <v>43</v>
      </c>
      <c r="H45" s="34">
        <v>2.9860000000000002</v>
      </c>
      <c r="I45" s="34">
        <v>3221.6664000000001</v>
      </c>
      <c r="J45" s="34" t="s">
        <v>44</v>
      </c>
      <c r="K45" s="34">
        <v>3.266</v>
      </c>
      <c r="L45" s="34">
        <v>822.86019999999996</v>
      </c>
      <c r="M45" s="5"/>
      <c r="N45" s="4"/>
      <c r="O45" s="4"/>
      <c r="P45" s="5"/>
      <c r="Q45" s="4"/>
      <c r="R45" s="4"/>
      <c r="S45" s="5"/>
      <c r="T45" s="4"/>
      <c r="U45" s="4"/>
      <c r="AD45" s="32">
        <v>43502</v>
      </c>
    </row>
    <row r="46" spans="1:30" x14ac:dyDescent="0.35">
      <c r="A46" s="31" t="s">
        <v>41</v>
      </c>
      <c r="B46" s="32">
        <v>43866</v>
      </c>
      <c r="C46" s="33">
        <v>1.7893518518518517E-2</v>
      </c>
      <c r="D46" s="31" t="s">
        <v>42</v>
      </c>
      <c r="E46" s="34">
        <v>2.0059999999999998</v>
      </c>
      <c r="F46" s="34">
        <v>35.110700000000001</v>
      </c>
      <c r="G46" s="34" t="s">
        <v>43</v>
      </c>
      <c r="H46" s="34">
        <v>2.98</v>
      </c>
      <c r="I46" s="34">
        <v>3224.9394000000002</v>
      </c>
      <c r="J46" s="34" t="s">
        <v>44</v>
      </c>
      <c r="K46" s="34">
        <v>3.266</v>
      </c>
      <c r="L46" s="34">
        <v>828.82550000000003</v>
      </c>
      <c r="M46" s="5"/>
      <c r="N46" s="4"/>
      <c r="O46" s="4"/>
      <c r="P46" s="5"/>
      <c r="Q46" s="4"/>
      <c r="R46" s="4"/>
      <c r="S46" s="5"/>
      <c r="T46" s="4"/>
      <c r="U46" s="4"/>
      <c r="AD46" s="32">
        <v>43502</v>
      </c>
    </row>
    <row r="47" spans="1:30" x14ac:dyDescent="0.35">
      <c r="A47" s="31" t="s">
        <v>41</v>
      </c>
      <c r="B47" s="32">
        <v>43866</v>
      </c>
      <c r="C47" s="33">
        <v>2.1331018518518517E-2</v>
      </c>
      <c r="D47" s="31" t="s">
        <v>42</v>
      </c>
      <c r="E47" s="34">
        <v>2.0099999999999998</v>
      </c>
      <c r="F47" s="34">
        <v>35.057299999999998</v>
      </c>
      <c r="G47" s="34" t="s">
        <v>43</v>
      </c>
      <c r="H47" s="34">
        <v>2.99</v>
      </c>
      <c r="I47" s="34">
        <v>3237.7559000000001</v>
      </c>
      <c r="J47" s="34" t="s">
        <v>44</v>
      </c>
      <c r="K47" s="34">
        <v>3.2759999999999998</v>
      </c>
      <c r="L47" s="34">
        <v>824.38720000000001</v>
      </c>
      <c r="M47" s="5"/>
      <c r="N47" s="4"/>
      <c r="O47" s="4"/>
      <c r="P47" s="5"/>
      <c r="Q47" s="4"/>
      <c r="R47" s="4"/>
      <c r="S47" s="5"/>
      <c r="T47" s="4"/>
      <c r="U47" s="4"/>
      <c r="AD47" s="32">
        <v>43502</v>
      </c>
    </row>
    <row r="48" spans="1:30" x14ac:dyDescent="0.35">
      <c r="A48" s="35" t="s">
        <v>70</v>
      </c>
      <c r="B48" s="36">
        <v>43866</v>
      </c>
      <c r="C48" s="37">
        <v>2.476851851851852E-2</v>
      </c>
      <c r="D48" s="35" t="s">
        <v>42</v>
      </c>
      <c r="E48" s="38">
        <v>2.0059999999999998</v>
      </c>
      <c r="F48" s="38">
        <v>19.168099999999999</v>
      </c>
      <c r="G48" s="38" t="s">
        <v>43</v>
      </c>
      <c r="H48" s="38">
        <v>2.9830000000000001</v>
      </c>
      <c r="I48" s="38">
        <v>3345.0367999999999</v>
      </c>
      <c r="J48" s="38" t="s">
        <v>44</v>
      </c>
      <c r="K48" s="38">
        <v>3.27</v>
      </c>
      <c r="L48" s="38">
        <v>541.52520000000004</v>
      </c>
      <c r="O48" s="22">
        <f t="shared" ref="O48:O57" si="10">($O$2/$M$2)*F48</f>
        <v>2.2581975269885026</v>
      </c>
      <c r="R48" s="22">
        <f t="shared" ref="R48:R57" si="11">($R$2/$P$2)*I48</f>
        <v>457.70165018799446</v>
      </c>
      <c r="U48" s="22">
        <f>($S$2/$U$2)*L48</f>
        <v>1126.1207298559088</v>
      </c>
      <c r="AD48" s="32">
        <v>43502</v>
      </c>
    </row>
    <row r="49" spans="1:30" x14ac:dyDescent="0.35">
      <c r="A49" s="35" t="s">
        <v>71</v>
      </c>
      <c r="B49" s="36">
        <v>43866</v>
      </c>
      <c r="C49" s="37">
        <v>2.8206018518518519E-2</v>
      </c>
      <c r="D49" s="35" t="s">
        <v>42</v>
      </c>
      <c r="E49" s="38">
        <v>2.0059999999999998</v>
      </c>
      <c r="F49" s="38">
        <v>18.029399999999999</v>
      </c>
      <c r="G49" s="38" t="s">
        <v>43</v>
      </c>
      <c r="H49" s="38">
        <v>2.9830000000000001</v>
      </c>
      <c r="I49" s="38">
        <v>4242.1620000000003</v>
      </c>
      <c r="J49" s="38" t="s">
        <v>44</v>
      </c>
      <c r="K49" s="38">
        <v>3.266</v>
      </c>
      <c r="L49" s="38">
        <v>561.61509999999998</v>
      </c>
      <c r="O49" s="22">
        <f t="shared" si="10"/>
        <v>2.1240470622068179</v>
      </c>
      <c r="R49" s="22">
        <f t="shared" si="11"/>
        <v>580.45536233407154</v>
      </c>
      <c r="U49" s="22">
        <f>($S$2/$U$2)*L49</f>
        <v>1167.898384618295</v>
      </c>
      <c r="AD49" s="32">
        <v>43502</v>
      </c>
    </row>
    <row r="50" spans="1:30" x14ac:dyDescent="0.35">
      <c r="A50" s="35" t="s">
        <v>72</v>
      </c>
      <c r="B50" s="36">
        <v>43866</v>
      </c>
      <c r="C50" s="37">
        <v>3.1643518518518522E-2</v>
      </c>
      <c r="D50" s="35" t="s">
        <v>42</v>
      </c>
      <c r="E50" s="38">
        <v>2.0099999999999998</v>
      </c>
      <c r="F50" s="38">
        <v>17.546900000000001</v>
      </c>
      <c r="G50" s="38" t="s">
        <v>43</v>
      </c>
      <c r="H50" s="38">
        <v>2.9860000000000002</v>
      </c>
      <c r="I50" s="38">
        <v>4986.2737999999999</v>
      </c>
      <c r="J50" s="38" t="s">
        <v>44</v>
      </c>
      <c r="K50" s="38">
        <v>3.27</v>
      </c>
      <c r="L50" s="38">
        <v>571.18299999999999</v>
      </c>
      <c r="O50" s="22">
        <f t="shared" si="10"/>
        <v>2.067203644926443</v>
      </c>
      <c r="R50" s="22">
        <f t="shared" si="11"/>
        <v>682.27223884328021</v>
      </c>
      <c r="T50" s="22">
        <f>($S$2/$U$2)*L50</f>
        <v>1187.795169719318</v>
      </c>
      <c r="AD50" s="32">
        <v>43502</v>
      </c>
    </row>
    <row r="51" spans="1:30" x14ac:dyDescent="0.35">
      <c r="A51" s="35" t="s">
        <v>73</v>
      </c>
      <c r="B51" s="36">
        <v>43866</v>
      </c>
      <c r="C51" s="37">
        <v>3.5081018518518518E-2</v>
      </c>
      <c r="D51" s="35" t="s">
        <v>42</v>
      </c>
      <c r="E51" s="38">
        <v>2.0059999999999998</v>
      </c>
      <c r="F51" s="38">
        <v>16.627800000000001</v>
      </c>
      <c r="G51" s="38" t="s">
        <v>43</v>
      </c>
      <c r="H51" s="38">
        <v>2.9860000000000002</v>
      </c>
      <c r="I51" s="38">
        <v>5420.2457000000004</v>
      </c>
      <c r="J51" s="38" t="s">
        <v>44</v>
      </c>
      <c r="K51" s="38">
        <v>3.2730000000000001</v>
      </c>
      <c r="L51" s="38">
        <v>568.95429999999999</v>
      </c>
      <c r="O51" s="22">
        <f t="shared" si="10"/>
        <v>1.9589242981442827</v>
      </c>
      <c r="R51" s="22">
        <f t="shared" si="11"/>
        <v>741.65264828009708</v>
      </c>
      <c r="U51" s="22">
        <f>($S$2/$U$2)*L51</f>
        <v>1183.1605095582952</v>
      </c>
      <c r="AD51" s="32">
        <v>43502</v>
      </c>
    </row>
    <row r="52" spans="1:30" x14ac:dyDescent="0.35">
      <c r="A52" s="35" t="s">
        <v>74</v>
      </c>
      <c r="B52" s="36">
        <v>43866</v>
      </c>
      <c r="C52" s="37">
        <v>3.8518518518518521E-2</v>
      </c>
      <c r="D52" s="35" t="s">
        <v>42</v>
      </c>
      <c r="E52" s="38">
        <v>2.0099999999999998</v>
      </c>
      <c r="F52" s="38">
        <v>16.588999999999999</v>
      </c>
      <c r="G52" s="38" t="s">
        <v>43</v>
      </c>
      <c r="H52" s="38">
        <v>2.9860000000000002</v>
      </c>
      <c r="I52" s="38">
        <v>5911.3365999999996</v>
      </c>
      <c r="J52" s="38" t="s">
        <v>44</v>
      </c>
      <c r="K52" s="38">
        <v>3.2730000000000001</v>
      </c>
      <c r="L52" s="38">
        <v>576.39469999999994</v>
      </c>
      <c r="O52" s="22">
        <f t="shared" si="10"/>
        <v>1.9543532627236015</v>
      </c>
      <c r="R52" s="22">
        <f t="shared" si="11"/>
        <v>808.84865500932256</v>
      </c>
      <c r="U52" s="22">
        <f t="shared" ref="U52:U57" si="12">($S$2/$U$2)*L52</f>
        <v>1198.633083463295</v>
      </c>
      <c r="AD52" s="32">
        <v>43502</v>
      </c>
    </row>
    <row r="53" spans="1:30" x14ac:dyDescent="0.35">
      <c r="A53" s="35" t="s">
        <v>75</v>
      </c>
      <c r="B53" s="36">
        <v>43866</v>
      </c>
      <c r="C53" s="37">
        <v>4.1956018518518517E-2</v>
      </c>
      <c r="D53" s="35" t="s">
        <v>42</v>
      </c>
      <c r="E53" s="38">
        <v>2.0099999999999998</v>
      </c>
      <c r="F53" s="38">
        <v>19.170999999999999</v>
      </c>
      <c r="G53" s="38" t="s">
        <v>43</v>
      </c>
      <c r="H53" s="38">
        <v>2.9830000000000001</v>
      </c>
      <c r="I53" s="38">
        <v>3444.6862000000001</v>
      </c>
      <c r="J53" s="38" t="s">
        <v>44</v>
      </c>
      <c r="K53" s="38">
        <v>3.266</v>
      </c>
      <c r="L53" s="38">
        <v>578.44209999999998</v>
      </c>
      <c r="O53" s="24">
        <f t="shared" si="10"/>
        <v>2.2585391765431408</v>
      </c>
      <c r="R53" s="24">
        <f t="shared" si="11"/>
        <v>471.33668547975674</v>
      </c>
      <c r="U53" s="24">
        <f t="shared" si="12"/>
        <v>1202.8907238876134</v>
      </c>
      <c r="AD53" s="32">
        <v>43502</v>
      </c>
    </row>
    <row r="54" spans="1:30" x14ac:dyDescent="0.35">
      <c r="A54" s="35" t="s">
        <v>76</v>
      </c>
      <c r="B54" s="36">
        <v>43866</v>
      </c>
      <c r="C54" s="37">
        <v>4.5405092592592594E-2</v>
      </c>
      <c r="D54" s="35" t="s">
        <v>42</v>
      </c>
      <c r="E54" s="38">
        <v>2.0129999999999999</v>
      </c>
      <c r="F54" s="38">
        <v>18.3858</v>
      </c>
      <c r="G54" s="38" t="s">
        <v>43</v>
      </c>
      <c r="H54" s="38">
        <v>2.9929999999999999</v>
      </c>
      <c r="I54" s="38">
        <v>3882.8150000000001</v>
      </c>
      <c r="J54" s="38" t="s">
        <v>44</v>
      </c>
      <c r="K54" s="38">
        <v>3.2759999999999998</v>
      </c>
      <c r="L54" s="38">
        <v>575.21879999999999</v>
      </c>
      <c r="O54" s="24">
        <f t="shared" si="10"/>
        <v>2.1660346143699796</v>
      </c>
      <c r="R54" s="24">
        <f t="shared" si="11"/>
        <v>531.2858838726969</v>
      </c>
      <c r="U54" s="24">
        <f t="shared" si="12"/>
        <v>1196.1877579895452</v>
      </c>
      <c r="AD54" s="32">
        <v>43502</v>
      </c>
    </row>
    <row r="55" spans="1:30" x14ac:dyDescent="0.35">
      <c r="A55" s="35" t="s">
        <v>77</v>
      </c>
      <c r="B55" s="36">
        <v>43866</v>
      </c>
      <c r="C55" s="37">
        <v>4.8842592592592597E-2</v>
      </c>
      <c r="D55" s="35" t="s">
        <v>42</v>
      </c>
      <c r="E55" s="38">
        <v>2.0099999999999998</v>
      </c>
      <c r="F55" s="38">
        <v>16.756599999999999</v>
      </c>
      <c r="G55" s="38" t="s">
        <v>43</v>
      </c>
      <c r="H55" s="38">
        <v>2.9830000000000001</v>
      </c>
      <c r="I55" s="38">
        <v>4598.9129999999996</v>
      </c>
      <c r="J55" s="38" t="s">
        <v>44</v>
      </c>
      <c r="K55" s="38">
        <v>3.27</v>
      </c>
      <c r="L55" s="38">
        <v>576.71220000000005</v>
      </c>
      <c r="O55" s="24">
        <f t="shared" si="10"/>
        <v>1.974098250777883</v>
      </c>
      <c r="R55" s="24">
        <f t="shared" si="11"/>
        <v>629.26962990990717</v>
      </c>
      <c r="U55" s="24">
        <f t="shared" si="12"/>
        <v>1199.2933358979544</v>
      </c>
      <c r="AD55" s="32">
        <v>43502</v>
      </c>
    </row>
    <row r="56" spans="1:30" x14ac:dyDescent="0.35">
      <c r="A56" s="35" t="s">
        <v>78</v>
      </c>
      <c r="B56" s="36">
        <v>43866</v>
      </c>
      <c r="C56" s="37">
        <v>5.2280092592592593E-2</v>
      </c>
      <c r="D56" s="35" t="s">
        <v>42</v>
      </c>
      <c r="E56" s="38">
        <v>2.0129999999999999</v>
      </c>
      <c r="F56" s="38">
        <v>16.5943</v>
      </c>
      <c r="G56" s="38" t="s">
        <v>43</v>
      </c>
      <c r="H56" s="38">
        <v>2.99</v>
      </c>
      <c r="I56" s="38">
        <v>4664.9715999999999</v>
      </c>
      <c r="J56" s="38" t="s">
        <v>44</v>
      </c>
      <c r="K56" s="38">
        <v>3.2730000000000001</v>
      </c>
      <c r="L56" s="38">
        <v>563.92139999999995</v>
      </c>
      <c r="O56" s="24">
        <f t="shared" si="10"/>
        <v>1.9549776567372514</v>
      </c>
      <c r="R56" s="24">
        <f t="shared" si="11"/>
        <v>638.30843337811075</v>
      </c>
      <c r="U56" s="24">
        <f t="shared" si="12"/>
        <v>1172.6944167129541</v>
      </c>
      <c r="AD56" s="32">
        <v>43502</v>
      </c>
    </row>
    <row r="57" spans="1:30" x14ac:dyDescent="0.35">
      <c r="A57" s="35" t="s">
        <v>79</v>
      </c>
      <c r="B57" s="36">
        <v>43866</v>
      </c>
      <c r="C57" s="37">
        <v>5.5729166666666663E-2</v>
      </c>
      <c r="D57" s="35" t="s">
        <v>42</v>
      </c>
      <c r="E57" s="38">
        <v>2.0099999999999998</v>
      </c>
      <c r="F57" s="38">
        <v>15.9551</v>
      </c>
      <c r="G57" s="38" t="s">
        <v>43</v>
      </c>
      <c r="H57" s="38">
        <v>2.9860000000000002</v>
      </c>
      <c r="I57" s="38">
        <v>5068.4556000000002</v>
      </c>
      <c r="J57" s="38" t="s">
        <v>44</v>
      </c>
      <c r="K57" s="38">
        <v>3.27</v>
      </c>
      <c r="L57" s="38">
        <v>561.43740000000003</v>
      </c>
      <c r="M57" s="3"/>
      <c r="N57" s="2"/>
      <c r="O57" s="24">
        <f t="shared" si="10"/>
        <v>1.8796733824872709</v>
      </c>
      <c r="P57" s="3"/>
      <c r="Q57" s="2"/>
      <c r="R57" s="24">
        <f t="shared" si="11"/>
        <v>693.51718104404165</v>
      </c>
      <c r="S57" s="3"/>
      <c r="U57" s="24">
        <f t="shared" si="12"/>
        <v>1167.5288512084089</v>
      </c>
      <c r="AD57" s="32">
        <v>43502</v>
      </c>
    </row>
    <row r="58" spans="1:30" x14ac:dyDescent="0.35">
      <c r="A58" s="31" t="s">
        <v>41</v>
      </c>
      <c r="B58" s="32">
        <v>43866</v>
      </c>
      <c r="C58" s="33">
        <v>5.917824074074074E-2</v>
      </c>
      <c r="D58" s="31" t="s">
        <v>42</v>
      </c>
      <c r="E58" s="34">
        <v>2.0099999999999998</v>
      </c>
      <c r="F58" s="34">
        <v>34.847700000000003</v>
      </c>
      <c r="G58" s="34" t="s">
        <v>43</v>
      </c>
      <c r="H58" s="34">
        <v>2.9860000000000002</v>
      </c>
      <c r="I58" s="34">
        <v>3208.6194999999998</v>
      </c>
      <c r="J58" s="34" t="s">
        <v>44</v>
      </c>
      <c r="K58" s="34">
        <v>3.2730000000000001</v>
      </c>
      <c r="L58" s="34">
        <v>823.39099999999996</v>
      </c>
      <c r="AD58" s="32">
        <v>43502</v>
      </c>
    </row>
    <row r="59" spans="1:30" x14ac:dyDescent="0.35">
      <c r="A59" s="31" t="s">
        <v>41</v>
      </c>
      <c r="B59" s="32">
        <v>43866</v>
      </c>
      <c r="C59" s="33">
        <v>6.2615740740740736E-2</v>
      </c>
      <c r="D59" s="31" t="s">
        <v>42</v>
      </c>
      <c r="E59" s="34">
        <v>2.0129999999999999</v>
      </c>
      <c r="F59" s="34">
        <v>34.997599999999998</v>
      </c>
      <c r="G59" s="34" t="s">
        <v>43</v>
      </c>
      <c r="H59" s="34">
        <v>2.99</v>
      </c>
      <c r="I59" s="34">
        <v>3196.1934999999999</v>
      </c>
      <c r="J59" s="34" t="s">
        <v>44</v>
      </c>
      <c r="K59" s="34">
        <v>3.2759999999999998</v>
      </c>
      <c r="L59" s="34">
        <v>811.98199999999997</v>
      </c>
    </row>
    <row r="60" spans="1:30" x14ac:dyDescent="0.35">
      <c r="A60" s="31" t="s">
        <v>41</v>
      </c>
      <c r="B60" s="32">
        <v>43866</v>
      </c>
      <c r="C60" s="33">
        <v>6.6053240740740746E-2</v>
      </c>
      <c r="D60" s="31" t="s">
        <v>42</v>
      </c>
      <c r="E60" s="34">
        <v>2.0059999999999998</v>
      </c>
      <c r="F60" s="34">
        <v>34.603000000000002</v>
      </c>
      <c r="G60" s="34" t="s">
        <v>43</v>
      </c>
      <c r="H60" s="34">
        <v>2.9830000000000001</v>
      </c>
      <c r="I60" s="34">
        <v>3184.6152000000002</v>
      </c>
      <c r="J60" s="34" t="s">
        <v>44</v>
      </c>
      <c r="K60" s="34">
        <v>3.27</v>
      </c>
      <c r="L60" s="34">
        <v>811.46680000000003</v>
      </c>
    </row>
    <row r="61" spans="1:30" x14ac:dyDescent="0.35">
      <c r="A61" s="31" t="s">
        <v>41</v>
      </c>
      <c r="B61" s="32">
        <v>43866</v>
      </c>
      <c r="C61" s="33">
        <v>6.9490740740740742E-2</v>
      </c>
      <c r="D61" s="31" t="s">
        <v>42</v>
      </c>
      <c r="E61" s="34">
        <v>2.0129999999999999</v>
      </c>
      <c r="F61" s="34">
        <v>34.863799999999998</v>
      </c>
      <c r="G61" s="34" t="s">
        <v>43</v>
      </c>
      <c r="H61" s="34">
        <v>2.9929999999999999</v>
      </c>
      <c r="I61" s="34">
        <v>3185.5949999999998</v>
      </c>
      <c r="J61" s="34" t="s">
        <v>44</v>
      </c>
      <c r="K61" s="34">
        <v>3.2829999999999999</v>
      </c>
      <c r="L61" s="34">
        <v>807.14930000000004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2020-04-24T13:54:57Z</dcterms:modified>
</cp:coreProperties>
</file>