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A3B16ABF-074C-45D6-AB59-D71E29B439B8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29" i="1"/>
  <c r="O28" i="1"/>
  <c r="O27" i="1"/>
  <c r="O35" i="1"/>
  <c r="O26" i="1"/>
  <c r="O34" i="1"/>
  <c r="O36" i="1"/>
  <c r="N13" i="1"/>
  <c r="O14" i="1"/>
  <c r="O21" i="1"/>
  <c r="O20" i="1"/>
  <c r="O12" i="1"/>
  <c r="O8" i="1"/>
  <c r="N22" i="1"/>
  <c r="T2" i="1"/>
  <c r="S2" i="1"/>
  <c r="Q2" i="1"/>
  <c r="P2" i="1"/>
  <c r="O51" i="1"/>
  <c r="N2" i="1"/>
  <c r="AE2" i="1" s="1"/>
  <c r="R26" i="1" l="1"/>
  <c r="R34" i="1"/>
  <c r="R29" i="1"/>
  <c r="R25" i="1"/>
  <c r="R28" i="1"/>
  <c r="R36" i="1"/>
  <c r="R27" i="1"/>
  <c r="R35" i="1"/>
  <c r="U57" i="1"/>
  <c r="U27" i="1"/>
  <c r="U35" i="1"/>
  <c r="U26" i="1"/>
  <c r="U34" i="1"/>
  <c r="U25" i="1"/>
  <c r="U29" i="1"/>
  <c r="U28" i="1"/>
  <c r="U36" i="1"/>
  <c r="R48" i="1"/>
  <c r="U51" i="1"/>
  <c r="U42" i="1"/>
  <c r="U41" i="1"/>
  <c r="U24" i="1"/>
  <c r="U8" i="1"/>
  <c r="R13" i="1"/>
  <c r="R24" i="1"/>
  <c r="U54" i="1"/>
  <c r="U7" i="1"/>
  <c r="U6" i="1"/>
  <c r="O11" i="1"/>
  <c r="O23" i="1"/>
  <c r="O43" i="1"/>
  <c r="O55" i="1"/>
  <c r="R9" i="1"/>
  <c r="U10" i="1"/>
  <c r="T14" i="1"/>
  <c r="U22" i="1"/>
  <c r="U38" i="1"/>
  <c r="U50" i="1"/>
  <c r="N7" i="1"/>
  <c r="O15" i="1"/>
  <c r="O39" i="1"/>
  <c r="U12" i="1"/>
  <c r="U20" i="1"/>
  <c r="U40" i="1"/>
  <c r="U48" i="1"/>
  <c r="U52" i="1"/>
  <c r="U56" i="1"/>
  <c r="O56" i="1"/>
  <c r="O54" i="1"/>
  <c r="O52" i="1"/>
  <c r="O50" i="1"/>
  <c r="O48" i="1"/>
  <c r="O42" i="1"/>
  <c r="O40" i="1"/>
  <c r="O38" i="1"/>
  <c r="O24" i="1"/>
  <c r="O10" i="1"/>
  <c r="O6" i="1"/>
  <c r="O9" i="1"/>
  <c r="O37" i="1"/>
  <c r="O41" i="1"/>
  <c r="O49" i="1"/>
  <c r="O53" i="1"/>
  <c r="O57" i="1"/>
  <c r="R6" i="1"/>
  <c r="R56" i="1"/>
  <c r="R54" i="1"/>
  <c r="R52" i="1"/>
  <c r="Q50" i="1"/>
  <c r="R42" i="1"/>
  <c r="R40" i="1"/>
  <c r="R38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23" i="1"/>
  <c r="R21" i="1"/>
  <c r="R15" i="1"/>
  <c r="R7" i="1"/>
  <c r="R11" i="1"/>
  <c r="U9" i="1"/>
  <c r="U11" i="1"/>
  <c r="U13" i="1"/>
  <c r="U15" i="1"/>
  <c r="U21" i="1"/>
  <c r="U23" i="1"/>
  <c r="U37" i="1"/>
  <c r="T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<sst xmlns="http://schemas.openxmlformats.org/spreadsheetml/2006/main" count="238" uniqueCount="85">
  <si>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</si>
  <si>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</si>
  <si>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</si>
  <si>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</si>
  <si>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</si>
  <si>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</si>
  <si>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</si>
  <si>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</si>
  <si>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</si>
  <si>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</si>
  <si>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</si>
  <si>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</si>
  <si>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</si>
  <si>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</si>
  <si>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</si>
  <si>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</si>
  <si>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</si>
  <si>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</si>
  <si>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</si>
  <si>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</si>
  <si>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</si>
  <si>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</si>
  <si>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</si>
  <si>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</si>
  <si>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</si>
  <si>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</si>
  <si>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</si>
  <si>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</si>
  <si>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</si>
  <si>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</si>
  <si>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</si>
  <si>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</si>
  <si>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</si>
  <si>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</si>
  <si>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</si>
  <si>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</si>
  <si>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</si>
  <si>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</si>
  <si>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</si>
  <si>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</si>
  <si>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</si>
  <si>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</si>
  <si>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</si>
  <si>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</si>
  <si>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</si>
  <si>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</si>
  <si>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</si>
  <si>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</si>
  <si>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</si>
  <si>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</si>
  <si>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</si>
  <si>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</si>
  <si>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</si>
  <si>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</si>
  <si>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</si>
  <si>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</si>
  <si>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</si>
  <si>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</si>
  <si>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</si>
  <si>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</si>
  <si>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</si>
  <si>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</si>
  <si>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</si>
  <si>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</si>
  <si>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</si>
  <si>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</si>
  <si>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</si>
  <si>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</si>
  <si>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</si>
  <si>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</si>
  <si>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</si>
  <si>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</si>
  <si>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</si>
  <si>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</si>
  <si>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</si>
  <si>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A1 1</t>
  </si>
  <si>
    <t>A1 2</t>
  </si>
  <si>
    <t>A1 3</t>
  </si>
  <si>
    <t>A1 4</t>
  </si>
  <si>
    <t>A1 5</t>
  </si>
  <si>
    <t>W3.1</t>
  </si>
  <si>
    <t>W3.2</t>
  </si>
  <si>
    <t>W3.3</t>
  </si>
  <si>
    <t>W3.4</t>
  </si>
  <si>
    <t>W3.5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</si>
</sst>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60" zoomScaleNormal="60" workbookViewId="0">
      <selection activeCell="T55" sqref="T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43866</v>
      </c>
      <c r="C2" s="33">
        <v>0.55650462962962965</v>
      </c>
      <c r="D2" s="31" t="s">
        <v>42</v>
      </c>
      <c r="E2" s="34">
        <v>2.0099999999999998</v>
      </c>
      <c r="F2" s="34">
        <v>34.838799999999999</v>
      </c>
      <c r="G2" s="34" t="s">
        <v>43</v>
      </c>
      <c r="H2" s="34">
        <v>2.9830000000000001</v>
      </c>
      <c r="I2" s="34">
        <v>3279.4740000000002</v>
      </c>
      <c r="J2" s="34"/>
      <c r="K2" s="34"/>
      <c r="L2" s="34"/>
      <c r="M2" s="4">
        <f>AVERAGE(F2:F5,F16:F19,F30:F33,F44:F47,F58:F61)</f>
        <v>35.244068750000004</v>
      </c>
      <c r="N2" s="4">
        <f>STDEV(F2:F5,F16:F19,F30:F33,F44:F47,G58:G61)</f>
        <v>0.18947497056259677</v>
      </c>
      <c r="O2" s="4">
        <v>4.1130000000000004</v>
      </c>
      <c r="P2" s="4">
        <f>AVERAGE(I2:I5,I16:I19,I30:I33,I44:I47,I58:I61)</f>
        <v>3273.2303937500001</v>
      </c>
      <c r="Q2" s="4">
        <f>STDEV(I2:I5,I16:I19,I30:I33,I44:I47,I58:I61)</f>
        <v>8.9448552165266868</v>
      </c>
      <c r="R2" s="4">
        <v>440.5</v>
      </c>
      <c r="S2" s="4">
        <f>AVERAGE(L2:L5,L16:L19,L30:L33,L44:L47,L58:L61)</f>
        <v>851.55107333333342</v>
      </c>
      <c r="T2" s="4">
        <f>STDEV(L2:L5,L16:L19,L30:L33,L44:L47,L58:L61)</f>
        <v>10.744975260788298</v>
      </c>
      <c r="U2" s="4">
        <v>396</v>
      </c>
      <c r="AD2" s="7">
        <v>43502</v>
      </c>
      <c r="AE2" s="6">
        <f>(N2/M2)^2</f>
        <v>2.8902247587603857E-5</v>
      </c>
      <c r="AF2" s="6">
        <f>(T2/S2)^2</f>
        <v>1.5921700068015341E-4</v>
      </c>
      <c r="AG2" s="6">
        <f>(T2/S2)^2</f>
        <v>1.5921700068015341E-4</v>
      </c>
    </row>
    <row r="3" spans="1:33" x14ac:dyDescent="0.35">
      <c r="A3" s="31" t="s">
        <v>41</v>
      </c>
      <c r="B3" s="32">
        <v>43866</v>
      </c>
      <c r="C3" s="33">
        <v>0.55994212962962964</v>
      </c>
      <c r="D3" s="31" t="s">
        <v>42</v>
      </c>
      <c r="E3" s="34">
        <v>2.0129999999999999</v>
      </c>
      <c r="F3" s="34">
        <v>35.043199999999999</v>
      </c>
      <c r="G3" s="34" t="s">
        <v>43</v>
      </c>
      <c r="H3" s="34">
        <v>2.9860000000000002</v>
      </c>
      <c r="I3" s="34">
        <v>3285.8856999999998</v>
      </c>
      <c r="J3" s="34" t="s">
        <v>44</v>
      </c>
      <c r="K3" s="34">
        <v>3.2559999999999998</v>
      </c>
      <c r="L3" s="34">
        <v>870.30560000000003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43866</v>
      </c>
      <c r="C4" s="33">
        <v>0.56339120370370377</v>
      </c>
      <c r="D4" s="31" t="s">
        <v>42</v>
      </c>
      <c r="E4" s="34">
        <v>2.0099999999999998</v>
      </c>
      <c r="F4" s="34">
        <v>35.366599999999998</v>
      </c>
      <c r="G4" s="34" t="s">
        <v>43</v>
      </c>
      <c r="H4" s="34">
        <v>2.9830000000000001</v>
      </c>
      <c r="I4" s="34">
        <v>3280.2501999999999</v>
      </c>
      <c r="J4" s="34" t="s">
        <v>44</v>
      </c>
      <c r="K4" s="34">
        <v>3.2330000000000001</v>
      </c>
      <c r="L4" s="34">
        <v>874.90970000000004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43866</v>
      </c>
      <c r="C5" s="33">
        <v>0.56682870370370375</v>
      </c>
      <c r="D5" s="31" t="s">
        <v>42</v>
      </c>
      <c r="E5" s="34">
        <v>2.0059999999999998</v>
      </c>
      <c r="F5" s="34">
        <v>35.129399999999997</v>
      </c>
      <c r="G5" s="34" t="s">
        <v>43</v>
      </c>
      <c r="H5" s="34">
        <v>2.98</v>
      </c>
      <c r="I5" s="34">
        <v>3271.2278999999999</v>
      </c>
      <c r="J5" s="34" t="s">
        <v>44</v>
      </c>
      <c r="K5" s="34">
        <v>3.2360000000000002</v>
      </c>
      <c r="L5" s="34">
        <v>864.31679999999994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25" t="s">
        <v>75</v>
      </c>
      <c r="B6" s="39">
        <v>43866</v>
      </c>
      <c r="C6" s="40">
        <v>0.57027777777777777</v>
      </c>
      <c r="D6" s="25" t="s">
        <v>42</v>
      </c>
      <c r="E6" s="41">
        <v>2.0099999999999998</v>
      </c>
      <c r="F6" s="41">
        <v>18.295400000000001</v>
      </c>
      <c r="G6" s="41" t="s">
        <v>43</v>
      </c>
      <c r="H6" s="41">
        <v>2.9830000000000001</v>
      </c>
      <c r="I6" s="41">
        <v>2943.1752000000001</v>
      </c>
      <c r="J6" s="41" t="s">
        <v>44</v>
      </c>
      <c r="K6" s="41">
        <v>3.266</v>
      </c>
      <c r="L6" s="41">
        <v>567.29539999999997</v>
      </c>
      <c r="O6" s="10">
        <f>($O$2/$M$2)*F6</f>
        <v>2.1350820966151929</v>
      </c>
      <c r="R6" s="10">
        <f t="shared" ref="R6:R15" si="0">($R$2/$P$2)*I6</f>
        <v>396.08231613500675</v>
      </c>
      <c r="U6" s="10">
        <f t="shared" ref="U6:U15" si="1">($S$2/$U$2)*L6</f>
        <v>1219.9015322400573</v>
      </c>
      <c r="V6" s="3">
        <v>0</v>
      </c>
      <c r="W6" s="11" t="s">
        <v>33</v>
      </c>
      <c r="X6" s="2">
        <f>SLOPE(O6:O10,$V$6:$V$10)</f>
        <v>-8.6781816707406055E-4</v>
      </c>
      <c r="Y6" s="2">
        <f>RSQ(O6:O10,$V$6:$V$10)</f>
        <v>0.85214484864329776</v>
      </c>
      <c r="Z6" s="2">
        <f>SLOPE($R6:$R10,$V$6:$V$10)</f>
        <v>1.6878439461667665</v>
      </c>
      <c r="AA6" s="2">
        <f>RSQ(R6:R10,$V$6:$V$10)</f>
        <v>0.88245479904020252</v>
      </c>
      <c r="AB6" s="2">
        <f>SLOPE(U6:U10,$V$6:$V$10)</f>
        <v>0.24958187822060837</v>
      </c>
      <c r="AC6" s="2">
        <f>RSQ(U6:U10,$V$6:$V$10)</f>
        <v>3.5380568699586168E-2</v>
      </c>
      <c r="AD6" s="32">
        <v>43502</v>
      </c>
      <c r="AE6" s="2"/>
    </row>
    <row r="7" spans="1:33" x14ac:dyDescent="0.35">
      <c r="A7" s="25" t="s">
        <v>76</v>
      </c>
      <c r="B7" s="39">
        <v>43866</v>
      </c>
      <c r="C7" s="40">
        <v>0.57371527777777775</v>
      </c>
      <c r="D7" s="25" t="s">
        <v>42</v>
      </c>
      <c r="E7" s="41">
        <v>2.0099999999999998</v>
      </c>
      <c r="F7" s="41">
        <v>18.035900000000002</v>
      </c>
      <c r="G7" s="41" t="s">
        <v>43</v>
      </c>
      <c r="H7" s="41">
        <v>2.98</v>
      </c>
      <c r="I7" s="41">
        <v>3259.2608</v>
      </c>
      <c r="J7" s="41" t="s">
        <v>44</v>
      </c>
      <c r="K7" s="41">
        <v>3.266</v>
      </c>
      <c r="L7" s="41">
        <v>579.68129999999996</v>
      </c>
      <c r="N7" s="10">
        <f>($O$2/$M$2)*F7</f>
        <v>2.104798320142875</v>
      </c>
      <c r="R7" s="10">
        <f t="shared" si="0"/>
        <v>438.62002049760235</v>
      </c>
      <c r="U7" s="10">
        <f t="shared" si="1"/>
        <v>1246.5359424400556</v>
      </c>
      <c r="V7" s="3">
        <v>10</v>
      </c>
      <c r="W7" s="13" t="s">
        <v>34</v>
      </c>
      <c r="X7" s="2">
        <f>SLOPE($O11:$O15,$V$6:$V$10)</f>
        <v>-9.1446501902536336E-4</v>
      </c>
      <c r="Y7" s="2">
        <f>RSQ(O11:O15,$V$6:$V$10)</f>
        <v>0.77484719809571356</v>
      </c>
      <c r="Z7" s="2">
        <f>SLOPE($R11:$R15,$V$6:$V$10)</f>
        <v>3.272469440572511</v>
      </c>
      <c r="AA7" s="2">
        <f>RSQ(R11:R15,$V$6:$V$10)</f>
        <v>0.91165874631305022</v>
      </c>
      <c r="AB7" s="2">
        <f>SLOPE(U11:U15,$V$6:$V$10)</f>
        <v>1.2081543667515839</v>
      </c>
      <c r="AC7" s="2">
        <f>RSQ(U11:U15,$V$6:$V$10)</f>
        <v>0.93515531951167807</v>
      </c>
      <c r="AD7" s="32">
        <v>43502</v>
      </c>
      <c r="AE7" s="2"/>
    </row>
    <row r="8" spans="1:33" x14ac:dyDescent="0.35">
      <c r="A8" s="25" t="s">
        <v>77</v>
      </c>
      <c r="B8" s="39">
        <v>43866</v>
      </c>
      <c r="C8" s="40">
        <v>0.57715277777777774</v>
      </c>
      <c r="D8" s="25" t="s">
        <v>42</v>
      </c>
      <c r="E8" s="41">
        <v>2.0059999999999998</v>
      </c>
      <c r="F8" s="41">
        <v>18.252199999999998</v>
      </c>
      <c r="G8" s="41" t="s">
        <v>43</v>
      </c>
      <c r="H8" s="41">
        <v>2.98</v>
      </c>
      <c r="I8" s="41">
        <v>3320.9472000000001</v>
      </c>
      <c r="J8" s="41" t="s">
        <v>44</v>
      </c>
      <c r="K8" s="41">
        <v>3.26</v>
      </c>
      <c r="L8" s="41">
        <v>558.01700000000005</v>
      </c>
      <c r="O8" s="10">
        <f>($O$2/$M$2)*F8</f>
        <v>2.1300406355608414</v>
      </c>
      <c r="R8" s="10">
        <f t="shared" si="0"/>
        <v>446.92156237863969</v>
      </c>
      <c r="U8" s="10">
        <f t="shared" si="1"/>
        <v>1199.9494325460778</v>
      </c>
      <c r="V8" s="3">
        <v>20</v>
      </c>
      <c r="W8" s="15" t="s">
        <v>35</v>
      </c>
      <c r="X8" s="2">
        <f>SLOPE($O20:$O24,$V$6:$V$10)</f>
        <v>-1.0436524585431116E-3</v>
      </c>
      <c r="Y8" s="2">
        <f>RSQ(O20:O24,$V$6:$V$10)</f>
        <v>0.7206660578309837</v>
      </c>
      <c r="Z8" s="2">
        <f>SLOPE($R20:$R24,$V$6:$V$10)</f>
        <v>10.81120367193523</v>
      </c>
      <c r="AA8" s="2">
        <f>RSQ(R20:R24,$V$6:$V$10)</f>
        <v>0.98375825300807263</v>
      </c>
      <c r="AB8" s="2">
        <f>SLOPE($U20:$U24,$V$6:$V$10)</f>
        <v>0.55312542975996848</v>
      </c>
      <c r="AC8" s="2">
        <f>RSQ(U20:U24,$V$6:$V$10)</f>
        <v>0.28489146906526602</v>
      </c>
      <c r="AD8" s="32">
        <v>43502</v>
      </c>
      <c r="AE8" s="2"/>
    </row>
    <row r="9" spans="1:33" x14ac:dyDescent="0.35">
      <c r="A9" s="25" t="s">
        <v>78</v>
      </c>
      <c r="B9" s="39">
        <v>43866</v>
      </c>
      <c r="C9" s="40">
        <v>0.58059027777777772</v>
      </c>
      <c r="D9" s="25" t="s">
        <v>42</v>
      </c>
      <c r="E9" s="41">
        <v>2.0099999999999998</v>
      </c>
      <c r="F9" s="41">
        <v>18.1265</v>
      </c>
      <c r="G9" s="41" t="s">
        <v>43</v>
      </c>
      <c r="H9" s="41">
        <v>2.9830000000000001</v>
      </c>
      <c r="I9" s="41">
        <v>3402.5068999999999</v>
      </c>
      <c r="J9" s="41" t="s">
        <v>44</v>
      </c>
      <c r="K9" s="41">
        <v>3.266</v>
      </c>
      <c r="L9" s="41">
        <v>564.89509999999996</v>
      </c>
      <c r="O9" s="10">
        <f t="shared" ref="O9:O15" si="2">($O$2/$M$2)*F9</f>
        <v>2.1153713842985282</v>
      </c>
      <c r="R9" s="10">
        <f>($R$2/$P$2)*I9</f>
        <v>457.89758408447506</v>
      </c>
      <c r="U9" s="10">
        <f t="shared" si="1"/>
        <v>1214.7399715296483</v>
      </c>
      <c r="V9" s="3">
        <v>30</v>
      </c>
      <c r="W9" s="18" t="s">
        <v>36</v>
      </c>
      <c r="X9" s="2">
        <f>SLOPE($O25:$O29,$V$6:$V$10)</f>
        <v>0</v>
      </c>
      <c r="Y9" s="2" t="e">
        <f>RSQ(O25:O29,$V$6:$V$10)</f>
        <v>#DIV/0!</v>
      </c>
      <c r="Z9" s="2">
        <f>SLOPE($R25:$R29,$V$6:$V$10)</f>
        <v>0</v>
      </c>
      <c r="AA9" s="2" t="e">
        <f>RSQ(R25:R29,$V$6:$V$10)</f>
        <v>#DIV/0!</v>
      </c>
      <c r="AB9" s="2">
        <f>SLOPE(U25:U29,$V$6:$V$10)</f>
        <v>0</v>
      </c>
      <c r="AC9" s="2" t="e">
        <f>RSQ(U25:U29,$V$6:$V$10)</f>
        <v>#DIV/0!</v>
      </c>
      <c r="AD9" s="32">
        <v>43502</v>
      </c>
      <c r="AE9" s="2"/>
    </row>
    <row r="10" spans="1:33" x14ac:dyDescent="0.35">
      <c r="A10" s="25" t="s">
        <v>79</v>
      </c>
      <c r="B10" s="39">
        <v>43866</v>
      </c>
      <c r="C10" s="40">
        <v>0.58402777777777781</v>
      </c>
      <c r="D10" s="25" t="s">
        <v>42</v>
      </c>
      <c r="E10" s="41">
        <v>2.0099999999999998</v>
      </c>
      <c r="F10" s="41">
        <v>17.989799999999999</v>
      </c>
      <c r="G10" s="41" t="s">
        <v>43</v>
      </c>
      <c r="H10" s="41">
        <v>2.98</v>
      </c>
      <c r="I10" s="41">
        <v>3498.6466</v>
      </c>
      <c r="J10" s="41" t="s">
        <v>44</v>
      </c>
      <c r="K10" s="41">
        <v>3.2629999999999999</v>
      </c>
      <c r="L10" s="41">
        <v>580.49170000000004</v>
      </c>
      <c r="O10" s="10">
        <f t="shared" si="2"/>
        <v>2.0994184276751531</v>
      </c>
      <c r="R10" s="10">
        <f>($R$2/$P$2)*I10</f>
        <v>470.83573164990872</v>
      </c>
      <c r="U10" s="10">
        <f>($S$2/$U$2)*L10</f>
        <v>1248.2786116062914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25" t="s">
        <v>45</v>
      </c>
      <c r="B11" s="39">
        <v>43866</v>
      </c>
      <c r="C11" s="40">
        <v>0.58746527777777779</v>
      </c>
      <c r="D11" s="25" t="s">
        <v>42</v>
      </c>
      <c r="E11" s="41">
        <v>2.0059999999999998</v>
      </c>
      <c r="F11" s="41">
        <v>18.395299999999999</v>
      </c>
      <c r="G11" s="41" t="s">
        <v>43</v>
      </c>
      <c r="H11" s="41">
        <v>2.98</v>
      </c>
      <c r="I11" s="41">
        <v>2973.1592999999998</v>
      </c>
      <c r="J11" s="41" t="s">
        <v>44</v>
      </c>
      <c r="K11" s="41">
        <v>3.2629999999999999</v>
      </c>
      <c r="L11" s="41">
        <v>570.3768</v>
      </c>
      <c r="O11" s="12">
        <f t="shared" si="2"/>
        <v>2.1467404753033796</v>
      </c>
      <c r="R11" s="12">
        <f>($R$2/$P$2)*I11</f>
        <v>400.11747237552669</v>
      </c>
      <c r="U11" s="12">
        <f t="shared" si="1"/>
        <v>1226.5277177889698</v>
      </c>
      <c r="V11" s="3"/>
      <c r="W11" s="21" t="s">
        <v>38</v>
      </c>
      <c r="X11" s="2">
        <f>SLOPE($O39:$O43,$V$6:$V$10)</f>
        <v>-3.7782949790665164E-3</v>
      </c>
      <c r="Y11" s="2">
        <f>RSQ(O39:O43,$V$6:$V$10)</f>
        <v>0.90745964780870059</v>
      </c>
      <c r="Z11" s="2">
        <f>SLOPE($R39:$R43,$V$6:$V$10)</f>
        <v>4.1652706199761997</v>
      </c>
      <c r="AA11" s="2">
        <f>RSQ(R39:R43,$V$6:$V$10)</f>
        <v>0.94951759900957999</v>
      </c>
      <c r="AB11" s="2">
        <f>SLOPE($U39:$U43,$V$6:$V$10)</f>
        <v>-1.4120329581990427</v>
      </c>
      <c r="AC11" s="2">
        <f>RSQ(U39:U43,$V$6:$V$10)</f>
        <v>0.92793504783025715</v>
      </c>
      <c r="AD11" s="32">
        <v>43502</v>
      </c>
      <c r="AE11" s="2"/>
    </row>
    <row r="12" spans="1:33" x14ac:dyDescent="0.35">
      <c r="A12" s="25" t="s">
        <v>46</v>
      </c>
      <c r="B12" s="39">
        <v>43866</v>
      </c>
      <c r="C12" s="40">
        <v>0.59090277777777778</v>
      </c>
      <c r="D12" s="25" t="s">
        <v>42</v>
      </c>
      <c r="E12" s="41">
        <v>2.0059999999999998</v>
      </c>
      <c r="F12" s="41">
        <v>18.133600000000001</v>
      </c>
      <c r="G12" s="41" t="s">
        <v>43</v>
      </c>
      <c r="H12" s="41">
        <v>2.976</v>
      </c>
      <c r="I12" s="41">
        <v>3534.0351000000001</v>
      </c>
      <c r="J12" s="41" t="s">
        <v>44</v>
      </c>
      <c r="K12" s="41">
        <v>3.26</v>
      </c>
      <c r="L12" s="41">
        <v>580.89020000000005</v>
      </c>
      <c r="O12" s="12">
        <f t="shared" si="2"/>
        <v>2.1161999577588499</v>
      </c>
      <c r="R12" s="12">
        <f t="shared" si="0"/>
        <v>475.59819330850917</v>
      </c>
      <c r="U12" s="12">
        <f t="shared" si="1"/>
        <v>1249.1355386333707</v>
      </c>
      <c r="V12" s="3"/>
      <c r="W12" s="23" t="s">
        <v>39</v>
      </c>
      <c r="X12" s="2">
        <f>SLOPE($O48:$O52,$V$6:$V$10)</f>
        <v>-5.7812254437847772E-3</v>
      </c>
      <c r="Y12" s="2">
        <f>RSQ(O48:O52,$V$6:$V$10)</f>
        <v>0.91934069797808782</v>
      </c>
      <c r="Z12" s="2">
        <f>SLOPE($R48:$R52,$V$6:$V$10)</f>
        <v>6.6781927965531267</v>
      </c>
      <c r="AA12" s="2">
        <f>RSQ(R48:R52,$V$6:$V$10)</f>
        <v>0.96781945939429914</v>
      </c>
      <c r="AB12" s="2">
        <f>SLOPE(U48:U52,$V$6:$V$10)</f>
        <v>7.9118986467560715E-2</v>
      </c>
      <c r="AC12" s="2">
        <f>RSQ(U48:U52,$V$6:$V$10)</f>
        <v>3.0746656566981726E-2</v>
      </c>
      <c r="AD12" s="32">
        <v>43502</v>
      </c>
      <c r="AE12" s="2"/>
    </row>
    <row r="13" spans="1:33" x14ac:dyDescent="0.35">
      <c r="A13" s="25" t="s">
        <v>47</v>
      </c>
      <c r="B13" s="39">
        <v>43866</v>
      </c>
      <c r="C13" s="40">
        <v>0.59434027777777776</v>
      </c>
      <c r="D13" s="25" t="s">
        <v>42</v>
      </c>
      <c r="E13" s="41">
        <v>2.0129999999999999</v>
      </c>
      <c r="F13" s="41">
        <v>18.0427</v>
      </c>
      <c r="G13" s="41" t="s">
        <v>43</v>
      </c>
      <c r="H13" s="41">
        <v>2.9860000000000002</v>
      </c>
      <c r="I13" s="41">
        <v>3660.6279</v>
      </c>
      <c r="J13" s="41" t="s">
        <v>44</v>
      </c>
      <c r="K13" s="41">
        <v>3.2730000000000001</v>
      </c>
      <c r="L13" s="41">
        <v>586.42840000000001</v>
      </c>
      <c r="N13" s="12">
        <f>($O$2/$M$2)*F13</f>
        <v>2.1055918834569858</v>
      </c>
      <c r="R13" s="12">
        <f t="shared" si="0"/>
        <v>492.63461350871188</v>
      </c>
      <c r="U13" s="12">
        <f t="shared" si="1"/>
        <v>1261.0447814473471</v>
      </c>
      <c r="V13" s="3"/>
      <c r="W13" s="25" t="s">
        <v>40</v>
      </c>
      <c r="X13" s="2">
        <f>SLOPE($O53:$O57,$V$6:$V$10)</f>
        <v>-2.7468960716971759E-3</v>
      </c>
      <c r="Y13" s="2">
        <f>RSQ(O53:O57,$V$6:$V$10)</f>
        <v>0.49623000670370387</v>
      </c>
      <c r="Z13" s="2">
        <f>SLOPE($R53:$R57,$V$6:$V$10)</f>
        <v>5.1278070712800421</v>
      </c>
      <c r="AA13" s="2">
        <f>RSQ(R53:R57,$V$6:$V$10)</f>
        <v>0.98223345473914236</v>
      </c>
      <c r="AB13" s="2">
        <f>SLOPE(U53:U57,$V$6:$V$10)</f>
        <v>2.4794844843448458</v>
      </c>
      <c r="AC13" s="2">
        <f>RSQ(U53:U57,$V$6:$V$10)</f>
        <v>0.9553988508997826</v>
      </c>
      <c r="AD13" s="32">
        <v>43502</v>
      </c>
      <c r="AE13" s="2"/>
    </row>
    <row r="14" spans="1:33" x14ac:dyDescent="0.35">
      <c r="A14" s="25" t="s">
        <v>48</v>
      </c>
      <c r="B14" s="39">
        <v>43866</v>
      </c>
      <c r="C14" s="40">
        <v>0.59777777777777785</v>
      </c>
      <c r="D14" s="25" t="s">
        <v>42</v>
      </c>
      <c r="E14" s="41">
        <v>2.0099999999999998</v>
      </c>
      <c r="F14" s="41">
        <v>18.081399999999999</v>
      </c>
      <c r="G14" s="41" t="s">
        <v>43</v>
      </c>
      <c r="H14" s="41">
        <v>2.9830000000000001</v>
      </c>
      <c r="I14" s="41">
        <v>3847.3296</v>
      </c>
      <c r="J14" s="41" t="s">
        <v>44</v>
      </c>
      <c r="K14" s="41">
        <v>3.2629999999999999</v>
      </c>
      <c r="L14" s="41">
        <v>579.48900000000003</v>
      </c>
      <c r="O14" s="12">
        <f t="shared" si="2"/>
        <v>2.1101081923181755</v>
      </c>
      <c r="R14" s="12">
        <f t="shared" si="0"/>
        <v>517.76028110822926</v>
      </c>
      <c r="T14" s="12">
        <f>($S$2/$U$2)*L14</f>
        <v>1246.1224240779295</v>
      </c>
      <c r="AD14" s="32">
        <v>43502</v>
      </c>
    </row>
    <row r="15" spans="1:33" x14ac:dyDescent="0.35">
      <c r="A15" s="25" t="s">
        <v>49</v>
      </c>
      <c r="B15" s="39">
        <v>43866</v>
      </c>
      <c r="C15" s="40">
        <v>0.60122685185185187</v>
      </c>
      <c r="D15" s="25" t="s">
        <v>42</v>
      </c>
      <c r="E15" s="41">
        <v>2.0129999999999999</v>
      </c>
      <c r="F15" s="41">
        <v>18.029599999999999</v>
      </c>
      <c r="G15" s="41" t="s">
        <v>43</v>
      </c>
      <c r="H15" s="41">
        <v>2.9860000000000002</v>
      </c>
      <c r="I15" s="41">
        <v>4032.3516</v>
      </c>
      <c r="J15" s="41" t="s">
        <v>44</v>
      </c>
      <c r="K15" s="41">
        <v>3.27</v>
      </c>
      <c r="L15" s="41">
        <v>593.94680000000005</v>
      </c>
      <c r="O15" s="12">
        <f t="shared" si="2"/>
        <v>2.1040631070724487</v>
      </c>
      <c r="R15" s="12">
        <f t="shared" si="0"/>
        <v>542.65990050429218</v>
      </c>
      <c r="U15" s="12">
        <f t="shared" si="1"/>
        <v>1277.2122097042898</v>
      </c>
      <c r="AD15" s="32">
        <v>43502</v>
      </c>
    </row>
    <row r="16" spans="1:33" x14ac:dyDescent="0.35">
      <c r="A16" s="31" t="s">
        <v>41</v>
      </c>
      <c r="B16" s="32">
        <v>43866</v>
      </c>
      <c r="C16" s="33">
        <v>0.60467592592592589</v>
      </c>
      <c r="D16" s="31" t="s">
        <v>42</v>
      </c>
      <c r="E16" s="34">
        <v>2.0129999999999999</v>
      </c>
      <c r="F16" s="34">
        <v>34.9908</v>
      </c>
      <c r="G16" s="34" t="s">
        <v>43</v>
      </c>
      <c r="H16" s="34">
        <v>2.9830000000000001</v>
      </c>
      <c r="I16" s="34">
        <v>3266.2716</v>
      </c>
      <c r="J16" s="34" t="s">
        <v>44</v>
      </c>
      <c r="K16" s="34">
        <v>3.27</v>
      </c>
      <c r="L16" s="34">
        <v>853.06500000000005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43866</v>
      </c>
      <c r="C17" s="33">
        <v>0.60811342592592588</v>
      </c>
      <c r="D17" s="31" t="s">
        <v>42</v>
      </c>
      <c r="E17" s="34">
        <v>2.0030000000000001</v>
      </c>
      <c r="F17" s="34">
        <v>35.094000000000001</v>
      </c>
      <c r="G17" s="34" t="s">
        <v>43</v>
      </c>
      <c r="H17" s="34">
        <v>2.976</v>
      </c>
      <c r="I17" s="34">
        <v>3272.8524000000002</v>
      </c>
      <c r="J17" s="34" t="s">
        <v>44</v>
      </c>
      <c r="K17" s="34">
        <v>3.26</v>
      </c>
      <c r="L17" s="34">
        <v>853.12559999999996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43866</v>
      </c>
      <c r="C18" s="33">
        <v>0.61155092592592586</v>
      </c>
      <c r="D18" s="31" t="s">
        <v>42</v>
      </c>
      <c r="E18" s="34">
        <v>2.0099999999999998</v>
      </c>
      <c r="F18" s="34">
        <v>35.093600000000002</v>
      </c>
      <c r="G18" s="34" t="s">
        <v>43</v>
      </c>
      <c r="H18" s="34">
        <v>2.9830000000000001</v>
      </c>
      <c r="I18" s="34">
        <v>3262.6478000000002</v>
      </c>
      <c r="J18" s="34" t="s">
        <v>44</v>
      </c>
      <c r="K18" s="34">
        <v>3.266</v>
      </c>
      <c r="L18" s="34">
        <v>852.94920000000002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43866</v>
      </c>
      <c r="C19" s="33">
        <v>0.61498842592592595</v>
      </c>
      <c r="D19" s="31" t="s">
        <v>42</v>
      </c>
      <c r="E19" s="34">
        <v>2.0099999999999998</v>
      </c>
      <c r="F19" s="34">
        <v>35.355499999999999</v>
      </c>
      <c r="G19" s="34" t="s">
        <v>43</v>
      </c>
      <c r="H19" s="34">
        <v>2.9830000000000001</v>
      </c>
      <c r="I19" s="34">
        <v>3273.3937999999998</v>
      </c>
      <c r="J19" s="34" t="s">
        <v>44</v>
      </c>
      <c r="K19" s="34">
        <v>3.26</v>
      </c>
      <c r="L19" s="34">
        <v>851.69669999999996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25" t="s">
        <v>50</v>
      </c>
      <c r="B20" s="39">
        <v>43866</v>
      </c>
      <c r="C20" s="40">
        <v>0.61843749999999997</v>
      </c>
      <c r="D20" s="25" t="s">
        <v>42</v>
      </c>
      <c r="E20" s="41">
        <v>2.0099999999999998</v>
      </c>
      <c r="F20" s="41">
        <v>18.396899999999999</v>
      </c>
      <c r="G20" s="41" t="s">
        <v>43</v>
      </c>
      <c r="H20" s="41">
        <v>2.9860000000000002</v>
      </c>
      <c r="I20" s="41">
        <v>3151.8584000000001</v>
      </c>
      <c r="J20" s="41" t="s">
        <v>44</v>
      </c>
      <c r="K20" s="41">
        <v>3.27</v>
      </c>
      <c r="L20" s="41">
        <v>588.29100000000005</v>
      </c>
      <c r="O20" s="14">
        <f t="shared" ref="O20:O29" si="3">($O$2/$M$2)*F20</f>
        <v>2.1469271960831704</v>
      </c>
      <c r="P20" s="3"/>
      <c r="R20" s="14">
        <f t="shared" ref="R20:R29" si="4">($R$2/$P$2)*I20</f>
        <v>424.16617780741581</v>
      </c>
      <c r="S20" s="3"/>
      <c r="U20" s="14">
        <f>($S$2/$U$2)*L20</f>
        <v>1265.0500820261113</v>
      </c>
      <c r="AD20" s="32">
        <v>43502</v>
      </c>
    </row>
    <row r="21" spans="1:30" x14ac:dyDescent="0.35">
      <c r="A21" s="25" t="s">
        <v>51</v>
      </c>
      <c r="B21" s="39">
        <v>43866</v>
      </c>
      <c r="C21" s="40">
        <v>0.62187500000000007</v>
      </c>
      <c r="D21" s="25" t="s">
        <v>42</v>
      </c>
      <c r="E21" s="41">
        <v>2.0099999999999998</v>
      </c>
      <c r="F21" s="41">
        <v>18.065100000000001</v>
      </c>
      <c r="G21" s="41" t="s">
        <v>43</v>
      </c>
      <c r="H21" s="41">
        <v>2.9830000000000001</v>
      </c>
      <c r="I21" s="41">
        <v>3829.3496</v>
      </c>
      <c r="J21" s="41" t="s">
        <v>44</v>
      </c>
      <c r="K21" s="41">
        <v>3.2629999999999999</v>
      </c>
      <c r="L21" s="41">
        <v>575.19759999999997</v>
      </c>
      <c r="O21" s="14">
        <f t="shared" si="3"/>
        <v>2.1082059743740569</v>
      </c>
      <c r="P21" s="3"/>
      <c r="R21" s="14">
        <f t="shared" si="4"/>
        <v>515.3405950344586</v>
      </c>
      <c r="S21" s="3"/>
      <c r="U21" s="14">
        <f>($S$2/$U$2)*L21</f>
        <v>1236.894276916054</v>
      </c>
      <c r="AD21" s="32">
        <v>43502</v>
      </c>
    </row>
    <row r="22" spans="1:30" x14ac:dyDescent="0.35">
      <c r="A22" s="25" t="s">
        <v>52</v>
      </c>
      <c r="B22" s="39">
        <v>43866</v>
      </c>
      <c r="C22" s="40">
        <v>0.62532407407407409</v>
      </c>
      <c r="D22" s="25" t="s">
        <v>42</v>
      </c>
      <c r="E22" s="41">
        <v>2.0059999999999998</v>
      </c>
      <c r="F22" s="41">
        <v>18.2499</v>
      </c>
      <c r="G22" s="41" t="s">
        <v>43</v>
      </c>
      <c r="H22" s="41">
        <v>2.98</v>
      </c>
      <c r="I22" s="41">
        <v>4826.0944</v>
      </c>
      <c r="J22" s="41" t="s">
        <v>44</v>
      </c>
      <c r="K22" s="41">
        <v>3.26</v>
      </c>
      <c r="L22" s="41">
        <v>591.1798</v>
      </c>
      <c r="N22" s="14">
        <f>($O$2/$M$2)*F22</f>
        <v>2.1297722244398924</v>
      </c>
      <c r="P22" s="3"/>
      <c r="R22" s="14">
        <f>($R$2/$P$2)*I22</f>
        <v>649.47905508247879</v>
      </c>
      <c r="S22" s="3"/>
      <c r="U22" s="14">
        <f t="shared" ref="U22:U26" si="5">($S$2/$U$2)*L22</f>
        <v>1271.2621040984479</v>
      </c>
      <c r="AD22" s="32">
        <v>43502</v>
      </c>
    </row>
    <row r="23" spans="1:30" x14ac:dyDescent="0.35">
      <c r="A23" s="25" t="s">
        <v>53</v>
      </c>
      <c r="B23" s="39">
        <v>43866</v>
      </c>
      <c r="C23" s="40">
        <v>0.62876157407407407</v>
      </c>
      <c r="D23" s="25" t="s">
        <v>42</v>
      </c>
      <c r="E23" s="41">
        <v>2.0099999999999998</v>
      </c>
      <c r="F23" s="41">
        <v>18.030999999999999</v>
      </c>
      <c r="G23" s="41" t="s">
        <v>43</v>
      </c>
      <c r="H23" s="41">
        <v>2.9830000000000001</v>
      </c>
      <c r="I23" s="41">
        <v>5794.3955999999998</v>
      </c>
      <c r="J23" s="41" t="s">
        <v>44</v>
      </c>
      <c r="K23" s="41">
        <v>3.266</v>
      </c>
      <c r="L23" s="41">
        <v>594.87940000000003</v>
      </c>
      <c r="O23" s="14">
        <f t="shared" si="3"/>
        <v>2.1042264877547656</v>
      </c>
      <c r="P23" s="3"/>
      <c r="R23" s="14">
        <f t="shared" si="4"/>
        <v>779.78967403995921</v>
      </c>
      <c r="S23" s="3"/>
      <c r="U23" s="14">
        <f t="shared" si="5"/>
        <v>1279.2176554896198</v>
      </c>
      <c r="AD23" s="32">
        <v>43502</v>
      </c>
    </row>
    <row r="24" spans="1:30" x14ac:dyDescent="0.35">
      <c r="A24" s="25" t="s">
        <v>54</v>
      </c>
      <c r="B24" s="39">
        <v>43866</v>
      </c>
      <c r="C24" s="40">
        <v>0.63219907407407405</v>
      </c>
      <c r="D24" s="25" t="s">
        <v>42</v>
      </c>
      <c r="E24" s="41">
        <v>2.0099999999999998</v>
      </c>
      <c r="F24" s="41">
        <v>17.966799999999999</v>
      </c>
      <c r="G24" s="41" t="s">
        <v>43</v>
      </c>
      <c r="H24" s="41">
        <v>2.98</v>
      </c>
      <c r="I24" s="41">
        <v>6186.0846000000001</v>
      </c>
      <c r="J24" s="41" t="s">
        <v>44</v>
      </c>
      <c r="K24" s="41">
        <v>3.266</v>
      </c>
      <c r="L24" s="41">
        <v>591.31119999999999</v>
      </c>
      <c r="O24" s="14">
        <f t="shared" si="3"/>
        <v>2.0967343164656604</v>
      </c>
      <c r="P24" s="3"/>
      <c r="R24" s="14">
        <f t="shared" si="4"/>
        <v>832.50182190142698</v>
      </c>
      <c r="S24" s="3"/>
      <c r="U24" s="14">
        <f t="shared" si="5"/>
        <v>1271.5446642273268</v>
      </c>
      <c r="AD24" s="32">
        <v>43502</v>
      </c>
    </row>
    <row r="25" spans="1:30" x14ac:dyDescent="0.35">
      <c r="A25" s="35" t="s">
        <v>55</v>
      </c>
      <c r="B25" s="36"/>
      <c r="C25" s="37"/>
      <c r="D25" s="35"/>
      <c r="E25" s="38"/>
      <c r="F25" s="38"/>
      <c r="G25" s="38"/>
      <c r="H25" s="38"/>
      <c r="I25" s="38"/>
      <c r="J25" s="38"/>
      <c r="K25" s="38"/>
      <c r="L25" s="38"/>
      <c r="O25" s="17">
        <f>($O$2/$M$2)*F25</f>
        <v>0</v>
      </c>
      <c r="P25" s="3"/>
      <c r="R25" s="17">
        <f t="shared" si="4"/>
        <v>0</v>
      </c>
      <c r="S25" s="3"/>
      <c r="U25" s="17">
        <f t="shared" si="5"/>
        <v>0</v>
      </c>
      <c r="AD25" s="32">
        <v>43502</v>
      </c>
    </row>
    <row r="26" spans="1:30" x14ac:dyDescent="0.35">
      <c r="A26" s="35" t="s">
        <v>56</v>
      </c>
      <c r="B26" s="36"/>
      <c r="C26" s="37"/>
      <c r="D26" s="35"/>
      <c r="E26" s="38"/>
      <c r="F26" s="38"/>
      <c r="G26" s="38"/>
      <c r="H26" s="38"/>
      <c r="I26" s="38"/>
      <c r="J26" s="38"/>
      <c r="K26" s="38"/>
      <c r="L26" s="38"/>
      <c r="O26" s="17">
        <f t="shared" si="3"/>
        <v>0</v>
      </c>
      <c r="P26" s="3"/>
      <c r="R26" s="17">
        <f t="shared" si="4"/>
        <v>0</v>
      </c>
      <c r="S26" s="3"/>
      <c r="U26" s="17">
        <f t="shared" si="5"/>
        <v>0</v>
      </c>
      <c r="AD26" s="32">
        <v>43502</v>
      </c>
    </row>
    <row r="27" spans="1:30" x14ac:dyDescent="0.35">
      <c r="A27" s="35" t="s">
        <v>57</v>
      </c>
      <c r="B27" s="36"/>
      <c r="C27" s="37"/>
      <c r="D27" s="35"/>
      <c r="E27" s="38"/>
      <c r="F27" s="38"/>
      <c r="G27" s="38"/>
      <c r="H27" s="38"/>
      <c r="I27" s="38"/>
      <c r="J27" s="38"/>
      <c r="K27" s="38"/>
      <c r="L27" s="38"/>
      <c r="O27" s="17">
        <f t="shared" si="3"/>
        <v>0</v>
      </c>
      <c r="P27" s="3"/>
      <c r="R27" s="17">
        <f t="shared" si="4"/>
        <v>0</v>
      </c>
      <c r="S27" s="3"/>
      <c r="U27" s="17">
        <f>($S$2/$U$2)*L27</f>
        <v>0</v>
      </c>
      <c r="AD27" s="32">
        <v>43502</v>
      </c>
    </row>
    <row r="28" spans="1:30" x14ac:dyDescent="0.35">
      <c r="A28" s="35" t="s">
        <v>58</v>
      </c>
      <c r="B28" s="36"/>
      <c r="C28" s="37"/>
      <c r="D28" s="35"/>
      <c r="E28" s="38"/>
      <c r="F28" s="38"/>
      <c r="G28" s="38"/>
      <c r="H28" s="38"/>
      <c r="I28" s="38"/>
      <c r="J28" s="38"/>
      <c r="K28" s="38"/>
      <c r="L28" s="38"/>
      <c r="O28" s="17">
        <f t="shared" si="3"/>
        <v>0</v>
      </c>
      <c r="P28" s="3"/>
      <c r="R28" s="17">
        <f t="shared" si="4"/>
        <v>0</v>
      </c>
      <c r="S28" s="3"/>
      <c r="U28" s="17">
        <f>($S$2/$U$2)*L28</f>
        <v>0</v>
      </c>
      <c r="AD28" s="32">
        <v>43502</v>
      </c>
    </row>
    <row r="29" spans="1:30" x14ac:dyDescent="0.35">
      <c r="A29" s="35" t="s">
        <v>59</v>
      </c>
      <c r="B29" s="36"/>
      <c r="C29" s="37"/>
      <c r="D29" s="35"/>
      <c r="E29" s="38"/>
      <c r="F29" s="38"/>
      <c r="G29" s="38"/>
      <c r="H29" s="38"/>
      <c r="I29" s="38"/>
      <c r="J29" s="38"/>
      <c r="K29" s="38"/>
      <c r="L29" s="38"/>
      <c r="O29" s="17">
        <f t="shared" si="3"/>
        <v>0</v>
      </c>
      <c r="P29" s="3"/>
      <c r="R29" s="17">
        <f t="shared" si="4"/>
        <v>0</v>
      </c>
      <c r="S29" s="3"/>
      <c r="U29" s="17">
        <f>($S$2/$U$2)*L29</f>
        <v>0</v>
      </c>
      <c r="AD29" s="32">
        <v>43502</v>
      </c>
    </row>
    <row r="30" spans="1:30" x14ac:dyDescent="0.35">
      <c r="A30" s="31" t="s">
        <v>41</v>
      </c>
      <c r="B30" s="32"/>
      <c r="C30" s="33"/>
      <c r="D30" s="31"/>
      <c r="E30" s="34"/>
      <c r="F30" s="34"/>
      <c r="G30" s="34"/>
      <c r="H30" s="34"/>
      <c r="I30" s="34"/>
      <c r="J30" s="34"/>
      <c r="K30" s="34"/>
      <c r="L30" s="34"/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/>
      <c r="C31" s="33"/>
      <c r="D31" s="31"/>
      <c r="E31" s="34"/>
      <c r="F31" s="34"/>
      <c r="G31" s="34"/>
      <c r="H31" s="34"/>
      <c r="I31" s="34"/>
      <c r="J31" s="34"/>
      <c r="K31" s="34"/>
      <c r="L31" s="34"/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/>
      <c r="C32" s="33"/>
      <c r="D32" s="31"/>
      <c r="E32" s="34"/>
      <c r="F32" s="34"/>
      <c r="G32" s="34"/>
      <c r="H32" s="34"/>
      <c r="I32" s="34"/>
      <c r="J32" s="34"/>
      <c r="K32" s="34"/>
      <c r="L32" s="34"/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/>
      <c r="C33" s="33"/>
      <c r="D33" s="31"/>
      <c r="E33" s="34"/>
      <c r="F33" s="34"/>
      <c r="G33" s="34"/>
      <c r="H33" s="34"/>
      <c r="I33" s="34"/>
      <c r="J33" s="34"/>
      <c r="K33" s="34"/>
      <c r="L33" s="34"/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60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61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62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63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64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25" t="s">
        <v>65</v>
      </c>
      <c r="B39" s="39">
        <v>43866</v>
      </c>
      <c r="C39" s="40">
        <v>0.63563657407407403</v>
      </c>
      <c r="D39" s="25" t="s">
        <v>42</v>
      </c>
      <c r="E39" s="41">
        <v>2.0059999999999998</v>
      </c>
      <c r="F39" s="41">
        <v>18.037800000000001</v>
      </c>
      <c r="G39" s="41" t="s">
        <v>43</v>
      </c>
      <c r="H39" s="41">
        <v>2.9830000000000001</v>
      </c>
      <c r="I39" s="41">
        <v>2996.0309000000002</v>
      </c>
      <c r="J39" s="41" t="s">
        <v>44</v>
      </c>
      <c r="K39" s="41">
        <v>3.2629999999999999</v>
      </c>
      <c r="L39" s="41">
        <v>574.52679999999998</v>
      </c>
      <c r="O39" s="26">
        <f t="shared" si="6"/>
        <v>2.1050200510688768</v>
      </c>
      <c r="R39" s="16">
        <f t="shared" si="7"/>
        <v>403.19545302095804</v>
      </c>
      <c r="T39" s="16">
        <f>($S$2/$U$2)*L39</f>
        <v>1235.4518010069833</v>
      </c>
      <c r="AD39" s="32">
        <v>43502</v>
      </c>
    </row>
    <row r="40" spans="1:30" x14ac:dyDescent="0.35">
      <c r="A40" s="25" t="s">
        <v>66</v>
      </c>
      <c r="B40" s="39">
        <v>43866</v>
      </c>
      <c r="C40" s="40">
        <v>0.63907407407407402</v>
      </c>
      <c r="D40" s="25" t="s">
        <v>42</v>
      </c>
      <c r="E40" s="41">
        <v>2.0099999999999998</v>
      </c>
      <c r="F40" s="41">
        <v>17.409600000000001</v>
      </c>
      <c r="G40" s="41" t="s">
        <v>43</v>
      </c>
      <c r="H40" s="41">
        <v>2.9830000000000001</v>
      </c>
      <c r="I40" s="41">
        <v>3546.1812</v>
      </c>
      <c r="J40" s="41" t="s">
        <v>44</v>
      </c>
      <c r="K40" s="41">
        <v>3.2629999999999999</v>
      </c>
      <c r="L40" s="41">
        <v>578.00940000000003</v>
      </c>
      <c r="O40" s="16">
        <f t="shared" si="6"/>
        <v>2.0317088049035203</v>
      </c>
      <c r="R40" s="16">
        <f t="shared" si="7"/>
        <v>477.23277334302679</v>
      </c>
      <c r="U40" s="16">
        <f t="shared" si="8"/>
        <v>1242.9407196130205</v>
      </c>
      <c r="AD40" s="32">
        <v>43502</v>
      </c>
    </row>
    <row r="41" spans="1:30" x14ac:dyDescent="0.35">
      <c r="A41" s="25" t="s">
        <v>67</v>
      </c>
      <c r="B41" s="39">
        <v>43866</v>
      </c>
      <c r="C41" s="40">
        <v>0.642511574074074</v>
      </c>
      <c r="D41" s="25" t="s">
        <v>42</v>
      </c>
      <c r="E41" s="41">
        <v>2.0059999999999998</v>
      </c>
      <c r="F41" s="41">
        <v>16.991900000000001</v>
      </c>
      <c r="G41" s="41" t="s">
        <v>43</v>
      </c>
      <c r="H41" s="41">
        <v>2.98</v>
      </c>
      <c r="I41" s="41">
        <v>3872.4508000000001</v>
      </c>
      <c r="J41" s="41" t="s">
        <v>44</v>
      </c>
      <c r="K41" s="41">
        <v>3.2629999999999999</v>
      </c>
      <c r="L41" s="41">
        <v>566.21789999999999</v>
      </c>
      <c r="O41" s="16">
        <f t="shared" si="6"/>
        <v>1.9829630113293886</v>
      </c>
      <c r="R41" s="16">
        <f t="shared" si="7"/>
        <v>521.14100512360244</v>
      </c>
      <c r="U41" s="16">
        <f t="shared" si="8"/>
        <v>1217.5844961756213</v>
      </c>
      <c r="AD41" s="32">
        <v>43502</v>
      </c>
    </row>
    <row r="42" spans="1:30" x14ac:dyDescent="0.35">
      <c r="A42" s="25" t="s">
        <v>68</v>
      </c>
      <c r="B42" s="39">
        <v>43866</v>
      </c>
      <c r="C42" s="40">
        <v>0.64594907407407409</v>
      </c>
      <c r="D42" s="25" t="s">
        <v>42</v>
      </c>
      <c r="E42" s="41">
        <v>2.0099999999999998</v>
      </c>
      <c r="F42" s="41">
        <v>16.915600000000001</v>
      </c>
      <c r="G42" s="41" t="s">
        <v>43</v>
      </c>
      <c r="H42" s="41">
        <v>2.9830000000000001</v>
      </c>
      <c r="I42" s="41">
        <v>4057.4209000000001</v>
      </c>
      <c r="J42" s="41" t="s">
        <v>44</v>
      </c>
      <c r="K42" s="41">
        <v>3.266</v>
      </c>
      <c r="L42" s="41">
        <v>561.87959999999998</v>
      </c>
      <c r="O42" s="16">
        <f t="shared" si="6"/>
        <v>1.9740587641431158</v>
      </c>
      <c r="R42" s="16">
        <f t="shared" si="7"/>
        <v>546.03363999757255</v>
      </c>
      <c r="U42" s="16">
        <f t="shared" si="8"/>
        <v>1208.2554961214748</v>
      </c>
      <c r="AD42" s="32">
        <v>43502</v>
      </c>
    </row>
    <row r="43" spans="1:30" x14ac:dyDescent="0.35">
      <c r="A43" s="25" t="s">
        <v>69</v>
      </c>
      <c r="B43" s="39">
        <v>43866</v>
      </c>
      <c r="C43" s="40">
        <v>0.64938657407407407</v>
      </c>
      <c r="D43" s="25" t="s">
        <v>42</v>
      </c>
      <c r="E43" s="41">
        <v>2.0030000000000001</v>
      </c>
      <c r="F43" s="41">
        <v>16.666</v>
      </c>
      <c r="G43" s="41" t="s">
        <v>43</v>
      </c>
      <c r="H43" s="41">
        <v>2.976</v>
      </c>
      <c r="I43" s="41">
        <v>4287.9582</v>
      </c>
      <c r="J43" s="41" t="s">
        <v>44</v>
      </c>
      <c r="K43" s="41">
        <v>3.26</v>
      </c>
      <c r="L43" s="41">
        <v>557.56740000000002</v>
      </c>
      <c r="O43" s="16">
        <f t="shared" ref="O43" si="9">($O$2/$M$2)*F43</f>
        <v>1.9449303224957533</v>
      </c>
      <c r="R43" s="16">
        <f t="shared" si="7"/>
        <v>577.05855069249515</v>
      </c>
      <c r="U43" s="16">
        <f t="shared" si="8"/>
        <v>1198.9826210244346</v>
      </c>
      <c r="AD43" s="32">
        <v>43502</v>
      </c>
    </row>
    <row r="44" spans="1:30" x14ac:dyDescent="0.35">
      <c r="A44" s="31" t="s">
        <v>41</v>
      </c>
      <c r="B44" s="32">
        <v>43866</v>
      </c>
      <c r="C44" s="33">
        <v>0.65282407407407406</v>
      </c>
      <c r="D44" s="31" t="s">
        <v>42</v>
      </c>
      <c r="E44" s="34">
        <v>2.0059999999999998</v>
      </c>
      <c r="F44" s="34">
        <v>35.276499999999999</v>
      </c>
      <c r="G44" s="34" t="s">
        <v>43</v>
      </c>
      <c r="H44" s="34">
        <v>2.9830000000000001</v>
      </c>
      <c r="I44" s="34">
        <v>3267.1134000000002</v>
      </c>
      <c r="J44" s="34" t="s">
        <v>44</v>
      </c>
      <c r="K44" s="34">
        <v>3.266</v>
      </c>
      <c r="L44" s="34">
        <v>846.92769999999996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43866</v>
      </c>
      <c r="C45" s="33">
        <v>0.65626157407407404</v>
      </c>
      <c r="D45" s="31" t="s">
        <v>42</v>
      </c>
      <c r="E45" s="34">
        <v>2.0059999999999998</v>
      </c>
      <c r="F45" s="34">
        <v>35.495100000000001</v>
      </c>
      <c r="G45" s="34" t="s">
        <v>43</v>
      </c>
      <c r="H45" s="34">
        <v>2.98</v>
      </c>
      <c r="I45" s="34">
        <v>3271.7689999999998</v>
      </c>
      <c r="J45" s="34" t="s">
        <v>44</v>
      </c>
      <c r="K45" s="34">
        <v>3.26</v>
      </c>
      <c r="L45" s="34">
        <v>846.0308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43866</v>
      </c>
      <c r="C46" s="33">
        <v>0.65969907407407413</v>
      </c>
      <c r="D46" s="31" t="s">
        <v>42</v>
      </c>
      <c r="E46" s="34">
        <v>2.0129999999999999</v>
      </c>
      <c r="F46" s="34">
        <v>35.330399999999997</v>
      </c>
      <c r="G46" s="34" t="s">
        <v>43</v>
      </c>
      <c r="H46" s="34">
        <v>2.9860000000000002</v>
      </c>
      <c r="I46" s="34">
        <v>3260.6354000000001</v>
      </c>
      <c r="J46" s="34" t="s">
        <v>44</v>
      </c>
      <c r="K46" s="34">
        <v>3.27</v>
      </c>
      <c r="L46" s="34">
        <v>849.47149999999999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43866</v>
      </c>
      <c r="C47" s="33">
        <v>0.66314814814814815</v>
      </c>
      <c r="D47" s="31" t="s">
        <v>42</v>
      </c>
      <c r="E47" s="34">
        <v>2.0099999999999998</v>
      </c>
      <c r="F47" s="34">
        <v>35.2866</v>
      </c>
      <c r="G47" s="34" t="s">
        <v>43</v>
      </c>
      <c r="H47" s="34">
        <v>2.9830000000000001</v>
      </c>
      <c r="I47" s="34">
        <v>3257.2156</v>
      </c>
      <c r="J47" s="34" t="s">
        <v>44</v>
      </c>
      <c r="K47" s="34">
        <v>3.2629999999999999</v>
      </c>
      <c r="L47" s="34">
        <v>847.09379999999999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25" t="s">
        <v>70</v>
      </c>
      <c r="B48" s="39">
        <v>43866</v>
      </c>
      <c r="C48" s="40">
        <v>0.66658564814814814</v>
      </c>
      <c r="D48" s="25" t="s">
        <v>42</v>
      </c>
      <c r="E48" s="41">
        <v>2.0099999999999998</v>
      </c>
      <c r="F48" s="41">
        <v>17.9528</v>
      </c>
      <c r="G48" s="41" t="s">
        <v>43</v>
      </c>
      <c r="H48" s="41">
        <v>2.98</v>
      </c>
      <c r="I48" s="41">
        <v>3105.8294000000001</v>
      </c>
      <c r="J48" s="41" t="s">
        <v>44</v>
      </c>
      <c r="K48" s="41">
        <v>3.2629999999999999</v>
      </c>
      <c r="L48" s="41">
        <v>565.6345</v>
      </c>
      <c r="O48" s="22">
        <f t="shared" ref="O48:O57" si="10">($O$2/$M$2)*F48</f>
        <v>2.0951005096424913</v>
      </c>
      <c r="R48" s="22">
        <f t="shared" ref="R48:R57" si="11">($R$2/$P$2)*I48</f>
        <v>417.97175454325594</v>
      </c>
      <c r="U48" s="22">
        <f>($S$2/$U$2)*L48</f>
        <v>1216.3299636095035</v>
      </c>
      <c r="AD48" s="32">
        <v>43502</v>
      </c>
    </row>
    <row r="49" spans="1:30" x14ac:dyDescent="0.35">
      <c r="A49" s="25" t="s">
        <v>71</v>
      </c>
      <c r="B49" s="39">
        <v>43866</v>
      </c>
      <c r="C49" s="40">
        <v>0.67002314814814812</v>
      </c>
      <c r="D49" s="25" t="s">
        <v>42</v>
      </c>
      <c r="E49" s="41">
        <v>2.0099999999999998</v>
      </c>
      <c r="F49" s="41">
        <v>17.285799999999998</v>
      </c>
      <c r="G49" s="41" t="s">
        <v>43</v>
      </c>
      <c r="H49" s="41">
        <v>2.9860000000000002</v>
      </c>
      <c r="I49" s="41">
        <v>3867.3508000000002</v>
      </c>
      <c r="J49" s="41" t="s">
        <v>44</v>
      </c>
      <c r="K49" s="41">
        <v>3.2730000000000001</v>
      </c>
      <c r="L49" s="41">
        <v>564.93050000000005</v>
      </c>
      <c r="O49" s="22">
        <f t="shared" si="10"/>
        <v>2.017261284567208</v>
      </c>
      <c r="R49" s="22">
        <f t="shared" si="11"/>
        <v>520.45466480234381</v>
      </c>
      <c r="U49" s="22">
        <f>($S$2/$U$2)*L49</f>
        <v>1214.8160950346887</v>
      </c>
      <c r="AD49" s="32">
        <v>43502</v>
      </c>
    </row>
    <row r="50" spans="1:30" x14ac:dyDescent="0.35">
      <c r="A50" s="25" t="s">
        <v>72</v>
      </c>
      <c r="B50" s="39">
        <v>43866</v>
      </c>
      <c r="C50" s="40">
        <v>0.67347222222222225</v>
      </c>
      <c r="D50" s="25" t="s">
        <v>42</v>
      </c>
      <c r="E50" s="41">
        <v>2.0059999999999998</v>
      </c>
      <c r="F50" s="41">
        <v>16.401599999999998</v>
      </c>
      <c r="G50" s="41" t="s">
        <v>43</v>
      </c>
      <c r="H50" s="41">
        <v>2.98</v>
      </c>
      <c r="I50" s="41">
        <v>12304.570599999999</v>
      </c>
      <c r="J50" s="41" t="s">
        <v>44</v>
      </c>
      <c r="K50" s="41">
        <v>3.2629999999999999</v>
      </c>
      <c r="L50" s="41">
        <v>560.42560000000003</v>
      </c>
      <c r="O50" s="22">
        <f t="shared" si="10"/>
        <v>1.914074713635326</v>
      </c>
      <c r="Q50" s="22">
        <f>($R$2/$P$2)*I50</f>
        <v>1655.906458539984</v>
      </c>
      <c r="U50" s="22">
        <f>($S$2/$U$2)*L50</f>
        <v>1205.1288414229227</v>
      </c>
      <c r="AD50" s="32">
        <v>43502</v>
      </c>
    </row>
    <row r="51" spans="1:30" x14ac:dyDescent="0.35">
      <c r="A51" s="25" t="s">
        <v>73</v>
      </c>
      <c r="B51" s="39">
        <v>43866</v>
      </c>
      <c r="C51" s="40">
        <v>0.67690972222222223</v>
      </c>
      <c r="D51" s="25" t="s">
        <v>42</v>
      </c>
      <c r="E51" s="41">
        <v>2.0099999999999998</v>
      </c>
      <c r="F51" s="41">
        <v>16.266300000000001</v>
      </c>
      <c r="G51" s="41" t="s">
        <v>43</v>
      </c>
      <c r="H51" s="41">
        <v>2.9860000000000002</v>
      </c>
      <c r="I51" s="41">
        <v>4886.5982000000004</v>
      </c>
      <c r="J51" s="41" t="s">
        <v>44</v>
      </c>
      <c r="K51" s="41">
        <v>3.2730000000000001</v>
      </c>
      <c r="L51" s="41">
        <v>569.77779999999996</v>
      </c>
      <c r="O51" s="22">
        <f t="shared" si="10"/>
        <v>1.8982851376942682</v>
      </c>
      <c r="R51" s="22">
        <f t="shared" si="11"/>
        <v>657.62144675490435</v>
      </c>
      <c r="U51" s="22">
        <f>($S$2/$U$2)*L51</f>
        <v>1225.2396392714782</v>
      </c>
      <c r="AD51" s="32">
        <v>43502</v>
      </c>
    </row>
    <row r="52" spans="1:30" x14ac:dyDescent="0.35">
      <c r="A52" s="25" t="s">
        <v>74</v>
      </c>
      <c r="B52" s="39">
        <v>43866</v>
      </c>
      <c r="C52" s="40">
        <v>0.68034722222222221</v>
      </c>
      <c r="D52" s="25" t="s">
        <v>42</v>
      </c>
      <c r="E52" s="41">
        <v>2.0030000000000001</v>
      </c>
      <c r="F52" s="41">
        <v>15.9856</v>
      </c>
      <c r="G52" s="41" t="s">
        <v>43</v>
      </c>
      <c r="H52" s="41">
        <v>2.976</v>
      </c>
      <c r="I52" s="41">
        <v>5077.3933999999999</v>
      </c>
      <c r="J52" s="41" t="s">
        <v>44</v>
      </c>
      <c r="K52" s="41">
        <v>3.26</v>
      </c>
      <c r="L52" s="41">
        <v>565.05050000000006</v>
      </c>
      <c r="O52" s="22">
        <f t="shared" si="10"/>
        <v>1.8655273108897223</v>
      </c>
      <c r="R52" s="22">
        <f t="shared" si="11"/>
        <v>683.29800339463202</v>
      </c>
      <c r="U52" s="22">
        <f t="shared" ref="U52:U57" si="12">($S$2/$U$2)*L52</f>
        <v>1215.0741408144868</v>
      </c>
      <c r="AD52" s="32">
        <v>43502</v>
      </c>
    </row>
    <row r="53" spans="1:30" x14ac:dyDescent="0.35">
      <c r="A53" s="25" t="s">
        <v>80</v>
      </c>
      <c r="B53" s="39">
        <v>43866</v>
      </c>
      <c r="C53" s="40">
        <v>0.68379629629629635</v>
      </c>
      <c r="D53" s="25" t="s">
        <v>42</v>
      </c>
      <c r="E53" s="41">
        <v>2.0059999999999998</v>
      </c>
      <c r="F53" s="41">
        <v>18.1448</v>
      </c>
      <c r="G53" s="41" t="s">
        <v>43</v>
      </c>
      <c r="H53" s="41">
        <v>2.98</v>
      </c>
      <c r="I53" s="41">
        <v>3065.3395999999998</v>
      </c>
      <c r="J53" s="41" t="s">
        <v>44</v>
      </c>
      <c r="K53" s="41">
        <v>3.26</v>
      </c>
      <c r="L53" s="41">
        <v>569.26840000000004</v>
      </c>
      <c r="O53" s="24">
        <f t="shared" si="10"/>
        <v>2.1175070032173853</v>
      </c>
      <c r="R53" s="24">
        <f t="shared" si="11"/>
        <v>412.52277761390314</v>
      </c>
      <c r="U53" s="24">
        <f t="shared" si="12"/>
        <v>1224.144234936236</v>
      </c>
      <c r="AD53" s="32">
        <v>43502</v>
      </c>
    </row>
    <row r="54" spans="1:30" x14ac:dyDescent="0.35">
      <c r="A54" s="25" t="s">
        <v>81</v>
      </c>
      <c r="B54" s="39">
        <v>43866</v>
      </c>
      <c r="C54" s="40">
        <v>0.68723379629629633</v>
      </c>
      <c r="D54" s="25" t="s">
        <v>42</v>
      </c>
      <c r="E54" s="41">
        <v>2.0099999999999998</v>
      </c>
      <c r="F54" s="41">
        <v>17.4284</v>
      </c>
      <c r="G54" s="41" t="s">
        <v>43</v>
      </c>
      <c r="H54" s="41">
        <v>2.9860000000000002</v>
      </c>
      <c r="I54" s="41">
        <v>3663.7112000000002</v>
      </c>
      <c r="J54" s="41" t="s">
        <v>44</v>
      </c>
      <c r="K54" s="41">
        <v>3.2730000000000001</v>
      </c>
      <c r="L54" s="41">
        <v>582.79700000000003</v>
      </c>
      <c r="O54" s="24">
        <f t="shared" si="10"/>
        <v>2.0339027740660618</v>
      </c>
      <c r="R54" s="24">
        <f t="shared" si="11"/>
        <v>493.04955333469951</v>
      </c>
      <c r="U54" s="24">
        <f t="shared" si="12"/>
        <v>1253.2358860743605</v>
      </c>
      <c r="AD54" s="32">
        <v>43502</v>
      </c>
    </row>
    <row r="55" spans="1:30" x14ac:dyDescent="0.35">
      <c r="A55" s="25" t="s">
        <v>82</v>
      </c>
      <c r="B55" s="39">
        <v>43866</v>
      </c>
      <c r="C55" s="40">
        <v>0.69067129629629631</v>
      </c>
      <c r="D55" s="25" t="s">
        <v>42</v>
      </c>
      <c r="E55" s="41">
        <v>2.0059999999999998</v>
      </c>
      <c r="F55" s="41">
        <v>16.813199999999998</v>
      </c>
      <c r="G55" s="41" t="s">
        <v>43</v>
      </c>
      <c r="H55" s="41">
        <v>2.98</v>
      </c>
      <c r="I55" s="41">
        <v>3939.2048</v>
      </c>
      <c r="J55" s="41" t="s">
        <v>44</v>
      </c>
      <c r="K55" s="41">
        <v>3.2629999999999999</v>
      </c>
      <c r="L55" s="41">
        <v>563.84500000000003</v>
      </c>
      <c r="O55" s="24">
        <f t="shared" si="10"/>
        <v>1.9621086342365051</v>
      </c>
      <c r="R55" s="24">
        <f t="shared" si="11"/>
        <v>530.12452704621046</v>
      </c>
      <c r="T55" s="24">
        <f>($S$2/$U$2)*L55</f>
        <v>1212.4818559182663</v>
      </c>
      <c r="AD55" s="32">
        <v>43502</v>
      </c>
    </row>
    <row r="56" spans="1:30" x14ac:dyDescent="0.35">
      <c r="A56" s="25" t="s">
        <v>83</v>
      </c>
      <c r="B56" s="39">
        <v>43866</v>
      </c>
      <c r="C56" s="40">
        <v>0.69410879629629629</v>
      </c>
      <c r="D56" s="25" t="s">
        <v>42</v>
      </c>
      <c r="E56" s="41">
        <v>2.0099999999999998</v>
      </c>
      <c r="F56" s="41">
        <v>16.921399999999998</v>
      </c>
      <c r="G56" s="41" t="s">
        <v>43</v>
      </c>
      <c r="H56" s="41">
        <v>2.9860000000000002</v>
      </c>
      <c r="I56" s="41">
        <v>4260.2830000000004</v>
      </c>
      <c r="J56" s="41" t="s">
        <v>44</v>
      </c>
      <c r="K56" s="41">
        <v>3.266</v>
      </c>
      <c r="L56" s="41">
        <v>597.48979999999995</v>
      </c>
      <c r="O56" s="24">
        <f t="shared" si="10"/>
        <v>1.9747356269698568</v>
      </c>
      <c r="R56" s="24">
        <f t="shared" si="11"/>
        <v>573.33411821035827</v>
      </c>
      <c r="U56" s="24">
        <f t="shared" si="12"/>
        <v>1284.831011352825</v>
      </c>
      <c r="AD56" s="32">
        <v>43502</v>
      </c>
    </row>
    <row r="57" spans="1:30" x14ac:dyDescent="0.35">
      <c r="A57" s="25" t="s">
        <v>84</v>
      </c>
      <c r="B57" s="39">
        <v>43866</v>
      </c>
      <c r="C57" s="40">
        <v>0.69755787037037031</v>
      </c>
      <c r="D57" s="25" t="s">
        <v>42</v>
      </c>
      <c r="E57" s="41">
        <v>2.0099999999999998</v>
      </c>
      <c r="F57" s="41">
        <v>17.221399999999999</v>
      </c>
      <c r="G57" s="41" t="s">
        <v>43</v>
      </c>
      <c r="H57" s="41">
        <v>2.99</v>
      </c>
      <c r="I57" s="41">
        <v>4672.2175999999999</v>
      </c>
      <c r="J57" s="41" t="s">
        <v>44</v>
      </c>
      <c r="K57" s="41">
        <v>3.2759999999999998</v>
      </c>
      <c r="L57" s="41">
        <v>619.57420000000002</v>
      </c>
      <c r="M57" s="3"/>
      <c r="N57" s="2"/>
      <c r="O57" s="24">
        <f t="shared" si="10"/>
        <v>2.009745773180629</v>
      </c>
      <c r="P57" s="3"/>
      <c r="Q57" s="2"/>
      <c r="R57" s="24">
        <f t="shared" si="11"/>
        <v>628.77084874007585</v>
      </c>
      <c r="S57" s="3"/>
      <c r="U57" s="24">
        <f t="shared" si="12"/>
        <v>1332.320896514246</v>
      </c>
      <c r="AD57" s="32">
        <v>43502</v>
      </c>
    </row>
    <row r="58" spans="1:30" x14ac:dyDescent="0.35">
      <c r="A58" s="31" t="s">
        <v>41</v>
      </c>
      <c r="B58" s="32">
        <v>43866</v>
      </c>
      <c r="C58" s="33">
        <v>0.7009953703703703</v>
      </c>
      <c r="D58" s="31" t="s">
        <v>42</v>
      </c>
      <c r="E58" s="34">
        <v>2.0099999999999998</v>
      </c>
      <c r="F58" s="34">
        <v>35.272599999999997</v>
      </c>
      <c r="G58" s="34" t="s">
        <v>43</v>
      </c>
      <c r="H58" s="34">
        <v>2.9830000000000001</v>
      </c>
      <c r="I58" s="34">
        <v>3276.7629999999999</v>
      </c>
      <c r="J58" s="34" t="s">
        <v>44</v>
      </c>
      <c r="K58" s="34">
        <v>3.27</v>
      </c>
      <c r="L58" s="34">
        <v>843.62959999999998</v>
      </c>
      <c r="AD58" s="32">
        <v>43502</v>
      </c>
    </row>
    <row r="59" spans="1:30" x14ac:dyDescent="0.35">
      <c r="A59" s="31" t="s">
        <v>41</v>
      </c>
      <c r="B59" s="32">
        <v>43866</v>
      </c>
      <c r="C59" s="33">
        <v>0.70443287037037028</v>
      </c>
      <c r="D59" s="31" t="s">
        <v>42</v>
      </c>
      <c r="E59" s="34">
        <v>2.0059999999999998</v>
      </c>
      <c r="F59" s="34">
        <v>35.360799999999998</v>
      </c>
      <c r="G59" s="34" t="s">
        <v>43</v>
      </c>
      <c r="H59" s="34">
        <v>2.98</v>
      </c>
      <c r="I59" s="34">
        <v>3278.4232000000002</v>
      </c>
      <c r="J59" s="34" t="s">
        <v>44</v>
      </c>
      <c r="K59" s="34">
        <v>3.26</v>
      </c>
      <c r="L59" s="34">
        <v>840.15380000000005</v>
      </c>
    </row>
    <row r="60" spans="1:30" x14ac:dyDescent="0.35">
      <c r="A60" s="31" t="s">
        <v>41</v>
      </c>
      <c r="B60" s="32">
        <v>43866</v>
      </c>
      <c r="C60" s="33">
        <v>0.70787037037037026</v>
      </c>
      <c r="D60" s="31" t="s">
        <v>42</v>
      </c>
      <c r="E60" s="34">
        <v>2.0099999999999998</v>
      </c>
      <c r="F60" s="34">
        <v>35.504399999999997</v>
      </c>
      <c r="G60" s="34" t="s">
        <v>43</v>
      </c>
      <c r="H60" s="34">
        <v>2.9860000000000002</v>
      </c>
      <c r="I60" s="34">
        <v>3289.6323000000002</v>
      </c>
      <c r="J60" s="34" t="s">
        <v>44</v>
      </c>
      <c r="K60" s="34">
        <v>3.2730000000000001</v>
      </c>
      <c r="L60" s="34">
        <v>841.24469999999997</v>
      </c>
    </row>
    <row r="61" spans="1:30" x14ac:dyDescent="0.35">
      <c r="A61" s="31" t="s">
        <v>41</v>
      </c>
      <c r="B61" s="32">
        <v>43866</v>
      </c>
      <c r="C61" s="33">
        <v>0.71131944444444439</v>
      </c>
      <c r="D61" s="31" t="s">
        <v>42</v>
      </c>
      <c r="E61" s="34">
        <v>2.0030000000000001</v>
      </c>
      <c r="F61" s="34">
        <v>35.466799999999999</v>
      </c>
      <c r="G61" s="34" t="s">
        <v>43</v>
      </c>
      <c r="H61" s="34">
        <v>2.98</v>
      </c>
      <c r="I61" s="34">
        <v>3278.1309999999999</v>
      </c>
      <c r="J61" s="34" t="s">
        <v>44</v>
      </c>
      <c r="K61" s="34">
        <v>3.2629999999999999</v>
      </c>
      <c r="L61" s="34">
        <v>838.34559999999999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2020-04-24T14:06:29Z</dcterms:modified>
</cp:coreProperties>
</file>