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73FBA318-A9FD-4CDD-9026-E0FC0930A3FD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N26" i="1"/>
  <c r="O14" i="1"/>
  <c r="O21" i="1"/>
  <c r="O20" i="1"/>
  <c r="O12" i="1"/>
  <c r="O34" i="1"/>
  <c r="O28" i="1"/>
  <c r="N8" i="1"/>
  <c r="O22" i="1"/>
  <c r="T2" i="1"/>
  <c r="S2" i="1"/>
  <c r="T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T8" i="1"/>
  <c r="R13" i="1"/>
  <c r="R24" i="1"/>
  <c r="U54" i="1"/>
  <c r="U7" i="1"/>
  <c r="U6" i="1"/>
  <c r="O11" i="1"/>
  <c r="O23" i="1"/>
  <c r="O35" i="1"/>
  <c r="N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T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O25" i="1"/>
  <c r="O29" i="1"/>
  <c r="O37" i="1"/>
  <c r="O41" i="1"/>
  <c r="O49" i="1"/>
  <c r="O53" i="1"/>
  <c r="N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Q8" i="1"/>
  <c r="R57" i="1"/>
  <c r="R55" i="1"/>
  <c r="R53" i="1"/>
  <c r="R51" i="1"/>
  <c r="R49" i="1"/>
  <c r="Q43" i="1"/>
  <c r="R41" i="1"/>
  <c r="R39" i="1"/>
  <c r="R37" i="1"/>
  <c r="R35" i="1"/>
  <c r="R29" i="1"/>
  <c r="R27" i="1"/>
  <c r="R23" i="1"/>
  <c r="Q21" i="1"/>
  <c r="R15" i="1"/>
  <c r="R7" i="1"/>
  <c r="R11" i="1"/>
  <c r="U9" i="1"/>
  <c r="U11" i="1"/>
  <c r="U13" i="1"/>
  <c r="T15" i="1"/>
  <c r="U21" i="1"/>
  <c r="U23" i="1"/>
  <c r="T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<sst xmlns="http://schemas.openxmlformats.org/spreadsheetml/2006/main" count="266" uniqueCount="85">
  <si>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</si>
  <si>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</si>
  <si>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</si>
  <si>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</si>
  <si>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</si>
  <si>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</si>
  <si>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</si>
  <si>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</si>
  <si>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</si>
  <si>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</si>
  <si>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</si>
  <si>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</si>
  <si>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</si>
  <si>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</si>
  <si>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</si>
  <si>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</si>
  <si>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</si>
  <si>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</si>
  <si>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</si>
  <si>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</si>
  <si>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</si>
  <si>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</si>
  <si>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</si>
  <si>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</si>
  <si>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</si>
  <si>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</si>
  <si>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</si>
  <si>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</si>
  <si>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</si>
  <si>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</si>
  <si>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</si>
  <si>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</si>
  <si>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</si>
  <si>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</si>
  <si>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</si>
  <si>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</si>
  <si>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</si>
  <si>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</si>
  <si>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</si>
  <si>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</si>
  <si>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</si>
  <si>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</si>
  <si>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</si>
  <si>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</si>
  <si>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</si>
  <si>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</si>
  <si>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</si>
  <si>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</si>
  <si>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</si>
  <si>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</si>
  <si>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</si>
  <si>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</si>
  <si>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</si>
  <si>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</si>
  <si>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</si>
  <si>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</si>
  <si>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</si>
  <si>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</si>
  <si>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</si>
  <si>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</si>
  <si>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</si>
  <si>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</si>
  <si>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</si>
  <si>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</si>
  <si>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</si>
  <si>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</si>
  <si>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</si>
  <si>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</si>
  <si>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</si>
  <si>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</si>
  <si>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</si>
  <si>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</si>
  <si>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</si>
  <si>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</si>
  <si>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</si>
  <si>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</si>
  <si>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</si>
  <si>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</si>
  <si>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</si>
  <si>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</si>
  <si>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A1 1</t>
  </si>
  <si>
    <t>A1 2</t>
  </si>
  <si>
    <t>A1 3</t>
  </si>
  <si>
    <t>A1 4</t>
  </si>
  <si>
    <t>A1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</si>
</sst>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13" borderId="0" xfId="0" applyFill="1"/>
    <xf numFmtId="14" fontId="0" fillId="13" borderId="0" xfId="0" applyNumberFormat="1" applyFill="1"/>
    <xf numFmtId="21" fontId="0" fillId="13" borderId="0" xfId="0" applyNumberFormat="1" applyFill="1"/>
    <xf numFmtId="2" fontId="0" fillId="13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L1" zoomScale="60" zoomScaleNormal="60" workbookViewId="0">
      <selection activeCell="T52" sqref="T52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1" t="s">
        <v>41</v>
      </c>
      <c r="B2" s="32">
        <v>43866</v>
      </c>
      <c r="C2" s="33">
        <v>0.7009953703703703</v>
      </c>
      <c r="D2" s="31" t="s">
        <v>42</v>
      </c>
      <c r="E2" s="34">
        <v>2.0099999999999998</v>
      </c>
      <c r="F2" s="34">
        <v>35.272599999999997</v>
      </c>
      <c r="G2" s="34" t="s">
        <v>43</v>
      </c>
      <c r="H2" s="34">
        <v>2.9830000000000001</v>
      </c>
      <c r="I2" s="34">
        <v>3276.7629999999999</v>
      </c>
      <c r="J2" s="34" t="s">
        <v>44</v>
      </c>
      <c r="K2" s="34">
        <v>3.27</v>
      </c>
      <c r="L2" s="34">
        <v>843.62959999999998</v>
      </c>
      <c r="M2" s="4">
        <f>AVERAGE(F2:F5,F16:F19,F30:F33,F44:F47,F58:F61)</f>
        <v>35.38015</v>
      </c>
      <c r="N2" s="4">
        <f>STDEV(F2:F5,F16:F19,F30:F33,F44:F47,G58:G61)</f>
        <v>0.13431114063993346</v>
      </c>
      <c r="O2" s="4">
        <v>4.1130000000000004</v>
      </c>
      <c r="P2" s="4">
        <f>AVERAGE(I2:I5,I16:I19,I30:I33,I44:I47,I58:I61)</f>
        <v>3267.3350550000005</v>
      </c>
      <c r="Q2" s="4">
        <f>STDEV(I2:I5,I16:I19,I30:I33,I44:I47,I58:I61)</f>
        <v>10.357745577228931</v>
      </c>
      <c r="R2" s="4">
        <v>440.5</v>
      </c>
      <c r="S2" s="4">
        <f>AVERAGE(L2:L5,L16:L19,L30:L33,L44:L47,L58:L61)</f>
        <v>843.76697500000012</v>
      </c>
      <c r="T2" s="4">
        <f>STDEV(L2:L5,L16:L19,L30:L33,L44:L47,L58:L61)</f>
        <v>3.1312510850717774</v>
      </c>
      <c r="U2" s="4">
        <v>396</v>
      </c>
      <c r="AD2" s="7">
        <v>43502</v>
      </c>
      <c r="AE2" s="6">
        <f>(N2/M2)^2</f>
        <v>1.4411352299704652E-5</v>
      </c>
      <c r="AF2" s="6">
        <f>(T2/S2)^2</f>
        <v>1.3771801082028976E-5</v>
      </c>
      <c r="AG2" s="6">
        <f>(T2/S2)^2</f>
        <v>1.3771801082028976E-5</v>
      </c>
    </row>
    <row r="3" spans="1:33" x14ac:dyDescent="0.35">
      <c r="A3" s="31" t="s">
        <v>41</v>
      </c>
      <c r="B3" s="32">
        <v>43866</v>
      </c>
      <c r="C3" s="33">
        <v>0.70443287037037028</v>
      </c>
      <c r="D3" s="31" t="s">
        <v>42</v>
      </c>
      <c r="E3" s="34">
        <v>2.0059999999999998</v>
      </c>
      <c r="F3" s="34">
        <v>35.360799999999998</v>
      </c>
      <c r="G3" s="34" t="s">
        <v>43</v>
      </c>
      <c r="H3" s="34">
        <v>2.98</v>
      </c>
      <c r="I3" s="34">
        <v>3278.4232000000002</v>
      </c>
      <c r="J3" s="34" t="s">
        <v>44</v>
      </c>
      <c r="K3" s="34">
        <v>3.26</v>
      </c>
      <c r="L3" s="34">
        <v>840.15380000000005</v>
      </c>
      <c r="M3" s="5"/>
      <c r="N3" s="4"/>
      <c r="O3" s="5"/>
      <c r="P3" s="5"/>
      <c r="Q3" s="4"/>
      <c r="R3" s="4"/>
      <c r="S3" s="5"/>
      <c r="T3" s="4"/>
      <c r="U3" s="4"/>
      <c r="AD3" s="32">
        <v>43502</v>
      </c>
    </row>
    <row r="4" spans="1:33" x14ac:dyDescent="0.35">
      <c r="A4" s="31" t="s">
        <v>41</v>
      </c>
      <c r="B4" s="32">
        <v>43866</v>
      </c>
      <c r="C4" s="33">
        <v>0.70787037037037026</v>
      </c>
      <c r="D4" s="31" t="s">
        <v>42</v>
      </c>
      <c r="E4" s="34">
        <v>2.0099999999999998</v>
      </c>
      <c r="F4" s="34">
        <v>35.504399999999997</v>
      </c>
      <c r="G4" s="34" t="s">
        <v>43</v>
      </c>
      <c r="H4" s="34">
        <v>2.9860000000000002</v>
      </c>
      <c r="I4" s="34">
        <v>3289.6323000000002</v>
      </c>
      <c r="J4" s="34" t="s">
        <v>44</v>
      </c>
      <c r="K4" s="34">
        <v>3.2730000000000001</v>
      </c>
      <c r="L4" s="34">
        <v>841.24469999999997</v>
      </c>
      <c r="M4" s="5"/>
      <c r="N4" s="4"/>
      <c r="O4" s="5"/>
      <c r="P4" s="5"/>
      <c r="Q4" s="4"/>
      <c r="R4" s="4"/>
      <c r="S4" s="5"/>
      <c r="T4" s="4"/>
      <c r="U4" s="4"/>
      <c r="AD4" s="32">
        <v>43502</v>
      </c>
    </row>
    <row r="5" spans="1:33" x14ac:dyDescent="0.35">
      <c r="A5" s="31" t="s">
        <v>41</v>
      </c>
      <c r="B5" s="32">
        <v>43866</v>
      </c>
      <c r="C5" s="33">
        <v>0.71131944444444439</v>
      </c>
      <c r="D5" s="31" t="s">
        <v>42</v>
      </c>
      <c r="E5" s="34">
        <v>2.0030000000000001</v>
      </c>
      <c r="F5" s="34">
        <v>35.466799999999999</v>
      </c>
      <c r="G5" s="34" t="s">
        <v>43</v>
      </c>
      <c r="H5" s="34">
        <v>2.98</v>
      </c>
      <c r="I5" s="34">
        <v>3278.1309999999999</v>
      </c>
      <c r="J5" s="34" t="s">
        <v>44</v>
      </c>
      <c r="K5" s="34">
        <v>3.2629999999999999</v>
      </c>
      <c r="L5" s="34">
        <v>838.34559999999999</v>
      </c>
      <c r="M5" s="5"/>
      <c r="N5" s="4"/>
      <c r="O5" s="5"/>
      <c r="P5" s="5"/>
      <c r="Q5" s="4"/>
      <c r="R5" s="4"/>
      <c r="S5" s="5"/>
      <c r="T5" s="4"/>
      <c r="U5" s="4"/>
      <c r="AD5" s="32">
        <v>43502</v>
      </c>
    </row>
    <row r="6" spans="1:33" x14ac:dyDescent="0.35">
      <c r="A6" s="35" t="s">
        <v>80</v>
      </c>
      <c r="B6" s="36">
        <v>43866</v>
      </c>
      <c r="C6" s="37">
        <v>0.71475694444444438</v>
      </c>
      <c r="D6" s="35" t="s">
        <v>42</v>
      </c>
      <c r="E6" s="38">
        <v>2.0099999999999998</v>
      </c>
      <c r="F6" s="38">
        <v>17.7727</v>
      </c>
      <c r="G6" s="38" t="s">
        <v>43</v>
      </c>
      <c r="H6" s="38">
        <v>2.9830000000000001</v>
      </c>
      <c r="I6" s="38">
        <v>3012.3067000000001</v>
      </c>
      <c r="J6" s="38" t="s">
        <v>44</v>
      </c>
      <c r="K6" s="38">
        <v>3.2629999999999999</v>
      </c>
      <c r="L6" s="38">
        <v>588.28779999999995</v>
      </c>
      <c r="O6" s="10">
        <f>($O$2/$M$2)*F6</f>
        <v>2.0661052906785304</v>
      </c>
      <c r="R6" s="10">
        <f t="shared" ref="R6:R15" si="0">($R$2/$P$2)*I6</f>
        <v>406.11724203779278</v>
      </c>
      <c r="U6" s="10">
        <f t="shared" ref="U6:U15" si="1">($S$2/$U$2)*L6</f>
        <v>1253.4793369580934</v>
      </c>
      <c r="V6" s="3">
        <v>0</v>
      </c>
      <c r="W6" s="11" t="s">
        <v>33</v>
      </c>
      <c r="X6" s="2">
        <f>SLOPE(O6:O10,$V$6:$V$10)</f>
        <v>-1.4566328859544342E-4</v>
      </c>
      <c r="Y6" s="2">
        <f>RSQ(O6:O10,$V$6:$V$10)</f>
        <v>0.64027119611762107</v>
      </c>
      <c r="Z6" s="2">
        <f>SLOPE($R6:$R10,$V$6:$V$10)</f>
        <v>0.94294017559824395</v>
      </c>
      <c r="AA6" s="2">
        <f>RSQ(R6:R10,$V$6:$V$10)</f>
        <v>0.51948409743115265</v>
      </c>
      <c r="AB6" s="2">
        <f>SLOPE(U6:U10,$V$6:$V$10)</f>
        <v>-0.1964975611148293</v>
      </c>
      <c r="AC6" s="2">
        <f>RSQ(U6:U10,$V$6:$V$10)</f>
        <v>0.59787926494918164</v>
      </c>
      <c r="AD6" s="32">
        <v>43502</v>
      </c>
      <c r="AE6" s="2"/>
    </row>
    <row r="7" spans="1:33" x14ac:dyDescent="0.35">
      <c r="A7" s="35" t="s">
        <v>81</v>
      </c>
      <c r="B7" s="36">
        <v>43866</v>
      </c>
      <c r="C7" s="37">
        <v>0.71819444444444447</v>
      </c>
      <c r="D7" s="35" t="s">
        <v>42</v>
      </c>
      <c r="E7" s="38">
        <v>2.0129999999999999</v>
      </c>
      <c r="F7" s="38">
        <v>17.730499999999999</v>
      </c>
      <c r="G7" s="38" t="s">
        <v>43</v>
      </c>
      <c r="H7" s="38">
        <v>2.9860000000000002</v>
      </c>
      <c r="I7" s="38">
        <v>3151.9283</v>
      </c>
      <c r="J7" s="38" t="s">
        <v>44</v>
      </c>
      <c r="K7" s="38">
        <v>3.266</v>
      </c>
      <c r="L7" s="38">
        <v>585.41489999999999</v>
      </c>
      <c r="O7" s="10">
        <f>($O$2/$M$2)*F7</f>
        <v>2.0611994720203279</v>
      </c>
      <c r="R7" s="10">
        <f t="shared" si="0"/>
        <v>424.94093589370186</v>
      </c>
      <c r="U7" s="10">
        <f t="shared" si="1"/>
        <v>1247.3579780124433</v>
      </c>
      <c r="V7" s="3">
        <v>10</v>
      </c>
      <c r="W7" s="13" t="s">
        <v>34</v>
      </c>
      <c r="X7" s="2">
        <f>SLOPE($O11:$O15,$V$6:$V$10)</f>
        <v>-2.7435383965301872E-5</v>
      </c>
      <c r="Y7" s="2">
        <f>RSQ(O11:O15,$V$6:$V$10)</f>
        <v>3.8060531114427667E-3</v>
      </c>
      <c r="Z7" s="2">
        <f>SLOPE($R11:$R15,$V$6:$V$10)</f>
        <v>1.4727655398047337</v>
      </c>
      <c r="AA7" s="2">
        <f>RSQ(R11:R15,$V$6:$V$10)</f>
        <v>0.93300646342441684</v>
      </c>
      <c r="AB7" s="2">
        <f>SLOPE(U11:U15,$V$6:$V$10)</f>
        <v>1.0249659328812482</v>
      </c>
      <c r="AC7" s="2">
        <f>RSQ(U11:U15,$V$6:$V$10)</f>
        <v>0.94606674847245864</v>
      </c>
      <c r="AD7" s="32">
        <v>43502</v>
      </c>
      <c r="AE7" s="2"/>
    </row>
    <row r="8" spans="1:33" x14ac:dyDescent="0.35">
      <c r="A8" s="39" t="s">
        <v>82</v>
      </c>
      <c r="B8" s="40">
        <v>43866</v>
      </c>
      <c r="C8" s="41">
        <v>0.72152777777777777</v>
      </c>
      <c r="D8" s="39" t="s">
        <v>42</v>
      </c>
      <c r="E8" s="42">
        <v>2.0259999999999998</v>
      </c>
      <c r="F8" s="42">
        <v>33.685499999999998</v>
      </c>
      <c r="G8" s="42" t="s">
        <v>43</v>
      </c>
      <c r="H8" s="42">
        <v>3.0030000000000001</v>
      </c>
      <c r="I8" s="42">
        <v>6044.1989999999996</v>
      </c>
      <c r="J8" s="42" t="s">
        <v>44</v>
      </c>
      <c r="K8" s="42">
        <v>3.29</v>
      </c>
      <c r="L8" s="42">
        <v>1069.74</v>
      </c>
      <c r="N8" s="10">
        <f>($O$2/$M$2)*F8</f>
        <v>3.9159941803525422</v>
      </c>
      <c r="Q8" s="10">
        <f>($R$2/$P$2)*I8</f>
        <v>814.87500200679597</v>
      </c>
      <c r="T8" s="10">
        <f>($S$2/$U$2)*L8</f>
        <v>2279.3214238295459</v>
      </c>
      <c r="V8" s="3">
        <v>20</v>
      </c>
      <c r="W8" s="15" t="s">
        <v>35</v>
      </c>
      <c r="X8" s="2">
        <f>SLOPE($O20:$O24,$V$6:$V$10)</f>
        <v>2.292482083880376E-4</v>
      </c>
      <c r="Y8" s="2">
        <f>RSQ(O20:O24,$V$6:$V$10)</f>
        <v>0.49227107933485215</v>
      </c>
      <c r="Z8" s="2">
        <f>SLOPE($R20:$R24,$V$6:$V$10)</f>
        <v>2.0499358593810166</v>
      </c>
      <c r="AA8" s="2">
        <f>RSQ(R20:R24,$V$6:$V$10)</f>
        <v>0.92693082264238202</v>
      </c>
      <c r="AB8" s="2">
        <f>SLOPE($U20:$U24,$V$6:$V$10)</f>
        <v>-0.89469555640517451</v>
      </c>
      <c r="AC8" s="2">
        <f>RSQ(U20:U24,$V$6:$V$10)</f>
        <v>0.38887658407145342</v>
      </c>
      <c r="AD8" s="32">
        <v>43502</v>
      </c>
      <c r="AE8" s="2"/>
    </row>
    <row r="9" spans="1:33" x14ac:dyDescent="0.35">
      <c r="A9" s="35" t="s">
        <v>83</v>
      </c>
      <c r="B9" s="36">
        <v>43866</v>
      </c>
      <c r="C9" s="37">
        <v>0.72496527777777775</v>
      </c>
      <c r="D9" s="35" t="s">
        <v>42</v>
      </c>
      <c r="E9" s="38">
        <v>2.0099999999999998</v>
      </c>
      <c r="F9" s="38">
        <v>17.705400000000001</v>
      </c>
      <c r="G9" s="38" t="s">
        <v>43</v>
      </c>
      <c r="H9" s="38">
        <v>2.9830000000000001</v>
      </c>
      <c r="I9" s="38">
        <v>3437.4106000000002</v>
      </c>
      <c r="J9" s="38" t="s">
        <v>44</v>
      </c>
      <c r="K9" s="38">
        <v>3.266</v>
      </c>
      <c r="L9" s="38">
        <v>583.03319999999997</v>
      </c>
      <c r="O9" s="10">
        <f t="shared" ref="O9:O15" si="2">($O$2/$M$2)*F9</f>
        <v>2.0582815561833403</v>
      </c>
      <c r="R9" s="10">
        <f>($R$2/$P$2)*I9</f>
        <v>463.42947503435641</v>
      </c>
      <c r="U9" s="10">
        <f t="shared" si="1"/>
        <v>1242.2832310317426</v>
      </c>
      <c r="V9" s="3">
        <v>30</v>
      </c>
      <c r="W9" s="18" t="s">
        <v>36</v>
      </c>
      <c r="X9" s="2">
        <f>SLOPE($O25:$O29,$V$6:$V$10)</f>
        <v>-7.2677195707601401E-4</v>
      </c>
      <c r="Y9" s="2">
        <f>RSQ(O25:O29,$V$6:$V$10)</f>
        <v>0.92981462393036296</v>
      </c>
      <c r="Z9" s="2">
        <f>SLOPE($R25:$R29,$V$6:$V$10)</f>
        <v>6.7871168823241481</v>
      </c>
      <c r="AA9" s="2">
        <f>RSQ(R25:R29,$V$6:$V$10)</f>
        <v>0.99585714251145685</v>
      </c>
      <c r="AB9" s="2">
        <f>SLOPE(U25:U29,$V$6:$V$10)</f>
        <v>2.4307435042470957</v>
      </c>
      <c r="AC9" s="2">
        <f>RSQ(U25:U29,$V$6:$V$10)</f>
        <v>0.88646955510339343</v>
      </c>
      <c r="AD9" s="32">
        <v>43502</v>
      </c>
      <c r="AE9" s="2"/>
    </row>
    <row r="10" spans="1:33" x14ac:dyDescent="0.35">
      <c r="A10" s="35" t="s">
        <v>84</v>
      </c>
      <c r="B10" s="36">
        <v>43866</v>
      </c>
      <c r="C10" s="37">
        <v>0.72840277777777773</v>
      </c>
      <c r="D10" s="35" t="s">
        <v>42</v>
      </c>
      <c r="E10" s="38">
        <v>2.0099999999999998</v>
      </c>
      <c r="F10" s="38">
        <v>17.7226</v>
      </c>
      <c r="G10" s="38" t="s">
        <v>43</v>
      </c>
      <c r="H10" s="38">
        <v>2.9860000000000002</v>
      </c>
      <c r="I10" s="38">
        <v>3219.2705999999998</v>
      </c>
      <c r="J10" s="38" t="s">
        <v>44</v>
      </c>
      <c r="K10" s="38">
        <v>3.27</v>
      </c>
      <c r="L10" s="38">
        <v>584.86760000000004</v>
      </c>
      <c r="O10" s="10">
        <f t="shared" si="2"/>
        <v>2.0602810841672521</v>
      </c>
      <c r="R10" s="10">
        <f>($R$2/$P$2)*I10</f>
        <v>434.0199812473777</v>
      </c>
      <c r="U10" s="10">
        <f>($S$2/$U$2)*L10</f>
        <v>1246.1918323927023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32">
        <v>43502</v>
      </c>
      <c r="AE10" s="2"/>
    </row>
    <row r="11" spans="1:33" x14ac:dyDescent="0.35">
      <c r="A11" s="35" t="s">
        <v>45</v>
      </c>
      <c r="B11" s="36">
        <v>43866</v>
      </c>
      <c r="C11" s="37">
        <v>0.73185185185185186</v>
      </c>
      <c r="D11" s="35" t="s">
        <v>42</v>
      </c>
      <c r="E11" s="38">
        <v>2.0059999999999998</v>
      </c>
      <c r="F11" s="38">
        <v>17.7989</v>
      </c>
      <c r="G11" s="38" t="s">
        <v>43</v>
      </c>
      <c r="H11" s="38">
        <v>2.9830000000000001</v>
      </c>
      <c r="I11" s="38">
        <v>2951.6968000000002</v>
      </c>
      <c r="J11" s="38" t="s">
        <v>44</v>
      </c>
      <c r="K11" s="38">
        <v>3.27</v>
      </c>
      <c r="L11" s="38">
        <v>591.46900000000005</v>
      </c>
      <c r="O11" s="12">
        <f t="shared" si="2"/>
        <v>2.0691510833051869</v>
      </c>
      <c r="R11" s="12">
        <f>($R$2/$P$2)*I11</f>
        <v>397.94585450006747</v>
      </c>
      <c r="U11" s="12">
        <f t="shared" si="1"/>
        <v>1260.2575983239271</v>
      </c>
      <c r="V11" s="3"/>
      <c r="W11" s="21" t="s">
        <v>38</v>
      </c>
      <c r="X11" s="2">
        <f>SLOPE($O39:$O43,$V$6:$V$10)</f>
        <v>-4.8501341288829988E-3</v>
      </c>
      <c r="Y11" s="2">
        <f>RSQ(O39:O43,$V$6:$V$10)</f>
        <v>0.89976409208517272</v>
      </c>
      <c r="Z11" s="2">
        <f>SLOPE($R39:$R43,$V$6:$V$10)</f>
        <v>5.112636378364936</v>
      </c>
      <c r="AA11" s="2">
        <f>RSQ(R39:R43,$V$6:$V$10)</f>
        <v>0.85471597363827523</v>
      </c>
      <c r="AB11" s="2">
        <f>SLOPE($U39:$U43,$V$6:$V$10)</f>
        <v>0.4979716659779001</v>
      </c>
      <c r="AC11" s="2">
        <f>RSQ(U39:U43,$V$6:$V$10)</f>
        <v>0.12627963893138774</v>
      </c>
      <c r="AD11" s="32">
        <v>43502</v>
      </c>
      <c r="AE11" s="2"/>
    </row>
    <row r="12" spans="1:33" x14ac:dyDescent="0.35">
      <c r="A12" s="35" t="s">
        <v>46</v>
      </c>
      <c r="B12" s="36">
        <v>43866</v>
      </c>
      <c r="C12" s="37">
        <v>0.73528935185185185</v>
      </c>
      <c r="D12" s="35" t="s">
        <v>42</v>
      </c>
      <c r="E12" s="38">
        <v>2.0099999999999998</v>
      </c>
      <c r="F12" s="38">
        <v>17.753599999999999</v>
      </c>
      <c r="G12" s="38" t="s">
        <v>43</v>
      </c>
      <c r="H12" s="38">
        <v>2.9860000000000002</v>
      </c>
      <c r="I12" s="38">
        <v>3122.3719999999998</v>
      </c>
      <c r="J12" s="38" t="s">
        <v>44</v>
      </c>
      <c r="K12" s="38">
        <v>3.266</v>
      </c>
      <c r="L12" s="38">
        <v>599.69889999999998</v>
      </c>
      <c r="O12" s="12">
        <f t="shared" si="2"/>
        <v>2.0638848846033722</v>
      </c>
      <c r="R12" s="12">
        <f t="shared" si="0"/>
        <v>420.95617463388669</v>
      </c>
      <c r="U12" s="12">
        <f t="shared" si="1"/>
        <v>1277.7932494036049</v>
      </c>
      <c r="V12" s="3"/>
      <c r="W12" s="23" t="s">
        <v>39</v>
      </c>
      <c r="X12" s="2">
        <f>SLOPE($O48:$O52,$V$6:$V$10)</f>
        <v>-3.4002438372929353E-3</v>
      </c>
      <c r="Y12" s="2">
        <f>RSQ(O48:O52,$V$6:$V$10)</f>
        <v>0.91732941682505276</v>
      </c>
      <c r="Z12" s="2">
        <f>SLOPE($R48:$R52,$V$6:$V$10)</f>
        <v>3.8889618628353375</v>
      </c>
      <c r="AA12" s="2">
        <f>RSQ(R48:R52,$V$6:$V$10)</f>
        <v>0.953254598246701</v>
      </c>
      <c r="AB12" s="2">
        <f>SLOPE(U48:U52,$V$6:$V$10)</f>
        <v>1.3022584433017028</v>
      </c>
      <c r="AC12" s="2">
        <f>RSQ(U48:U52,$V$6:$V$10)</f>
        <v>0.95577222229159231</v>
      </c>
      <c r="AD12" s="32">
        <v>43502</v>
      </c>
      <c r="AE12" s="2"/>
    </row>
    <row r="13" spans="1:33" x14ac:dyDescent="0.35">
      <c r="A13" s="35" t="s">
        <v>47</v>
      </c>
      <c r="B13" s="36">
        <v>43866</v>
      </c>
      <c r="C13" s="37">
        <v>0.73872685185185183</v>
      </c>
      <c r="D13" s="35" t="s">
        <v>42</v>
      </c>
      <c r="E13" s="38">
        <v>2.0059999999999998</v>
      </c>
      <c r="F13" s="38">
        <v>17.697099999999999</v>
      </c>
      <c r="G13" s="38" t="s">
        <v>43</v>
      </c>
      <c r="H13" s="38">
        <v>2.98</v>
      </c>
      <c r="I13" s="38">
        <v>3284.5293999999999</v>
      </c>
      <c r="J13" s="38" t="s">
        <v>44</v>
      </c>
      <c r="K13" s="38">
        <v>3.2629999999999999</v>
      </c>
      <c r="L13" s="38">
        <v>601.91380000000004</v>
      </c>
      <c r="O13" s="12">
        <f>($O$2/$M$2)*F13</f>
        <v>2.0573166676794759</v>
      </c>
      <c r="R13" s="12">
        <f t="shared" si="0"/>
        <v>442.81813047789797</v>
      </c>
      <c r="U13" s="12">
        <f t="shared" si="1"/>
        <v>1282.5125915069573</v>
      </c>
      <c r="V13" s="3"/>
      <c r="W13" s="25" t="s">
        <v>40</v>
      </c>
      <c r="X13" s="2">
        <f>SLOPE($O53:$O57,$V$6:$V$10)</f>
        <v>-3.9196561066021495E-3</v>
      </c>
      <c r="Y13" s="2">
        <f>RSQ(O53:O57,$V$6:$V$10)</f>
        <v>0.8415692995493832</v>
      </c>
      <c r="Z13" s="2">
        <f>SLOPE($R53:$R57,$V$6:$V$10)</f>
        <v>1.8927902475248282</v>
      </c>
      <c r="AA13" s="2">
        <f>RSQ(R53:R57,$V$6:$V$10)</f>
        <v>0.84657734929641615</v>
      </c>
      <c r="AB13" s="2">
        <f>SLOPE(U53:U57,$V$6:$V$10)</f>
        <v>-0.55793878149406051</v>
      </c>
      <c r="AC13" s="2">
        <f>RSQ(U53:U57,$V$6:$V$10)</f>
        <v>0.97249282546409221</v>
      </c>
      <c r="AD13" s="32">
        <v>43502</v>
      </c>
      <c r="AE13" s="2"/>
    </row>
    <row r="14" spans="1:33" x14ac:dyDescent="0.35">
      <c r="A14" s="35" t="s">
        <v>48</v>
      </c>
      <c r="B14" s="36">
        <v>43866</v>
      </c>
      <c r="C14" s="37">
        <v>0.74217592592592585</v>
      </c>
      <c r="D14" s="35" t="s">
        <v>42</v>
      </c>
      <c r="E14" s="38">
        <v>2.0030000000000001</v>
      </c>
      <c r="F14" s="38">
        <v>17.854399999999998</v>
      </c>
      <c r="G14" s="38" t="s">
        <v>43</v>
      </c>
      <c r="H14" s="38">
        <v>2.976</v>
      </c>
      <c r="I14" s="38">
        <v>3291.5432000000001</v>
      </c>
      <c r="J14" s="38" t="s">
        <v>44</v>
      </c>
      <c r="K14" s="38">
        <v>3.2559999999999998</v>
      </c>
      <c r="L14" s="38">
        <v>606.7654</v>
      </c>
      <c r="O14" s="12">
        <f t="shared" si="2"/>
        <v>2.0756030486021118</v>
      </c>
      <c r="R14" s="12">
        <f t="shared" si="0"/>
        <v>443.76372645994212</v>
      </c>
      <c r="U14" s="12">
        <f>($S$2/$U$2)*L14</f>
        <v>1292.850015385518</v>
      </c>
      <c r="AD14" s="32">
        <v>43502</v>
      </c>
    </row>
    <row r="15" spans="1:33" x14ac:dyDescent="0.35">
      <c r="A15" s="35" t="s">
        <v>49</v>
      </c>
      <c r="B15" s="36">
        <v>43866</v>
      </c>
      <c r="C15" s="37">
        <v>0.74561342592592583</v>
      </c>
      <c r="D15" s="35" t="s">
        <v>42</v>
      </c>
      <c r="E15" s="38">
        <v>2.0099999999999998</v>
      </c>
      <c r="F15" s="38">
        <v>17.736699999999999</v>
      </c>
      <c r="G15" s="38" t="s">
        <v>43</v>
      </c>
      <c r="H15" s="38">
        <v>2.99</v>
      </c>
      <c r="I15" s="38">
        <v>3413.3108000000002</v>
      </c>
      <c r="J15" s="38" t="s">
        <v>44</v>
      </c>
      <c r="K15" s="38">
        <v>3.2759999999999998</v>
      </c>
      <c r="L15" s="38">
        <v>595.47609999999997</v>
      </c>
      <c r="O15" s="12">
        <f t="shared" si="2"/>
        <v>2.061920232107552</v>
      </c>
      <c r="R15" s="12">
        <f t="shared" si="0"/>
        <v>460.18035557727643</v>
      </c>
      <c r="T15" s="12">
        <f>($S$2/$U$2)*L15</f>
        <v>1268.7956252065594</v>
      </c>
      <c r="AD15" s="32">
        <v>43502</v>
      </c>
    </row>
    <row r="16" spans="1:33" x14ac:dyDescent="0.35">
      <c r="A16" s="31" t="s">
        <v>41</v>
      </c>
      <c r="B16" s="32">
        <v>43866</v>
      </c>
      <c r="C16" s="33">
        <v>0.74905092592592604</v>
      </c>
      <c r="D16" s="31" t="s">
        <v>42</v>
      </c>
      <c r="E16" s="34">
        <v>2.0099999999999998</v>
      </c>
      <c r="F16" s="34">
        <v>35.191299999999998</v>
      </c>
      <c r="G16" s="34" t="s">
        <v>43</v>
      </c>
      <c r="H16" s="34">
        <v>2.9830000000000001</v>
      </c>
      <c r="I16" s="34">
        <v>3254.9112</v>
      </c>
      <c r="J16" s="34" t="s">
        <v>44</v>
      </c>
      <c r="K16" s="34">
        <v>3.266</v>
      </c>
      <c r="L16" s="34">
        <v>844.11860000000001</v>
      </c>
      <c r="M16" s="5"/>
      <c r="N16" s="4"/>
      <c r="O16" s="5"/>
      <c r="P16" s="5"/>
      <c r="Q16" s="4"/>
      <c r="R16" s="4"/>
      <c r="S16" s="5"/>
      <c r="T16" s="4"/>
      <c r="U16" s="4"/>
      <c r="AD16" s="32">
        <v>43502</v>
      </c>
    </row>
    <row r="17" spans="1:30" x14ac:dyDescent="0.35">
      <c r="A17" s="31" t="s">
        <v>41</v>
      </c>
      <c r="B17" s="32">
        <v>43866</v>
      </c>
      <c r="C17" s="33">
        <v>0.75249999999999995</v>
      </c>
      <c r="D17" s="31" t="s">
        <v>42</v>
      </c>
      <c r="E17" s="34">
        <v>2.0030000000000001</v>
      </c>
      <c r="F17" s="34">
        <v>35.175600000000003</v>
      </c>
      <c r="G17" s="34" t="s">
        <v>43</v>
      </c>
      <c r="H17" s="34">
        <v>2.976</v>
      </c>
      <c r="I17" s="34">
        <v>3267.9694</v>
      </c>
      <c r="J17" s="34" t="s">
        <v>44</v>
      </c>
      <c r="K17" s="34">
        <v>3.26</v>
      </c>
      <c r="L17" s="34">
        <v>846.83180000000004</v>
      </c>
      <c r="M17" s="5"/>
      <c r="N17" s="4"/>
      <c r="O17" s="5"/>
      <c r="P17" s="5"/>
      <c r="Q17" s="4"/>
      <c r="R17" s="4"/>
      <c r="S17" s="5"/>
      <c r="T17" s="4"/>
      <c r="U17" s="4"/>
      <c r="AD17" s="32">
        <v>43502</v>
      </c>
    </row>
    <row r="18" spans="1:30" x14ac:dyDescent="0.35">
      <c r="A18" s="31" t="s">
        <v>41</v>
      </c>
      <c r="B18" s="32">
        <v>43866</v>
      </c>
      <c r="C18" s="33">
        <v>0.75593749999999993</v>
      </c>
      <c r="D18" s="31" t="s">
        <v>42</v>
      </c>
      <c r="E18" s="34">
        <v>2.0059999999999998</v>
      </c>
      <c r="F18" s="34">
        <v>35.190399999999997</v>
      </c>
      <c r="G18" s="34" t="s">
        <v>43</v>
      </c>
      <c r="H18" s="34">
        <v>2.98</v>
      </c>
      <c r="I18" s="34">
        <v>3272.2858000000001</v>
      </c>
      <c r="J18" s="34" t="s">
        <v>44</v>
      </c>
      <c r="K18" s="34">
        <v>3.2629999999999999</v>
      </c>
      <c r="L18" s="34">
        <v>843.5924</v>
      </c>
      <c r="M18" s="5"/>
      <c r="N18" s="4"/>
      <c r="O18" s="5"/>
      <c r="P18" s="5"/>
      <c r="Q18" s="4"/>
      <c r="R18" s="4"/>
      <c r="S18" s="5"/>
      <c r="T18" s="4"/>
      <c r="U18" s="4"/>
      <c r="AD18" s="32">
        <v>43502</v>
      </c>
    </row>
    <row r="19" spans="1:30" x14ac:dyDescent="0.35">
      <c r="A19" s="31" t="s">
        <v>41</v>
      </c>
      <c r="B19" s="32">
        <v>43866</v>
      </c>
      <c r="C19" s="33">
        <v>0.75937500000000002</v>
      </c>
      <c r="D19" s="31" t="s">
        <v>42</v>
      </c>
      <c r="E19" s="34">
        <v>2.0129999999999999</v>
      </c>
      <c r="F19" s="34">
        <v>35.403500000000001</v>
      </c>
      <c r="G19" s="34" t="s">
        <v>43</v>
      </c>
      <c r="H19" s="34">
        <v>2.9860000000000002</v>
      </c>
      <c r="I19" s="34">
        <v>3267.6088</v>
      </c>
      <c r="J19" s="34" t="s">
        <v>44</v>
      </c>
      <c r="K19" s="34">
        <v>3.27</v>
      </c>
      <c r="L19" s="34">
        <v>845.64390000000003</v>
      </c>
      <c r="M19" s="5"/>
      <c r="N19" s="4"/>
      <c r="O19" s="5"/>
      <c r="P19" s="5"/>
      <c r="Q19" s="4"/>
      <c r="R19" s="4"/>
      <c r="S19" s="5"/>
      <c r="T19" s="4"/>
      <c r="U19" s="4"/>
      <c r="AD19" s="32">
        <v>43502</v>
      </c>
    </row>
    <row r="20" spans="1:30" x14ac:dyDescent="0.35">
      <c r="A20" s="35" t="s">
        <v>50</v>
      </c>
      <c r="B20" s="36">
        <v>43866</v>
      </c>
      <c r="C20" s="37">
        <v>0.76282407407407404</v>
      </c>
      <c r="D20" s="35" t="s">
        <v>42</v>
      </c>
      <c r="E20" s="38">
        <v>2.0059999999999998</v>
      </c>
      <c r="F20" s="38">
        <v>17.584800000000001</v>
      </c>
      <c r="G20" s="38" t="s">
        <v>43</v>
      </c>
      <c r="H20" s="38">
        <v>2.9830000000000001</v>
      </c>
      <c r="I20" s="38">
        <v>2983.0992999999999</v>
      </c>
      <c r="J20" s="38" t="s">
        <v>44</v>
      </c>
      <c r="K20" s="38">
        <v>3.26</v>
      </c>
      <c r="L20" s="38">
        <v>603.24540000000002</v>
      </c>
      <c r="O20" s="14">
        <f t="shared" ref="O20:O29" si="3">($O$2/$M$2)*F20</f>
        <v>2.0442616099705631</v>
      </c>
      <c r="P20" s="3"/>
      <c r="R20" s="14">
        <f t="shared" ref="R20:R29" si="4">($R$2/$P$2)*I20</f>
        <v>402.1795192504369</v>
      </c>
      <c r="S20" s="3"/>
      <c r="U20" s="14">
        <f>($S$2/$U$2)*L20</f>
        <v>1285.3498644966289</v>
      </c>
      <c r="AD20" s="32">
        <v>43502</v>
      </c>
    </row>
    <row r="21" spans="1:30" x14ac:dyDescent="0.35">
      <c r="A21" s="35" t="s">
        <v>51</v>
      </c>
      <c r="B21" s="36">
        <v>43866</v>
      </c>
      <c r="C21" s="37">
        <v>0.76626157407407414</v>
      </c>
      <c r="D21" s="35" t="s">
        <v>42</v>
      </c>
      <c r="E21" s="38">
        <v>2.0099999999999998</v>
      </c>
      <c r="F21" s="38">
        <v>17.546600000000002</v>
      </c>
      <c r="G21" s="38" t="s">
        <v>43</v>
      </c>
      <c r="H21" s="38">
        <v>2.9830000000000001</v>
      </c>
      <c r="I21" s="38">
        <v>3559.2266</v>
      </c>
      <c r="J21" s="38" t="s">
        <v>44</v>
      </c>
      <c r="K21" s="38">
        <v>3.266</v>
      </c>
      <c r="L21" s="38">
        <v>619.21960000000001</v>
      </c>
      <c r="O21" s="14">
        <f t="shared" si="3"/>
        <v>2.0398207978202469</v>
      </c>
      <c r="P21" s="3"/>
      <c r="Q21" s="14">
        <f>($R$2/$P$2)*I21</f>
        <v>479.85262940840329</v>
      </c>
      <c r="S21" s="3"/>
      <c r="U21" s="14">
        <f>($S$2/$U$2)*L21</f>
        <v>1319.386486749268</v>
      </c>
      <c r="AD21" s="32">
        <v>43502</v>
      </c>
    </row>
    <row r="22" spans="1:30" x14ac:dyDescent="0.35">
      <c r="A22" s="35" t="s">
        <v>52</v>
      </c>
      <c r="B22" s="36">
        <v>43866</v>
      </c>
      <c r="C22" s="37">
        <v>0.76971064814814805</v>
      </c>
      <c r="D22" s="35" t="s">
        <v>42</v>
      </c>
      <c r="E22" s="38">
        <v>2.0099999999999998</v>
      </c>
      <c r="F22" s="38">
        <v>17.5746</v>
      </c>
      <c r="G22" s="38" t="s">
        <v>43</v>
      </c>
      <c r="H22" s="38">
        <v>2.9860000000000002</v>
      </c>
      <c r="I22" s="38">
        <v>3390.8773999999999</v>
      </c>
      <c r="J22" s="38" t="s">
        <v>44</v>
      </c>
      <c r="K22" s="38">
        <v>3.2730000000000001</v>
      </c>
      <c r="L22" s="38">
        <v>598.01459999999997</v>
      </c>
      <c r="O22" s="14">
        <f>($O$2/$M$2)*F22</f>
        <v>2.0430758433754521</v>
      </c>
      <c r="P22" s="3"/>
      <c r="R22" s="14">
        <f>($R$2/$P$2)*I22</f>
        <v>457.15589909097946</v>
      </c>
      <c r="S22" s="3"/>
      <c r="U22" s="14">
        <f t="shared" ref="U22:U26" si="5">($S$2/$U$2)*L22</f>
        <v>1274.2044698177654</v>
      </c>
      <c r="AD22" s="32">
        <v>43502</v>
      </c>
    </row>
    <row r="23" spans="1:30" x14ac:dyDescent="0.35">
      <c r="A23" s="35" t="s">
        <v>53</v>
      </c>
      <c r="B23" s="36">
        <v>43866</v>
      </c>
      <c r="C23" s="37">
        <v>0.77314814814814825</v>
      </c>
      <c r="D23" s="35" t="s">
        <v>42</v>
      </c>
      <c r="E23" s="38">
        <v>2.0099999999999998</v>
      </c>
      <c r="F23" s="38">
        <v>17.6586</v>
      </c>
      <c r="G23" s="38" t="s">
        <v>43</v>
      </c>
      <c r="H23" s="38">
        <v>2.9830000000000001</v>
      </c>
      <c r="I23" s="38">
        <v>3550.6386000000002</v>
      </c>
      <c r="J23" s="38" t="s">
        <v>44</v>
      </c>
      <c r="K23" s="38">
        <v>3.2629999999999999</v>
      </c>
      <c r="L23" s="38">
        <v>591.83199999999999</v>
      </c>
      <c r="O23" s="14">
        <f t="shared" si="3"/>
        <v>2.0528409800410685</v>
      </c>
      <c r="P23" s="3"/>
      <c r="R23" s="14">
        <f t="shared" si="4"/>
        <v>478.69480079997487</v>
      </c>
      <c r="S23" s="3"/>
      <c r="U23" s="14">
        <f t="shared" si="5"/>
        <v>1261.0310513843435</v>
      </c>
      <c r="AD23" s="32">
        <v>43502</v>
      </c>
    </row>
    <row r="24" spans="1:30" x14ac:dyDescent="0.35">
      <c r="A24" s="35" t="s">
        <v>54</v>
      </c>
      <c r="B24" s="36">
        <v>43866</v>
      </c>
      <c r="C24" s="37">
        <v>0.77658564814814823</v>
      </c>
      <c r="D24" s="35" t="s">
        <v>42</v>
      </c>
      <c r="E24" s="38">
        <v>2.0099999999999998</v>
      </c>
      <c r="F24" s="38">
        <v>17.627400000000002</v>
      </c>
      <c r="G24" s="38" t="s">
        <v>43</v>
      </c>
      <c r="H24" s="38">
        <v>2.9830000000000001</v>
      </c>
      <c r="I24" s="38">
        <v>3558.375</v>
      </c>
      <c r="J24" s="38" t="s">
        <v>44</v>
      </c>
      <c r="K24" s="38">
        <v>3.266</v>
      </c>
      <c r="L24" s="38">
        <v>595.94410000000005</v>
      </c>
      <c r="O24" s="14">
        <f t="shared" si="3"/>
        <v>2.0492139292795541</v>
      </c>
      <c r="P24" s="3"/>
      <c r="R24" s="14">
        <f t="shared" si="4"/>
        <v>479.7378172469061</v>
      </c>
      <c r="S24" s="3"/>
      <c r="U24" s="14">
        <f t="shared" si="5"/>
        <v>1269.7928043588324</v>
      </c>
      <c r="AD24" s="32">
        <v>43502</v>
      </c>
    </row>
    <row r="25" spans="1:30" x14ac:dyDescent="0.35">
      <c r="A25" s="35" t="s">
        <v>55</v>
      </c>
      <c r="B25" s="36">
        <v>43866</v>
      </c>
      <c r="C25" s="37">
        <v>0.78002314814814822</v>
      </c>
      <c r="D25" s="35" t="s">
        <v>42</v>
      </c>
      <c r="E25" s="38">
        <v>2.0030000000000001</v>
      </c>
      <c r="F25" s="38">
        <v>17.876100000000001</v>
      </c>
      <c r="G25" s="38" t="s">
        <v>43</v>
      </c>
      <c r="H25" s="38">
        <v>2.976</v>
      </c>
      <c r="I25" s="38">
        <v>3090.0147000000002</v>
      </c>
      <c r="J25" s="38" t="s">
        <v>44</v>
      </c>
      <c r="K25" s="38">
        <v>3.2530000000000001</v>
      </c>
      <c r="L25" s="38">
        <v>587.19659999999999</v>
      </c>
      <c r="O25" s="17">
        <f>($O$2/$M$2)*F25</f>
        <v>2.0781257089073959</v>
      </c>
      <c r="P25" s="3"/>
      <c r="R25" s="17">
        <f t="shared" si="4"/>
        <v>416.59378436473207</v>
      </c>
      <c r="S25" s="3"/>
      <c r="T25" s="17">
        <f>($S$2/$U$2)*L25</f>
        <v>1251.154290182538</v>
      </c>
      <c r="AD25" s="32">
        <v>43502</v>
      </c>
    </row>
    <row r="26" spans="1:30" x14ac:dyDescent="0.35">
      <c r="A26" s="35" t="s">
        <v>56</v>
      </c>
      <c r="B26" s="36">
        <v>43866</v>
      </c>
      <c r="C26" s="37">
        <v>0.7834606481481482</v>
      </c>
      <c r="D26" s="35" t="s">
        <v>42</v>
      </c>
      <c r="E26" s="38">
        <v>2.0099999999999998</v>
      </c>
      <c r="F26" s="38">
        <v>17.928799999999999</v>
      </c>
      <c r="G26" s="38" t="s">
        <v>43</v>
      </c>
      <c r="H26" s="38">
        <v>2.9860000000000002</v>
      </c>
      <c r="I26" s="38">
        <v>3628.1232</v>
      </c>
      <c r="J26" s="38" t="s">
        <v>44</v>
      </c>
      <c r="K26" s="38">
        <v>3.2730000000000001</v>
      </c>
      <c r="L26" s="38">
        <v>572.01480000000004</v>
      </c>
      <c r="N26" s="17">
        <f>($O$2/$M$2)*F26</f>
        <v>2.0842521696488001</v>
      </c>
      <c r="P26" s="3"/>
      <c r="R26" s="17">
        <f t="shared" si="4"/>
        <v>489.14122448332739</v>
      </c>
      <c r="S26" s="3"/>
      <c r="U26" s="17">
        <f t="shared" si="5"/>
        <v>1218.806054169773</v>
      </c>
      <c r="AD26" s="32">
        <v>43502</v>
      </c>
    </row>
    <row r="27" spans="1:30" x14ac:dyDescent="0.35">
      <c r="A27" s="35" t="s">
        <v>57</v>
      </c>
      <c r="B27" s="36">
        <v>43866</v>
      </c>
      <c r="C27" s="37">
        <v>0.78690972222222222</v>
      </c>
      <c r="D27" s="35" t="s">
        <v>42</v>
      </c>
      <c r="E27" s="38">
        <v>2.0129999999999999</v>
      </c>
      <c r="F27" s="38">
        <v>17.774100000000001</v>
      </c>
      <c r="G27" s="38" t="s">
        <v>43</v>
      </c>
      <c r="H27" s="38">
        <v>2.9860000000000002</v>
      </c>
      <c r="I27" s="38">
        <v>4182.0655999999999</v>
      </c>
      <c r="J27" s="38" t="s">
        <v>44</v>
      </c>
      <c r="K27" s="38">
        <v>3.2730000000000001</v>
      </c>
      <c r="L27" s="38">
        <v>584.721</v>
      </c>
      <c r="O27" s="17">
        <f t="shared" si="3"/>
        <v>2.0662680429562905</v>
      </c>
      <c r="P27" s="3"/>
      <c r="R27" s="17">
        <f t="shared" si="4"/>
        <v>563.82338076435803</v>
      </c>
      <c r="S27" s="3"/>
      <c r="U27" s="17">
        <f>($S$2/$U$2)*L27</f>
        <v>1245.8794681539775</v>
      </c>
      <c r="AD27" s="32">
        <v>43502</v>
      </c>
    </row>
    <row r="28" spans="1:30" x14ac:dyDescent="0.35">
      <c r="A28" s="35" t="s">
        <v>58</v>
      </c>
      <c r="B28" s="36">
        <v>43866</v>
      </c>
      <c r="C28" s="37">
        <v>0.7903472222222222</v>
      </c>
      <c r="D28" s="35" t="s">
        <v>42</v>
      </c>
      <c r="E28" s="38">
        <v>2.0129999999999999</v>
      </c>
      <c r="F28" s="38">
        <v>17.738299999999999</v>
      </c>
      <c r="G28" s="38" t="s">
        <v>43</v>
      </c>
      <c r="H28" s="38">
        <v>2.9860000000000002</v>
      </c>
      <c r="I28" s="38">
        <v>4689.4438</v>
      </c>
      <c r="J28" s="38" t="s">
        <v>44</v>
      </c>
      <c r="K28" s="38">
        <v>3.27</v>
      </c>
      <c r="L28" s="38">
        <v>586.18610000000001</v>
      </c>
      <c r="O28" s="17">
        <f t="shared" si="3"/>
        <v>2.0621062347107064</v>
      </c>
      <c r="P28" s="3"/>
      <c r="R28" s="17">
        <f t="shared" si="4"/>
        <v>632.22778170205129</v>
      </c>
      <c r="S28" s="3"/>
      <c r="U28" s="17">
        <f>($S$2/$U$2)*L28</f>
        <v>1249.001192889009</v>
      </c>
      <c r="AD28" s="32">
        <v>43502</v>
      </c>
    </row>
    <row r="29" spans="1:30" x14ac:dyDescent="0.35">
      <c r="A29" s="35" t="s">
        <v>59</v>
      </c>
      <c r="B29" s="36">
        <v>43866</v>
      </c>
      <c r="C29" s="37">
        <v>0.79378472222222218</v>
      </c>
      <c r="D29" s="35" t="s">
        <v>42</v>
      </c>
      <c r="E29" s="38">
        <v>2.0099999999999998</v>
      </c>
      <c r="F29" s="38">
        <v>17.608000000000001</v>
      </c>
      <c r="G29" s="38" t="s">
        <v>43</v>
      </c>
      <c r="H29" s="38">
        <v>2.9860000000000002</v>
      </c>
      <c r="I29" s="38">
        <v>5076.4696000000004</v>
      </c>
      <c r="J29" s="38" t="s">
        <v>44</v>
      </c>
      <c r="K29" s="38">
        <v>3.27</v>
      </c>
      <c r="L29" s="38">
        <v>609.55330000000004</v>
      </c>
      <c r="O29" s="17">
        <f t="shared" si="3"/>
        <v>2.0469586477163042</v>
      </c>
      <c r="P29" s="3"/>
      <c r="R29" s="17">
        <f t="shared" si="4"/>
        <v>684.4063498715775</v>
      </c>
      <c r="S29" s="3"/>
      <c r="U29" s="17">
        <f>($S$2/$U$2)*L29</f>
        <v>1298.7902627329991</v>
      </c>
      <c r="AD29" s="32">
        <v>43502</v>
      </c>
    </row>
    <row r="30" spans="1:30" x14ac:dyDescent="0.35">
      <c r="A30" s="31" t="s">
        <v>41</v>
      </c>
      <c r="B30" s="32">
        <v>43866</v>
      </c>
      <c r="C30" s="33">
        <v>0.79722222222222217</v>
      </c>
      <c r="D30" s="31" t="s">
        <v>42</v>
      </c>
      <c r="E30" s="34">
        <v>2.0129999999999999</v>
      </c>
      <c r="F30" s="34">
        <v>35.446800000000003</v>
      </c>
      <c r="G30" s="34" t="s">
        <v>43</v>
      </c>
      <c r="H30" s="34">
        <v>2.9860000000000002</v>
      </c>
      <c r="I30" s="34">
        <v>3273.9839000000002</v>
      </c>
      <c r="J30" s="34" t="s">
        <v>44</v>
      </c>
      <c r="K30" s="34">
        <v>3.2759999999999998</v>
      </c>
      <c r="L30" s="34">
        <v>850.56719999999996</v>
      </c>
      <c r="M30" s="5"/>
      <c r="N30" s="4"/>
      <c r="O30" s="5"/>
      <c r="P30" s="5"/>
      <c r="Q30" s="4"/>
      <c r="R30" s="4"/>
      <c r="S30" s="5"/>
      <c r="T30" s="4"/>
      <c r="U30" s="4"/>
      <c r="AD30" s="32">
        <v>43502</v>
      </c>
    </row>
    <row r="31" spans="1:30" x14ac:dyDescent="0.35">
      <c r="A31" s="31" t="s">
        <v>41</v>
      </c>
      <c r="B31" s="32">
        <v>43866</v>
      </c>
      <c r="C31" s="33">
        <v>0.80065972222222215</v>
      </c>
      <c r="D31" s="31" t="s">
        <v>42</v>
      </c>
      <c r="E31" s="34">
        <v>2.0099999999999998</v>
      </c>
      <c r="F31" s="34">
        <v>35.587499999999999</v>
      </c>
      <c r="G31" s="34" t="s">
        <v>43</v>
      </c>
      <c r="H31" s="34">
        <v>2.9860000000000002</v>
      </c>
      <c r="I31" s="34">
        <v>3267.8215</v>
      </c>
      <c r="J31" s="34" t="s">
        <v>44</v>
      </c>
      <c r="K31" s="34">
        <v>3.266</v>
      </c>
      <c r="L31" s="34">
        <v>840.59159999999997</v>
      </c>
      <c r="M31" s="5"/>
      <c r="N31" s="4"/>
      <c r="O31" s="5"/>
      <c r="P31" s="5"/>
      <c r="Q31" s="4"/>
      <c r="R31" s="4"/>
      <c r="S31" s="5"/>
      <c r="T31" s="4"/>
      <c r="U31" s="4"/>
      <c r="AD31" s="32">
        <v>43502</v>
      </c>
    </row>
    <row r="32" spans="1:30" x14ac:dyDescent="0.35">
      <c r="A32" s="31" t="s">
        <v>41</v>
      </c>
      <c r="B32" s="32">
        <v>43866</v>
      </c>
      <c r="C32" s="33">
        <v>0.80410879629629628</v>
      </c>
      <c r="D32" s="31" t="s">
        <v>42</v>
      </c>
      <c r="E32" s="34">
        <v>2.0099999999999998</v>
      </c>
      <c r="F32" s="34">
        <v>35.598399999999998</v>
      </c>
      <c r="G32" s="34" t="s">
        <v>43</v>
      </c>
      <c r="H32" s="34">
        <v>2.9830000000000001</v>
      </c>
      <c r="I32" s="34">
        <v>3262.7752</v>
      </c>
      <c r="J32" s="34" t="s">
        <v>44</v>
      </c>
      <c r="K32" s="34">
        <v>3.266</v>
      </c>
      <c r="L32" s="34">
        <v>845.83510000000001</v>
      </c>
      <c r="M32" s="5"/>
      <c r="N32" s="4"/>
      <c r="O32" s="5"/>
      <c r="P32" s="5"/>
      <c r="Q32" s="4"/>
      <c r="R32" s="4"/>
      <c r="S32" s="5"/>
      <c r="T32" s="4"/>
      <c r="U32" s="4"/>
      <c r="AD32" s="32">
        <v>43502</v>
      </c>
    </row>
    <row r="33" spans="1:30" x14ac:dyDescent="0.35">
      <c r="A33" s="31" t="s">
        <v>41</v>
      </c>
      <c r="B33" s="32">
        <v>43866</v>
      </c>
      <c r="C33" s="33">
        <v>0.80754629629629626</v>
      </c>
      <c r="D33" s="31" t="s">
        <v>42</v>
      </c>
      <c r="E33" s="34">
        <v>2.0099999999999998</v>
      </c>
      <c r="F33" s="34">
        <v>35.523699999999998</v>
      </c>
      <c r="G33" s="34" t="s">
        <v>43</v>
      </c>
      <c r="H33" s="34">
        <v>2.99</v>
      </c>
      <c r="I33" s="34">
        <v>3270.5410999999999</v>
      </c>
      <c r="J33" s="34" t="s">
        <v>44</v>
      </c>
      <c r="K33" s="34">
        <v>3.2759999999999998</v>
      </c>
      <c r="L33" s="34">
        <v>842.44380000000001</v>
      </c>
      <c r="M33" s="5"/>
      <c r="N33" s="4"/>
      <c r="O33" s="5"/>
      <c r="P33" s="5"/>
      <c r="Q33" s="4"/>
      <c r="R33" s="4"/>
      <c r="S33" s="5"/>
      <c r="T33" s="4"/>
      <c r="U33" s="4"/>
      <c r="AD33" s="32">
        <v>43502</v>
      </c>
    </row>
    <row r="34" spans="1:30" x14ac:dyDescent="0.35">
      <c r="A34" s="27" t="s">
        <v>60</v>
      </c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32">
        <v>43502</v>
      </c>
    </row>
    <row r="35" spans="1:30" x14ac:dyDescent="0.35">
      <c r="A35" s="27" t="s">
        <v>61</v>
      </c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32">
        <v>43502</v>
      </c>
    </row>
    <row r="36" spans="1:30" x14ac:dyDescent="0.35">
      <c r="A36" s="27" t="s">
        <v>62</v>
      </c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>($O$2/$M$2)*F36</f>
        <v>0</v>
      </c>
      <c r="R36" s="19">
        <f>($R$2/$P$2)*I36</f>
        <v>0</v>
      </c>
      <c r="U36" s="19">
        <f>($S$2/$U$2)*L36</f>
        <v>0</v>
      </c>
      <c r="AD36" s="32">
        <v>43502</v>
      </c>
    </row>
    <row r="37" spans="1:30" x14ac:dyDescent="0.35">
      <c r="A37" s="27" t="s">
        <v>63</v>
      </c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 t="shared" si="6"/>
        <v>0</v>
      </c>
      <c r="R37" s="19">
        <f t="shared" si="7"/>
        <v>0</v>
      </c>
      <c r="U37" s="19">
        <f t="shared" si="8"/>
        <v>0</v>
      </c>
      <c r="AD37" s="32">
        <v>43502</v>
      </c>
    </row>
    <row r="38" spans="1:30" x14ac:dyDescent="0.35">
      <c r="A38" s="27" t="s">
        <v>64</v>
      </c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32">
        <v>43502</v>
      </c>
    </row>
    <row r="39" spans="1:30" x14ac:dyDescent="0.35">
      <c r="A39" s="35" t="s">
        <v>65</v>
      </c>
      <c r="B39" s="36">
        <v>43866</v>
      </c>
      <c r="C39" s="37">
        <v>0.81099537037037039</v>
      </c>
      <c r="D39" s="35" t="s">
        <v>42</v>
      </c>
      <c r="E39" s="38">
        <v>2.0129999999999999</v>
      </c>
      <c r="F39" s="38">
        <v>17.5684</v>
      </c>
      <c r="G39" s="38" t="s">
        <v>43</v>
      </c>
      <c r="H39" s="38">
        <v>2.9860000000000002</v>
      </c>
      <c r="I39" s="38">
        <v>3009.8490000000002</v>
      </c>
      <c r="J39" s="38" t="s">
        <v>44</v>
      </c>
      <c r="K39" s="38">
        <v>3.27</v>
      </c>
      <c r="L39" s="38">
        <v>578.02800000000002</v>
      </c>
      <c r="O39" s="26">
        <f t="shared" si="6"/>
        <v>2.042355083288228</v>
      </c>
      <c r="R39" s="16">
        <f t="shared" si="7"/>
        <v>405.78589651253259</v>
      </c>
      <c r="U39" s="16">
        <f t="shared" si="8"/>
        <v>1231.6185278416669</v>
      </c>
      <c r="AD39" s="32">
        <v>43502</v>
      </c>
    </row>
    <row r="40" spans="1:30" x14ac:dyDescent="0.35">
      <c r="A40" s="35" t="s">
        <v>66</v>
      </c>
      <c r="B40" s="36">
        <v>43866</v>
      </c>
      <c r="C40" s="37">
        <v>0.81443287037037038</v>
      </c>
      <c r="D40" s="35" t="s">
        <v>42</v>
      </c>
      <c r="E40" s="38">
        <v>2.0099999999999998</v>
      </c>
      <c r="F40" s="38">
        <v>17.1722</v>
      </c>
      <c r="G40" s="38" t="s">
        <v>43</v>
      </c>
      <c r="H40" s="38">
        <v>2.9830000000000001</v>
      </c>
      <c r="I40" s="38">
        <v>3607.8535999999999</v>
      </c>
      <c r="J40" s="38" t="s">
        <v>44</v>
      </c>
      <c r="K40" s="38">
        <v>3.266</v>
      </c>
      <c r="L40" s="38">
        <v>605.5566</v>
      </c>
      <c r="O40" s="16">
        <f t="shared" si="6"/>
        <v>1.9962961886820718</v>
      </c>
      <c r="R40" s="16">
        <f t="shared" si="7"/>
        <v>486.40849011427753</v>
      </c>
      <c r="U40" s="16">
        <f t="shared" si="8"/>
        <v>1290.2743953870836</v>
      </c>
      <c r="AD40" s="32">
        <v>43502</v>
      </c>
    </row>
    <row r="41" spans="1:30" x14ac:dyDescent="0.35">
      <c r="A41" s="35" t="s">
        <v>67</v>
      </c>
      <c r="B41" s="36">
        <v>43866</v>
      </c>
      <c r="C41" s="37">
        <v>0.8178819444444444</v>
      </c>
      <c r="D41" s="35" t="s">
        <v>42</v>
      </c>
      <c r="E41" s="38">
        <v>2.0129999999999999</v>
      </c>
      <c r="F41" s="38">
        <v>16.43</v>
      </c>
      <c r="G41" s="38" t="s">
        <v>43</v>
      </c>
      <c r="H41" s="38">
        <v>2.9860000000000002</v>
      </c>
      <c r="I41" s="38">
        <v>4150.4606999999996</v>
      </c>
      <c r="J41" s="38" t="s">
        <v>44</v>
      </c>
      <c r="K41" s="38">
        <v>3.27</v>
      </c>
      <c r="L41" s="38">
        <v>586.65359999999998</v>
      </c>
      <c r="O41" s="16">
        <f t="shared" si="6"/>
        <v>1.9100142311437347</v>
      </c>
      <c r="R41" s="16">
        <f t="shared" si="7"/>
        <v>559.56242857682673</v>
      </c>
      <c r="U41" s="16">
        <f t="shared" si="8"/>
        <v>1249.9973066789396</v>
      </c>
      <c r="AD41" s="32">
        <v>43502</v>
      </c>
    </row>
    <row r="42" spans="1:30" x14ac:dyDescent="0.35">
      <c r="A42" s="35" t="s">
        <v>68</v>
      </c>
      <c r="B42" s="36">
        <v>43866</v>
      </c>
      <c r="C42" s="37">
        <v>0.82131944444444438</v>
      </c>
      <c r="D42" s="35" t="s">
        <v>42</v>
      </c>
      <c r="E42" s="38">
        <v>2.0099999999999998</v>
      </c>
      <c r="F42" s="38">
        <v>16.4251</v>
      </c>
      <c r="G42" s="38" t="s">
        <v>43</v>
      </c>
      <c r="H42" s="38">
        <v>2.9860000000000002</v>
      </c>
      <c r="I42" s="38">
        <v>4093.0508</v>
      </c>
      <c r="J42" s="38" t="s">
        <v>44</v>
      </c>
      <c r="K42" s="38">
        <v>3.27</v>
      </c>
      <c r="L42" s="38">
        <v>596.48</v>
      </c>
      <c r="O42" s="16">
        <f t="shared" si="6"/>
        <v>1.9094445981715737</v>
      </c>
      <c r="R42" s="16">
        <f t="shared" si="7"/>
        <v>551.82246297051404</v>
      </c>
      <c r="U42" s="16">
        <f t="shared" si="8"/>
        <v>1270.9346597171718</v>
      </c>
      <c r="AD42" s="32">
        <v>43502</v>
      </c>
    </row>
    <row r="43" spans="1:30" x14ac:dyDescent="0.35">
      <c r="A43" s="35" t="s">
        <v>69</v>
      </c>
      <c r="B43" s="36">
        <v>43866</v>
      </c>
      <c r="C43" s="37">
        <v>0.82475694444444436</v>
      </c>
      <c r="D43" s="35" t="s">
        <v>42</v>
      </c>
      <c r="E43" s="38">
        <v>2.0059999999999998</v>
      </c>
      <c r="F43" s="38">
        <v>16.876799999999999</v>
      </c>
      <c r="G43" s="38" t="s">
        <v>43</v>
      </c>
      <c r="H43" s="38">
        <v>2.98</v>
      </c>
      <c r="I43" s="38">
        <v>3907.5365999999999</v>
      </c>
      <c r="J43" s="38" t="s">
        <v>44</v>
      </c>
      <c r="K43" s="38">
        <v>3.266</v>
      </c>
      <c r="L43" s="38">
        <v>594.2518</v>
      </c>
      <c r="N43" s="16">
        <f>($O$2/$M$2)*F43</f>
        <v>1.961955458074655</v>
      </c>
      <c r="Q43" s="16">
        <f>($R$2/$P$2)*I43</f>
        <v>526.81155844912269</v>
      </c>
      <c r="U43" s="16">
        <f t="shared" si="8"/>
        <v>1266.1869789755178</v>
      </c>
      <c r="AD43" s="32">
        <v>43502</v>
      </c>
    </row>
    <row r="44" spans="1:30" x14ac:dyDescent="0.35">
      <c r="A44" s="31" t="s">
        <v>41</v>
      </c>
      <c r="B44" s="32">
        <v>43866</v>
      </c>
      <c r="C44" s="33">
        <v>0.84540509259259267</v>
      </c>
      <c r="D44" s="31" t="s">
        <v>42</v>
      </c>
      <c r="E44" s="34">
        <v>2.0099999999999998</v>
      </c>
      <c r="F44" s="34">
        <v>35.4602</v>
      </c>
      <c r="G44" s="34" t="s">
        <v>43</v>
      </c>
      <c r="H44" s="34">
        <v>2.9830000000000001</v>
      </c>
      <c r="I44" s="34">
        <v>3270.7343000000001</v>
      </c>
      <c r="J44" s="34" t="s">
        <v>44</v>
      </c>
      <c r="K44" s="34">
        <v>3.27</v>
      </c>
      <c r="L44" s="34">
        <v>850.20500000000004</v>
      </c>
      <c r="M44" s="5"/>
      <c r="N44" s="4"/>
      <c r="O44" s="4"/>
      <c r="P44" s="5"/>
      <c r="Q44" s="4"/>
      <c r="R44" s="4"/>
      <c r="S44" s="5"/>
      <c r="T44" s="4"/>
      <c r="U44" s="4"/>
      <c r="AD44" s="32">
        <v>43502</v>
      </c>
    </row>
    <row r="45" spans="1:30" x14ac:dyDescent="0.35">
      <c r="A45" s="31" t="s">
        <v>41</v>
      </c>
      <c r="B45" s="32">
        <v>43866</v>
      </c>
      <c r="C45" s="33">
        <v>0.84884259259259265</v>
      </c>
      <c r="D45" s="31" t="s">
        <v>42</v>
      </c>
      <c r="E45" s="34">
        <v>2.0030000000000001</v>
      </c>
      <c r="F45" s="34">
        <v>35.426400000000001</v>
      </c>
      <c r="G45" s="34" t="s">
        <v>43</v>
      </c>
      <c r="H45" s="34">
        <v>2.98</v>
      </c>
      <c r="I45" s="34">
        <v>3268.1684</v>
      </c>
      <c r="J45" s="34" t="s">
        <v>44</v>
      </c>
      <c r="K45" s="34">
        <v>3.2629999999999999</v>
      </c>
      <c r="L45" s="34">
        <v>841.20399999999995</v>
      </c>
      <c r="M45" s="5"/>
      <c r="N45" s="4"/>
      <c r="O45" s="4"/>
      <c r="P45" s="5"/>
      <c r="Q45" s="4"/>
      <c r="R45" s="4"/>
      <c r="S45" s="5"/>
      <c r="T45" s="4"/>
      <c r="U45" s="4"/>
      <c r="AD45" s="32">
        <v>43502</v>
      </c>
    </row>
    <row r="46" spans="1:30" x14ac:dyDescent="0.35">
      <c r="A46" s="31" t="s">
        <v>41</v>
      </c>
      <c r="B46" s="32">
        <v>43866</v>
      </c>
      <c r="C46" s="33">
        <v>0.85228009259259263</v>
      </c>
      <c r="D46" s="31" t="s">
        <v>42</v>
      </c>
      <c r="E46" s="34">
        <v>2.0099999999999998</v>
      </c>
      <c r="F46" s="34">
        <v>35.451000000000001</v>
      </c>
      <c r="G46" s="34" t="s">
        <v>43</v>
      </c>
      <c r="H46" s="34">
        <v>2.9830000000000001</v>
      </c>
      <c r="I46" s="34">
        <v>3242.3982000000001</v>
      </c>
      <c r="J46" s="34" t="s">
        <v>44</v>
      </c>
      <c r="K46" s="34">
        <v>3.27</v>
      </c>
      <c r="L46" s="34">
        <v>845.49760000000003</v>
      </c>
      <c r="M46" s="5"/>
      <c r="N46" s="4"/>
      <c r="O46" s="4"/>
      <c r="P46" s="5"/>
      <c r="Q46" s="4"/>
      <c r="R46" s="4"/>
      <c r="S46" s="5"/>
      <c r="T46" s="4"/>
      <c r="U46" s="4"/>
      <c r="AD46" s="32">
        <v>43502</v>
      </c>
    </row>
    <row r="47" spans="1:30" x14ac:dyDescent="0.35">
      <c r="A47" s="31" t="s">
        <v>41</v>
      </c>
      <c r="B47" s="32">
        <v>43866</v>
      </c>
      <c r="C47" s="33">
        <v>0.85571759259259261</v>
      </c>
      <c r="D47" s="31" t="s">
        <v>42</v>
      </c>
      <c r="E47" s="34">
        <v>2.0099999999999998</v>
      </c>
      <c r="F47" s="34">
        <v>35.372799999999998</v>
      </c>
      <c r="G47" s="34" t="s">
        <v>43</v>
      </c>
      <c r="H47" s="34">
        <v>2.9860000000000002</v>
      </c>
      <c r="I47" s="34">
        <v>3264.4904000000001</v>
      </c>
      <c r="J47" s="34" t="s">
        <v>44</v>
      </c>
      <c r="K47" s="34">
        <v>3.2759999999999998</v>
      </c>
      <c r="L47" s="34">
        <v>841.65160000000003</v>
      </c>
      <c r="M47" s="5"/>
      <c r="N47" s="4"/>
      <c r="O47" s="4"/>
      <c r="P47" s="5"/>
      <c r="Q47" s="4"/>
      <c r="R47" s="4"/>
      <c r="S47" s="5"/>
      <c r="T47" s="4"/>
      <c r="U47" s="4"/>
      <c r="AD47" s="32">
        <v>43502</v>
      </c>
    </row>
    <row r="48" spans="1:30" x14ac:dyDescent="0.35">
      <c r="A48" s="35" t="s">
        <v>70</v>
      </c>
      <c r="B48" s="36">
        <v>43866</v>
      </c>
      <c r="C48" s="37">
        <v>0.82819444444444434</v>
      </c>
      <c r="D48" s="35" t="s">
        <v>42</v>
      </c>
      <c r="E48" s="38">
        <v>2.0099999999999998</v>
      </c>
      <c r="F48" s="38">
        <v>17.525099999999998</v>
      </c>
      <c r="G48" s="38" t="s">
        <v>43</v>
      </c>
      <c r="H48" s="38">
        <v>2.9830000000000001</v>
      </c>
      <c r="I48" s="38">
        <v>2999.0160000000001</v>
      </c>
      <c r="J48" s="38" t="s">
        <v>44</v>
      </c>
      <c r="K48" s="38">
        <v>3.266</v>
      </c>
      <c r="L48" s="38">
        <v>586.75540000000001</v>
      </c>
      <c r="O48" s="22">
        <f t="shared" ref="O48:O57" si="9">($O$2/$M$2)*F48</f>
        <v>2.0373213878403567</v>
      </c>
      <c r="R48" s="22">
        <f t="shared" ref="R48:R57" si="10">($R$2/$P$2)*I48</f>
        <v>404.32539845534757</v>
      </c>
      <c r="U48" s="22">
        <f>($S$2/$U$2)*L48</f>
        <v>1250.2142144518057</v>
      </c>
      <c r="AD48" s="32">
        <v>43502</v>
      </c>
    </row>
    <row r="49" spans="1:30" x14ac:dyDescent="0.35">
      <c r="A49" s="35" t="s">
        <v>71</v>
      </c>
      <c r="B49" s="36">
        <v>43866</v>
      </c>
      <c r="C49" s="37">
        <v>0.83163194444444455</v>
      </c>
      <c r="D49" s="35" t="s">
        <v>42</v>
      </c>
      <c r="E49" s="38">
        <v>2.0059999999999998</v>
      </c>
      <c r="F49" s="38">
        <v>16.948499999999999</v>
      </c>
      <c r="G49" s="38" t="s">
        <v>43</v>
      </c>
      <c r="H49" s="38">
        <v>2.9830000000000001</v>
      </c>
      <c r="I49" s="38">
        <v>3535.2833999999998</v>
      </c>
      <c r="J49" s="38" t="s">
        <v>44</v>
      </c>
      <c r="K49" s="38">
        <v>3.27</v>
      </c>
      <c r="L49" s="38">
        <v>589.28650000000005</v>
      </c>
      <c r="O49" s="22">
        <f t="shared" si="9"/>
        <v>1.9702906997285201</v>
      </c>
      <c r="R49" s="22">
        <f t="shared" si="10"/>
        <v>476.62462266209178</v>
      </c>
      <c r="U49" s="22">
        <f>($S$2/$U$2)*L49</f>
        <v>1255.6072917003476</v>
      </c>
      <c r="AD49" s="32">
        <v>43502</v>
      </c>
    </row>
    <row r="50" spans="1:30" x14ac:dyDescent="0.35">
      <c r="A50" s="35" t="s">
        <v>72</v>
      </c>
      <c r="B50" s="36">
        <v>43866</v>
      </c>
      <c r="C50" s="37">
        <v>0.83508101851851846</v>
      </c>
      <c r="D50" s="35" t="s">
        <v>42</v>
      </c>
      <c r="E50" s="38">
        <v>2.0099999999999998</v>
      </c>
      <c r="F50" s="38">
        <v>16.6462</v>
      </c>
      <c r="G50" s="38" t="s">
        <v>43</v>
      </c>
      <c r="H50" s="38">
        <v>2.9830000000000001</v>
      </c>
      <c r="I50" s="38">
        <v>3781.5403000000001</v>
      </c>
      <c r="J50" s="38" t="s">
        <v>44</v>
      </c>
      <c r="K50" s="38">
        <v>3.266</v>
      </c>
      <c r="L50" s="38">
        <v>599.01819999999998</v>
      </c>
      <c r="O50" s="22">
        <f t="shared" si="9"/>
        <v>1.9351478328949991</v>
      </c>
      <c r="R50" s="22">
        <f t="shared" si="10"/>
        <v>509.82481873136209</v>
      </c>
      <c r="U50" s="22">
        <f>($S$2/$U$2)*L50</f>
        <v>1276.3428651109723</v>
      </c>
      <c r="AD50" s="32">
        <v>43502</v>
      </c>
    </row>
    <row r="51" spans="1:30" x14ac:dyDescent="0.35">
      <c r="A51" s="35" t="s">
        <v>73</v>
      </c>
      <c r="B51" s="36">
        <v>43866</v>
      </c>
      <c r="C51" s="37">
        <v>0.83851851851851855</v>
      </c>
      <c r="D51" s="35" t="s">
        <v>42</v>
      </c>
      <c r="E51" s="38">
        <v>2.0099999999999998</v>
      </c>
      <c r="F51" s="38">
        <v>16.4346</v>
      </c>
      <c r="G51" s="38" t="s">
        <v>43</v>
      </c>
      <c r="H51" s="38">
        <v>2.9830000000000001</v>
      </c>
      <c r="I51" s="38">
        <v>3981.5241999999998</v>
      </c>
      <c r="J51" s="38" t="s">
        <v>44</v>
      </c>
      <c r="K51" s="38">
        <v>3.266</v>
      </c>
      <c r="L51" s="38">
        <v>603.88419999999996</v>
      </c>
      <c r="O51" s="22">
        <f t="shared" si="9"/>
        <v>1.910548988627804</v>
      </c>
      <c r="R51" s="22">
        <f t="shared" si="10"/>
        <v>536.78651885305339</v>
      </c>
      <c r="U51" s="22">
        <f>($S$2/$U$2)*L51</f>
        <v>1286.7109714249875</v>
      </c>
      <c r="AD51" s="32">
        <v>43502</v>
      </c>
    </row>
    <row r="52" spans="1:30" x14ac:dyDescent="0.35">
      <c r="A52" s="35" t="s">
        <v>74</v>
      </c>
      <c r="B52" s="36">
        <v>43866</v>
      </c>
      <c r="C52" s="37">
        <v>0.84195601851851853</v>
      </c>
      <c r="D52" s="35" t="s">
        <v>42</v>
      </c>
      <c r="E52" s="38">
        <v>2.0099999999999998</v>
      </c>
      <c r="F52" s="38">
        <v>16.319600000000001</v>
      </c>
      <c r="G52" s="38" t="s">
        <v>43</v>
      </c>
      <c r="H52" s="38">
        <v>2.9830000000000001</v>
      </c>
      <c r="I52" s="38">
        <v>4218.1818000000003</v>
      </c>
      <c r="J52" s="38" t="s">
        <v>44</v>
      </c>
      <c r="K52" s="38">
        <v>3.266</v>
      </c>
      <c r="L52" s="38">
        <v>597.98379999999997</v>
      </c>
      <c r="O52" s="22">
        <f t="shared" si="9"/>
        <v>1.8971800515260679</v>
      </c>
      <c r="R52" s="22">
        <f t="shared" si="10"/>
        <v>568.69254350163362</v>
      </c>
      <c r="T52" s="22">
        <f>($S$2/$U$2)*L52</f>
        <v>1274.1388434974874</v>
      </c>
      <c r="AD52" s="32">
        <v>43502</v>
      </c>
    </row>
    <row r="53" spans="1:30" x14ac:dyDescent="0.35">
      <c r="A53" s="35" t="s">
        <v>75</v>
      </c>
      <c r="B53" s="36">
        <v>43866</v>
      </c>
      <c r="C53" s="37">
        <v>0.85916666666666675</v>
      </c>
      <c r="D53" s="35" t="s">
        <v>42</v>
      </c>
      <c r="E53" s="38">
        <v>2.0099999999999998</v>
      </c>
      <c r="F53" s="38">
        <v>17.483599999999999</v>
      </c>
      <c r="G53" s="38" t="s">
        <v>43</v>
      </c>
      <c r="H53" s="38">
        <v>2.9860000000000002</v>
      </c>
      <c r="I53" s="38">
        <v>3069.7793999999999</v>
      </c>
      <c r="J53" s="38" t="s">
        <v>44</v>
      </c>
      <c r="K53" s="38">
        <v>3.27</v>
      </c>
      <c r="L53" s="38">
        <v>601.64</v>
      </c>
      <c r="O53" s="24">
        <f t="shared" si="9"/>
        <v>2.0324969453210344</v>
      </c>
      <c r="R53" s="24">
        <f t="shared" si="10"/>
        <v>413.86567429950946</v>
      </c>
      <c r="U53" s="24">
        <f t="shared" ref="U52:U57" si="11">($S$2/$U$2)*L53</f>
        <v>1281.9291990883839</v>
      </c>
      <c r="AD53" s="32">
        <v>43502</v>
      </c>
    </row>
    <row r="54" spans="1:30" x14ac:dyDescent="0.35">
      <c r="A54" s="35" t="s">
        <v>76</v>
      </c>
      <c r="B54" s="36">
        <v>43866</v>
      </c>
      <c r="C54" s="37">
        <v>0.86260416666666673</v>
      </c>
      <c r="D54" s="35" t="s">
        <v>42</v>
      </c>
      <c r="E54" s="38">
        <v>2.0059999999999998</v>
      </c>
      <c r="F54" s="38">
        <v>16.7561</v>
      </c>
      <c r="G54" s="38" t="s">
        <v>43</v>
      </c>
      <c r="H54" s="38">
        <v>2.98</v>
      </c>
      <c r="I54" s="38">
        <v>3457.2177000000001</v>
      </c>
      <c r="J54" s="38" t="s">
        <v>44</v>
      </c>
      <c r="K54" s="38">
        <v>3.26</v>
      </c>
      <c r="L54" s="38">
        <v>598.76739999999995</v>
      </c>
      <c r="O54" s="24">
        <f t="shared" si="9"/>
        <v>1.9479238866991804</v>
      </c>
      <c r="R54" s="24">
        <f t="shared" si="10"/>
        <v>466.0998554523818</v>
      </c>
      <c r="U54" s="24">
        <f t="shared" si="11"/>
        <v>1275.808479360139</v>
      </c>
      <c r="AD54" s="32">
        <v>43502</v>
      </c>
    </row>
    <row r="55" spans="1:30" x14ac:dyDescent="0.35">
      <c r="A55" s="35" t="s">
        <v>77</v>
      </c>
      <c r="B55" s="36">
        <v>43866</v>
      </c>
      <c r="C55" s="37">
        <v>0.86604166666666671</v>
      </c>
      <c r="D55" s="35" t="s">
        <v>42</v>
      </c>
      <c r="E55" s="38">
        <v>2.0059999999999998</v>
      </c>
      <c r="F55" s="38">
        <v>16.529599999999999</v>
      </c>
      <c r="G55" s="38" t="s">
        <v>43</v>
      </c>
      <c r="H55" s="38">
        <v>2.976</v>
      </c>
      <c r="I55" s="38">
        <v>3521.8386</v>
      </c>
      <c r="J55" s="38" t="s">
        <v>44</v>
      </c>
      <c r="K55" s="38">
        <v>3.26</v>
      </c>
      <c r="L55" s="38">
        <v>597.28459999999995</v>
      </c>
      <c r="O55" s="24">
        <f t="shared" si="9"/>
        <v>1.9215928931901081</v>
      </c>
      <c r="R55" s="24">
        <f t="shared" si="10"/>
        <v>474.81200341726202</v>
      </c>
      <c r="U55" s="24">
        <f t="shared" si="11"/>
        <v>1272.6490407981946</v>
      </c>
      <c r="AD55" s="32">
        <v>43502</v>
      </c>
    </row>
    <row r="56" spans="1:30" x14ac:dyDescent="0.35">
      <c r="A56" s="35" t="s">
        <v>78</v>
      </c>
      <c r="B56" s="36">
        <v>43866</v>
      </c>
      <c r="C56" s="37">
        <v>0.86947916666666669</v>
      </c>
      <c r="D56" s="35" t="s">
        <v>42</v>
      </c>
      <c r="E56" s="38">
        <v>2.0099999999999998</v>
      </c>
      <c r="F56" s="38">
        <v>16.435199999999998</v>
      </c>
      <c r="G56" s="38" t="s">
        <v>43</v>
      </c>
      <c r="H56" s="38">
        <v>2.9860000000000002</v>
      </c>
      <c r="I56" s="38">
        <v>3583.598</v>
      </c>
      <c r="J56" s="38" t="s">
        <v>44</v>
      </c>
      <c r="K56" s="38">
        <v>3.2730000000000001</v>
      </c>
      <c r="L56" s="38">
        <v>593.4058</v>
      </c>
      <c r="O56" s="24">
        <f t="shared" si="9"/>
        <v>1.9106187396039869</v>
      </c>
      <c r="R56" s="24">
        <f t="shared" si="10"/>
        <v>483.1383658019119</v>
      </c>
      <c r="U56" s="24">
        <f t="shared" si="11"/>
        <v>1264.3843858925634</v>
      </c>
      <c r="AD56" s="32">
        <v>43502</v>
      </c>
    </row>
    <row r="57" spans="1:30" x14ac:dyDescent="0.35">
      <c r="A57" s="35" t="s">
        <v>79</v>
      </c>
      <c r="B57" s="36">
        <v>43866</v>
      </c>
      <c r="C57" s="37">
        <v>0.87292824074074071</v>
      </c>
      <c r="D57" s="35" t="s">
        <v>42</v>
      </c>
      <c r="E57" s="38">
        <v>2.0099999999999998</v>
      </c>
      <c r="F57" s="38">
        <v>16.6968</v>
      </c>
      <c r="G57" s="38" t="s">
        <v>43</v>
      </c>
      <c r="H57" s="38">
        <v>2.9830000000000001</v>
      </c>
      <c r="I57" s="38">
        <v>3708.5619999999999</v>
      </c>
      <c r="J57" s="38" t="s">
        <v>44</v>
      </c>
      <c r="K57" s="38">
        <v>3.266</v>
      </c>
      <c r="L57" s="38">
        <v>616.58720000000005</v>
      </c>
      <c r="M57" s="3"/>
      <c r="N57" s="24">
        <f>($O$2/$M$2)*F57</f>
        <v>1.9410301652197632</v>
      </c>
      <c r="P57" s="3"/>
      <c r="Q57" s="2"/>
      <c r="R57" s="24">
        <f t="shared" si="10"/>
        <v>499.98593150098583</v>
      </c>
      <c r="S57" s="3"/>
      <c r="T57" s="24">
        <f>($S$2/$U$2)*L57</f>
        <v>1313.7775670902024</v>
      </c>
      <c r="AD57" s="32">
        <v>43502</v>
      </c>
    </row>
    <row r="58" spans="1:30" x14ac:dyDescent="0.35">
      <c r="A58" s="31" t="s">
        <v>41</v>
      </c>
      <c r="B58" s="32">
        <v>43866</v>
      </c>
      <c r="C58" s="33">
        <v>0.89357638888888891</v>
      </c>
      <c r="D58" s="31" t="s">
        <v>42</v>
      </c>
      <c r="E58" s="34">
        <v>2.0059999999999998</v>
      </c>
      <c r="F58" s="34">
        <v>35.232199999999999</v>
      </c>
      <c r="G58" s="34" t="s">
        <v>43</v>
      </c>
      <c r="H58" s="34">
        <v>2.9830000000000001</v>
      </c>
      <c r="I58" s="34">
        <v>3262.6880000000001</v>
      </c>
      <c r="J58" s="34" t="s">
        <v>44</v>
      </c>
      <c r="K58" s="34">
        <v>3.27</v>
      </c>
      <c r="L58" s="34">
        <v>843.61879999999996</v>
      </c>
      <c r="AD58" s="32">
        <v>43502</v>
      </c>
    </row>
    <row r="59" spans="1:30" x14ac:dyDescent="0.35">
      <c r="A59" s="31" t="s">
        <v>41</v>
      </c>
      <c r="B59" s="32">
        <v>43866</v>
      </c>
      <c r="C59" s="33">
        <v>0.89701388888888889</v>
      </c>
      <c r="D59" s="31" t="s">
        <v>42</v>
      </c>
      <c r="E59" s="34">
        <v>2.0129999999999999</v>
      </c>
      <c r="F59" s="34">
        <v>35.267800000000001</v>
      </c>
      <c r="G59" s="34" t="s">
        <v>43</v>
      </c>
      <c r="H59" s="34">
        <v>2.9860000000000002</v>
      </c>
      <c r="I59" s="34">
        <v>3258.0830999999998</v>
      </c>
      <c r="J59" s="34" t="s">
        <v>44</v>
      </c>
      <c r="K59" s="34">
        <v>3.27</v>
      </c>
      <c r="L59" s="34">
        <v>841.50670000000002</v>
      </c>
    </row>
    <row r="60" spans="1:30" x14ac:dyDescent="0.35">
      <c r="A60" s="31" t="s">
        <v>41</v>
      </c>
      <c r="B60" s="32">
        <v>43866</v>
      </c>
      <c r="C60" s="33">
        <v>0.90046296296296291</v>
      </c>
      <c r="D60" s="31" t="s">
        <v>42</v>
      </c>
      <c r="E60" s="34">
        <v>2.0099999999999998</v>
      </c>
      <c r="F60" s="34">
        <v>35.389800000000001</v>
      </c>
      <c r="G60" s="34" t="s">
        <v>43</v>
      </c>
      <c r="H60" s="34">
        <v>2.9830000000000001</v>
      </c>
      <c r="I60" s="34">
        <v>3252.9250000000002</v>
      </c>
      <c r="J60" s="34" t="s">
        <v>44</v>
      </c>
      <c r="K60" s="34">
        <v>3.266</v>
      </c>
      <c r="L60" s="34">
        <v>844.95719999999994</v>
      </c>
    </row>
    <row r="61" spans="1:30" x14ac:dyDescent="0.35">
      <c r="A61" s="31" t="s">
        <v>41</v>
      </c>
      <c r="B61" s="32">
        <v>43866</v>
      </c>
      <c r="C61" s="33">
        <v>0.90390046296296289</v>
      </c>
      <c r="D61" s="31" t="s">
        <v>42</v>
      </c>
      <c r="E61" s="34">
        <v>2.0059999999999998</v>
      </c>
      <c r="F61" s="34">
        <v>35.280999999999999</v>
      </c>
      <c r="G61" s="34" t="s">
        <v>43</v>
      </c>
      <c r="H61" s="34">
        <v>2.98</v>
      </c>
      <c r="I61" s="34">
        <v>3266.3672999999999</v>
      </c>
      <c r="J61" s="34" t="s">
        <v>44</v>
      </c>
      <c r="K61" s="34">
        <v>3.266</v>
      </c>
      <c r="L61" s="34">
        <v>843.70050000000003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2020-04-24T14:10:33Z</dcterms:modified>
</cp:coreProperties>
</file>