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42" i="1"/>
  <c r="U50" i="1"/>
  <c r="T54" i="1"/>
  <c r="O7" i="1"/>
  <c r="O15" i="1"/>
  <c r="O27" i="1"/>
  <c r="O39" i="1"/>
  <c r="U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N40" i="1"/>
  <c r="O38" i="1"/>
  <c r="N36" i="1"/>
  <c r="O34" i="1"/>
  <c r="O28" i="1"/>
  <c r="O26" i="1"/>
  <c r="O24" i="1"/>
  <c r="O22" i="1"/>
  <c r="O20" i="1"/>
  <c r="O14" i="1"/>
  <c r="O12" i="1"/>
  <c r="O10" i="1"/>
  <c r="O8" i="1"/>
  <c r="O6" i="1"/>
  <c r="O9" i="1"/>
  <c r="O13" i="1"/>
  <c r="O21" i="1"/>
  <c r="O25" i="1"/>
  <c r="O29" i="1"/>
  <c r="O37" i="1"/>
  <c r="O41" i="1"/>
  <c r="N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Q10" i="1"/>
  <c r="R8" i="1"/>
  <c r="R57" i="1"/>
  <c r="R55" i="1"/>
  <c r="R53" i="1"/>
  <c r="R51" i="1"/>
  <c r="R49" i="1"/>
  <c r="R43" i="1"/>
  <c r="R41" i="1"/>
  <c r="R39" i="1"/>
  <c r="R37" i="1"/>
  <c r="R35" i="1"/>
  <c r="R29" i="1"/>
  <c r="Q27" i="1"/>
  <c r="R25" i="1"/>
  <c r="R23" i="1"/>
  <c r="R21" i="1"/>
  <c r="R15" i="1"/>
  <c r="R7" i="1"/>
  <c r="R11" i="1"/>
  <c r="U7" i="1"/>
  <c r="U9" i="1"/>
  <c r="U11" i="1"/>
  <c r="U13" i="1"/>
  <c r="U15" i="1"/>
  <c r="U21" i="1"/>
  <c r="T23" i="1"/>
  <c r="U25" i="1"/>
  <c r="U27" i="1"/>
  <c r="U29" i="1"/>
  <c r="U35" i="1"/>
  <c r="U37" i="1"/>
  <c r="U39" i="1"/>
  <c r="U41" i="1"/>
  <c r="U43" i="1"/>
  <c r="T49" i="1"/>
  <c r="U51" i="1"/>
  <c r="U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<sst xmlns="http://schemas.openxmlformats.org/spreadsheetml/2006/main" count="279" uniqueCount="85">
  <si>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</si>
  <si>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</si>
  <si>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</si>
  <si>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</si>
  <si>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</si>
  <si>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</si>
  <si>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</si>
  <si>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</si>
  <si>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</si>
  <si>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</si>
  <si>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</si>
  <si>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</si>
  <si>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</si>
  <si>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</si>
  <si>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</si>
  <si>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</si>
  <si>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</si>
  <si>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</si>
  <si>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</si>
  <si>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</si>
  <si>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</si>
  <si>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</si>
  <si>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</si>
  <si>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</si>
  <si>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</si>
  <si>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</si>
  <si>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</si>
  <si>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</si>
  <si>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</si>
  <si>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</si>
  <si>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</si>
  <si>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</si>
  <si>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</si>
  <si>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</si>
  <si>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</si>
  <si>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</si>
  <si>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</si>
  <si>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</si>
  <si>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</si>
  <si>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</si>
  <si>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</si>
  <si>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</si>
  <si>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</si>
  <si>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</si>
  <si>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</si>
  <si>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</si>
  <si>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</si>
  <si>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</si>
  <si>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</si>
  <si>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</si>
  <si>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</si>
  <si>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</si>
  <si>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</si>
  <si>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</si>
  <si>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</si>
  <si>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</si>
  <si>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</si>
  <si>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</si>
  <si>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</si>
  <si>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</si>
  <si>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</si>
  <si>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</si>
  <si>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</si>
  <si>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</si>
  <si>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</si>
  <si>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</si>
  <si>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</si>
  <si>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</si>
  <si>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</si>
  <si>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</si>
  <si>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</si>
  <si>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</si>
  <si>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</si>
  <si>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</si>
  <si>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</si>
  <si>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</si>
  <si>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</si>
  <si>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</si>
  <si>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</si>
  <si>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</si>
  <si>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</si>
  <si>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</si>
  <si>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</si>
  <si>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</si>
  <si>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Ergebnis fehlt AS 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</si>
</sst>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M1" zoomScale="70" zoomScaleNormal="70" workbookViewId="0">
      <selection activeCell="O25" sqref="O25"/>
    </sheetView>
  </sheetViews>
  <sheetFormatPr baseColWidth="10" defaultRowHeight="15" x14ac:dyDescent="0.25"/>
  <cols>
    <col min="1" max="1" width="7.140625" customWidth="1"/>
    <col min="2" max="2" width="15.140625" customWidth="1"/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42786</v>
      </c>
      <c r="C2" s="8">
        <v>0.86405092592592592</v>
      </c>
      <c r="D2" s="5" t="s">
        <v>42</v>
      </c>
      <c r="E2" s="9">
        <v>1.9730000000000001</v>
      </c>
      <c r="F2" s="9">
        <v>38.750300000000003</v>
      </c>
      <c r="G2" s="9" t="s">
        <v>43</v>
      </c>
      <c r="H2" s="9">
        <v>2.91</v>
      </c>
      <c r="I2" s="9">
        <v>3726.0682000000002</v>
      </c>
      <c r="J2" s="9" t="s">
        <v>44</v>
      </c>
      <c r="K2" s="9">
        <v>3.1059999999999999</v>
      </c>
      <c r="L2" s="9">
        <v>709.01459999999997</v>
      </c>
      <c r="M2" s="4">
        <f>AVERAGE(F2:F5,F16:F19,F30:F33,F44:F47,F58:F61)</f>
        <v>38.132584210526318</v>
      </c>
      <c r="N2" s="4">
        <f>STDEV(F2:F5,F16:F19,F30:F33,F44:F47,G58:G61)</f>
        <v>0.2593335135266851</v>
      </c>
      <c r="O2">
        <v>4.08</v>
      </c>
      <c r="P2" s="4">
        <f>AVERAGE(I2:I5,I16:I19,I30:I33,I44:I47,I58:I61)</f>
        <v>3804.1866526315794</v>
      </c>
      <c r="Q2" s="4">
        <f>STDEV(I2:I5,I16:I19,I30:I33,I44:I47,I58:I61)</f>
        <v>31.678088246774095</v>
      </c>
      <c r="R2" s="4">
        <v>399</v>
      </c>
      <c r="S2" s="4">
        <f>AVERAGE(L2:L5,L16:L19,L30:L33,L44:L47,L58:L61)</f>
        <v>701.27461578947373</v>
      </c>
      <c r="T2" s="4">
        <f>STDEV(L2:L5,L16:L19,L30:L33,L44:L47,L58:L61)</f>
        <v>5.0698162533285842</v>
      </c>
      <c r="U2" s="4">
        <v>399</v>
      </c>
      <c r="AD2" s="7">
        <v>42758</v>
      </c>
      <c r="AE2" s="6">
        <f>(N2/M2)^2</f>
        <v>4.6251392433453031E-5</v>
      </c>
      <c r="AF2" s="6">
        <f>(T2/S2)^2</f>
        <v>5.226466859267945E-5</v>
      </c>
      <c r="AG2" s="6">
        <f>(T2/S2)^2</f>
        <v>5.226466859267945E-5</v>
      </c>
    </row>
    <row r="3" spans="1:33" x14ac:dyDescent="0.25">
      <c r="A3" s="5" t="s">
        <v>41</v>
      </c>
      <c r="B3" s="7">
        <v>42786</v>
      </c>
      <c r="C3" s="8">
        <v>0.8677893518518518</v>
      </c>
      <c r="D3" s="5" t="s">
        <v>42</v>
      </c>
      <c r="E3" s="9">
        <v>1.9730000000000001</v>
      </c>
      <c r="F3" s="9">
        <v>38.198700000000002</v>
      </c>
      <c r="G3" s="9" t="s">
        <v>43</v>
      </c>
      <c r="H3" s="9">
        <v>2.91</v>
      </c>
      <c r="I3" s="9">
        <v>3844.6842000000001</v>
      </c>
      <c r="J3" s="9" t="s">
        <v>44</v>
      </c>
      <c r="K3" s="9">
        <v>3.1059999999999999</v>
      </c>
      <c r="L3" s="9">
        <v>707.02070000000003</v>
      </c>
      <c r="M3" s="5"/>
      <c r="N3" s="4"/>
      <c r="O3" s="5"/>
      <c r="P3" s="5"/>
      <c r="Q3" s="4"/>
      <c r="R3" s="4"/>
      <c r="S3" s="5"/>
      <c r="T3" s="4"/>
      <c r="U3" s="4"/>
      <c r="AD3" s="7">
        <v>42758</v>
      </c>
    </row>
    <row r="4" spans="1:33" x14ac:dyDescent="0.25">
      <c r="A4" s="5" t="s">
        <v>41</v>
      </c>
      <c r="B4" s="7">
        <v>42786</v>
      </c>
      <c r="C4" s="8">
        <v>0.87152777777777779</v>
      </c>
      <c r="D4" s="5" t="s">
        <v>42</v>
      </c>
      <c r="E4" s="9">
        <v>1.97</v>
      </c>
      <c r="F4" s="9">
        <v>38.201799999999999</v>
      </c>
      <c r="G4" s="9" t="s">
        <v>43</v>
      </c>
      <c r="H4" s="9">
        <v>2.903</v>
      </c>
      <c r="I4" s="9">
        <v>3824.4191999999998</v>
      </c>
      <c r="J4" s="9" t="s">
        <v>44</v>
      </c>
      <c r="K4" s="9">
        <v>3.1030000000000002</v>
      </c>
      <c r="L4" s="9">
        <v>700.59559999999999</v>
      </c>
      <c r="M4" s="5"/>
      <c r="N4" s="4"/>
      <c r="O4" s="5"/>
      <c r="P4" s="5"/>
      <c r="Q4" s="4"/>
      <c r="R4" s="4"/>
      <c r="S4" s="5"/>
      <c r="T4" s="4"/>
      <c r="U4" s="4"/>
      <c r="AD4" s="7">
        <v>42758</v>
      </c>
    </row>
    <row r="5" spans="1:33" x14ac:dyDescent="0.25">
      <c r="A5" s="5" t="s">
        <v>41</v>
      </c>
      <c r="B5" s="7">
        <v>42786</v>
      </c>
      <c r="C5" s="8">
        <v>0.87526620370370367</v>
      </c>
      <c r="D5" s="5" t="s">
        <v>42</v>
      </c>
      <c r="E5" s="9">
        <v>1.976</v>
      </c>
      <c r="F5" s="9">
        <v>38.123800000000003</v>
      </c>
      <c r="G5" s="9" t="s">
        <v>43</v>
      </c>
      <c r="H5" s="9">
        <v>2.91</v>
      </c>
      <c r="I5" s="9">
        <v>3834.0223999999998</v>
      </c>
      <c r="J5" s="9" t="s">
        <v>44</v>
      </c>
      <c r="K5" s="9">
        <v>3.1059999999999999</v>
      </c>
      <c r="L5" s="9">
        <v>701.69280000000003</v>
      </c>
      <c r="M5" s="5"/>
      <c r="N5" s="4"/>
      <c r="O5" s="5"/>
      <c r="P5" s="5"/>
      <c r="Q5" s="4"/>
      <c r="R5" s="4"/>
      <c r="S5" s="5"/>
      <c r="T5" s="4"/>
      <c r="U5" s="4"/>
      <c r="AD5" s="7">
        <v>42758</v>
      </c>
    </row>
    <row r="6" spans="1:33" x14ac:dyDescent="0.25">
      <c r="A6" s="31" t="s">
        <v>45</v>
      </c>
      <c r="B6" s="32">
        <v>42786</v>
      </c>
      <c r="C6" s="33">
        <v>0.87900462962962955</v>
      </c>
      <c r="D6" s="31" t="s">
        <v>42</v>
      </c>
      <c r="E6" s="34">
        <v>1.9730000000000001</v>
      </c>
      <c r="F6" s="34">
        <v>23.997599999999998</v>
      </c>
      <c r="G6" s="34" t="s">
        <v>43</v>
      </c>
      <c r="H6" s="34">
        <v>2.91</v>
      </c>
      <c r="I6" s="34">
        <v>5329.9283999999998</v>
      </c>
      <c r="J6" s="34" t="s">
        <v>44</v>
      </c>
      <c r="K6" s="34">
        <v>3.1059999999999999</v>
      </c>
      <c r="L6" s="34">
        <v>563.13980000000004</v>
      </c>
      <c r="O6" s="10">
        <f t="shared" ref="O6:O15" si="0">($O$2/$M$2)*F6</f>
        <v>2.5676258251852846</v>
      </c>
      <c r="R6" s="10">
        <f>($R$2/$P$2)*I6</f>
        <v>559.02657408486436</v>
      </c>
      <c r="U6" s="10">
        <f>($S$2/$U$2)*L6</f>
        <v>989.76352601694509</v>
      </c>
      <c r="V6" s="3">
        <v>0</v>
      </c>
      <c r="W6" s="11" t="s">
        <v>33</v>
      </c>
      <c r="X6" s="2">
        <f>SLOPE(O6:O10,$V$6:$V$10)</f>
        <v>3.3981646584610556E-4</v>
      </c>
      <c r="Y6" s="2">
        <f>RSQ(O6:O10,$V$6:$V$10)</f>
        <v>0.17935988337721062</v>
      </c>
      <c r="Z6" s="2">
        <f>SLOPE($R6:$R10,$V$6:$V$10)</f>
        <v>-1.8483860993350099</v>
      </c>
      <c r="AA6" s="2">
        <f>RSQ(R6:R10,$V$6:$V$10)</f>
        <v>0.81590109820419432</v>
      </c>
      <c r="AB6" s="2">
        <f>SLOPE(U6:U10,$V$6:$V$10)</f>
        <v>2.4109258865085041</v>
      </c>
      <c r="AC6" s="2">
        <f>RSQ(U6:U10,$V$6:$V$10)</f>
        <v>0.99651129538893146</v>
      </c>
      <c r="AD6" s="7">
        <v>42758</v>
      </c>
      <c r="AE6" s="2"/>
    </row>
    <row r="7" spans="1:33" x14ac:dyDescent="0.25">
      <c r="A7" s="31" t="s">
        <v>46</v>
      </c>
      <c r="B7" s="32">
        <v>42786</v>
      </c>
      <c r="C7" s="33">
        <v>0.88274305555555566</v>
      </c>
      <c r="D7" s="31" t="s">
        <v>42</v>
      </c>
      <c r="E7" s="34">
        <v>1.97</v>
      </c>
      <c r="F7" s="34">
        <v>24.220400000000001</v>
      </c>
      <c r="G7" s="34" t="s">
        <v>43</v>
      </c>
      <c r="H7" s="34">
        <v>2.9060000000000001</v>
      </c>
      <c r="I7" s="34">
        <v>5068.0919999999996</v>
      </c>
      <c r="J7" s="34" t="s">
        <v>44</v>
      </c>
      <c r="K7" s="34">
        <v>3.1</v>
      </c>
      <c r="L7" s="34">
        <v>577.86040000000003</v>
      </c>
      <c r="O7" s="10">
        <f t="shared" si="0"/>
        <v>2.5914643354467812</v>
      </c>
      <c r="R7" s="10">
        <f>($R$2/$P$2)*I7</f>
        <v>531.56400898498157</v>
      </c>
      <c r="U7" s="10">
        <f t="shared" ref="U7:U15" si="1">($S$2/$U$2)*L7</f>
        <v>1015.6361653883499</v>
      </c>
      <c r="V7" s="3">
        <v>10</v>
      </c>
      <c r="W7" s="13" t="s">
        <v>34</v>
      </c>
      <c r="X7" s="2">
        <f>SLOPE($O11:$O15,$V$6:$V$10)</f>
        <v>1.4187551439292178E-4</v>
      </c>
      <c r="Y7" s="2">
        <f>RSQ(O11:O15,$V$6:$V$10)</f>
        <v>5.3395376431151664E-2</v>
      </c>
      <c r="Z7" s="2">
        <f>SLOPE($R11:$R15,$V$6:$V$10)</f>
        <v>-3.8857273971494237E-2</v>
      </c>
      <c r="AA7" s="2">
        <f>RSQ(R11:R15,$V$6:$V$10)</f>
        <v>9.8035852763191378E-3</v>
      </c>
      <c r="AB7" s="2">
        <f>SLOPE(U11:U15,$V$6:$V$10)</f>
        <v>1.7796416410197082</v>
      </c>
      <c r="AC7" s="2">
        <f>RSQ(U11:U15,$V$6:$V$10)</f>
        <v>0.97571730530128131</v>
      </c>
      <c r="AD7" s="7">
        <v>42758</v>
      </c>
      <c r="AE7" s="2"/>
    </row>
    <row r="8" spans="1:33" x14ac:dyDescent="0.25">
      <c r="A8" s="31" t="s">
        <v>47</v>
      </c>
      <c r="B8" s="32">
        <v>42786</v>
      </c>
      <c r="C8" s="33">
        <v>0.88648148148148154</v>
      </c>
      <c r="D8" s="31" t="s">
        <v>42</v>
      </c>
      <c r="E8" s="34">
        <v>1.97</v>
      </c>
      <c r="F8" s="34">
        <v>23.966999999999999</v>
      </c>
      <c r="G8" s="34" t="s">
        <v>43</v>
      </c>
      <c r="H8" s="34">
        <v>2.903</v>
      </c>
      <c r="I8" s="34">
        <v>4772.9564</v>
      </c>
      <c r="J8" s="34" t="s">
        <v>44</v>
      </c>
      <c r="K8" s="34">
        <v>3.1</v>
      </c>
      <c r="L8" s="34">
        <v>590.45479999999998</v>
      </c>
      <c r="O8" s="10">
        <f t="shared" si="0"/>
        <v>2.5643517748531401</v>
      </c>
      <c r="R8" s="10">
        <f>($R$2/$P$2)*I8</f>
        <v>500.6088758243784</v>
      </c>
      <c r="U8" s="10">
        <f t="shared" si="1"/>
        <v>1037.7718371204273</v>
      </c>
      <c r="V8" s="3">
        <v>20</v>
      </c>
      <c r="W8" s="15" t="s">
        <v>35</v>
      </c>
      <c r="X8" s="2">
        <f>SLOPE($O20:$O24,$V$6:$V$10)</f>
        <v>-1.2278116725977272E-2</v>
      </c>
      <c r="Y8" s="2">
        <f>RSQ(O20:O24,$V$6:$V$10)</f>
        <v>0.12752035866753683</v>
      </c>
      <c r="Z8" s="2">
        <f>SLOPE($R20:$R24,$V$6:$V$10)</f>
        <v>-2.5492370613023096</v>
      </c>
      <c r="AA8" s="2">
        <f>RSQ(R20:R24,$V$6:$V$10)</f>
        <v>0.15767688720956813</v>
      </c>
      <c r="AB8" s="2">
        <f>SLOPE($U20:$U24,$V$6:$V$10)</f>
        <v>1.4621352275405286</v>
      </c>
      <c r="AC8" s="2">
        <f>RSQ(U20:U24,$V$6:$V$10)</f>
        <v>0.88089669499294676</v>
      </c>
      <c r="AD8" s="7">
        <v>42758</v>
      </c>
      <c r="AE8" s="2"/>
    </row>
    <row r="9" spans="1:33" x14ac:dyDescent="0.25">
      <c r="A9" s="31" t="s">
        <v>48</v>
      </c>
      <c r="B9" s="32">
        <v>42786</v>
      </c>
      <c r="C9" s="33">
        <v>0.89020833333333327</v>
      </c>
      <c r="D9" s="31" t="s">
        <v>42</v>
      </c>
      <c r="E9" s="34">
        <v>1.9730000000000001</v>
      </c>
      <c r="F9" s="34">
        <v>24.197199999999999</v>
      </c>
      <c r="G9" s="34" t="s">
        <v>43</v>
      </c>
      <c r="H9" s="34">
        <v>2.91</v>
      </c>
      <c r="I9" s="34">
        <v>4840.8711999999996</v>
      </c>
      <c r="J9" s="34" t="s">
        <v>44</v>
      </c>
      <c r="K9" s="34">
        <v>3.1059999999999999</v>
      </c>
      <c r="L9" s="34">
        <v>606.81939999999997</v>
      </c>
      <c r="O9" s="10">
        <f t="shared" si="0"/>
        <v>2.5889820489204491</v>
      </c>
      <c r="R9" s="10">
        <f>($R$2/$P$2)*I9</f>
        <v>507.73208182723175</v>
      </c>
      <c r="U9" s="10">
        <f t="shared" si="1"/>
        <v>1066.5339388185437</v>
      </c>
      <c r="V9" s="3">
        <v>30</v>
      </c>
      <c r="W9" s="18" t="s">
        <v>36</v>
      </c>
      <c r="X9" s="2">
        <f>SLOPE($O25:$O29,$V$6:$V$10)</f>
        <v>-5.7606166628320298E-4</v>
      </c>
      <c r="Y9" s="2">
        <f>RSQ(O25:O29,$V$6:$V$10)</f>
        <v>1.7158982235829763E-3</v>
      </c>
      <c r="Z9" s="2">
        <f>SLOPE($R25:$R29,$V$6:$V$10)</f>
        <v>2.5702247530983389</v>
      </c>
      <c r="AA9" s="2">
        <f>RSQ(R25:R29,$V$6:$V$10)</f>
        <v>0.9989982863084047</v>
      </c>
      <c r="AB9" s="2">
        <f>SLOPE(U25:U29,$V$6:$V$10)</f>
        <v>3.9284015487938633</v>
      </c>
      <c r="AC9" s="2">
        <f>RSQ(U25:U29,$V$6:$V$10)</f>
        <v>0.8291212137001116</v>
      </c>
      <c r="AD9" s="7">
        <v>42758</v>
      </c>
      <c r="AE9" s="2"/>
    </row>
    <row r="10" spans="1:33" x14ac:dyDescent="0.25">
      <c r="A10" s="31" t="s">
        <v>49</v>
      </c>
      <c r="B10" s="32">
        <v>42786</v>
      </c>
      <c r="C10" s="33">
        <v>0.89394675925925926</v>
      </c>
      <c r="D10" s="31" t="s">
        <v>42</v>
      </c>
      <c r="E10" s="34">
        <v>1.966</v>
      </c>
      <c r="F10" s="34">
        <v>24.167999999999999</v>
      </c>
      <c r="G10" s="34" t="s">
        <v>43</v>
      </c>
      <c r="H10" s="34">
        <v>2.903</v>
      </c>
      <c r="I10" s="34">
        <v>6157.7853999999998</v>
      </c>
      <c r="J10" s="34" t="s">
        <v>44</v>
      </c>
      <c r="K10" s="34">
        <v>3.1030000000000002</v>
      </c>
      <c r="L10" s="34">
        <v>617.24680000000001</v>
      </c>
      <c r="O10" s="10">
        <f t="shared" si="0"/>
        <v>2.5858577917407559</v>
      </c>
      <c r="Q10" s="10">
        <f>($R$2/$P$2)*I10</f>
        <v>645.85589482061266</v>
      </c>
      <c r="U10" s="10">
        <f t="shared" si="1"/>
        <v>1084.8609336272734</v>
      </c>
      <c r="V10" s="3">
        <v>40</v>
      </c>
      <c r="W10" s="20" t="s">
        <v>37</v>
      </c>
      <c r="X10" s="2">
        <f>SLOPE($O34:$O38,$V$6:$V$10)</f>
        <v>-8.4387042384389762E-4</v>
      </c>
      <c r="Y10" s="2">
        <f>RSQ(O34:O38,$V$6:$V$10)</f>
        <v>0.89318500754571906</v>
      </c>
      <c r="Z10" s="2">
        <f>SLOPE($R34:$R38,$V$6:$V$10)</f>
        <v>1.3519973959327434</v>
      </c>
      <c r="AA10" s="2">
        <f>RSQ(R34:R38,$V$6:$V$10)</f>
        <v>0.99220606313408655</v>
      </c>
      <c r="AB10" s="2">
        <f>SLOPE(U34:U38,$V$6:$V$10)</f>
        <v>1.309900133592165</v>
      </c>
      <c r="AC10" s="2">
        <f>RSQ(U34:U38,$V$6:$V$10)</f>
        <v>0.88949324729410917</v>
      </c>
      <c r="AD10" s="7">
        <v>42758</v>
      </c>
      <c r="AE10" s="2"/>
    </row>
    <row r="11" spans="1:33" x14ac:dyDescent="0.25">
      <c r="A11" s="31" t="s">
        <v>50</v>
      </c>
      <c r="B11" s="32">
        <v>42786</v>
      </c>
      <c r="C11" s="33">
        <v>0.89768518518518514</v>
      </c>
      <c r="D11" s="31" t="s">
        <v>42</v>
      </c>
      <c r="E11" s="34">
        <v>1.97</v>
      </c>
      <c r="F11" s="34">
        <v>24.059200000000001</v>
      </c>
      <c r="G11" s="34" t="s">
        <v>43</v>
      </c>
      <c r="H11" s="34">
        <v>2.903</v>
      </c>
      <c r="I11" s="34">
        <v>4731.7884000000004</v>
      </c>
      <c r="J11" s="34" t="s">
        <v>44</v>
      </c>
      <c r="K11" s="34">
        <v>3.1</v>
      </c>
      <c r="L11" s="34">
        <v>553.1232</v>
      </c>
      <c r="O11" s="12">
        <f>($O$2/$M$2)*F11</f>
        <v>2.5742167238931315</v>
      </c>
      <c r="R11" s="12">
        <f>($R$2/$P$2)*I11</f>
        <v>496.29099305471016</v>
      </c>
      <c r="U11" s="12">
        <f>($S$2/$U$2)*L11</f>
        <v>972.15854527379497</v>
      </c>
      <c r="V11" s="3"/>
      <c r="W11" s="21" t="s">
        <v>38</v>
      </c>
      <c r="X11" s="2">
        <f>SLOPE($O39:$O43,$V$6:$V$10)</f>
        <v>-4.4419172307337508E-3</v>
      </c>
      <c r="Y11" s="2">
        <f>RSQ(O39:O43,$V$6:$V$10)</f>
        <v>0.95949971612484031</v>
      </c>
      <c r="Z11" s="2">
        <f>SLOPE($R39:$R43,$V$6:$V$10)</f>
        <v>4.7297239134029754</v>
      </c>
      <c r="AA11" s="2">
        <f>RSQ(R39:R43,$V$6:$V$10)</f>
        <v>0.74290016914483559</v>
      </c>
      <c r="AB11" s="2">
        <f>SLOPE($U39:$U43,$V$6:$V$10)</f>
        <v>-0.35939005873842461</v>
      </c>
      <c r="AC11" s="2">
        <f>RSQ(U39:U43,$V$6:$V$10)</f>
        <v>8.3756137476203057E-2</v>
      </c>
      <c r="AD11" s="7">
        <v>42758</v>
      </c>
      <c r="AE11" s="2"/>
    </row>
    <row r="12" spans="1:33" x14ac:dyDescent="0.25">
      <c r="A12" s="31" t="s">
        <v>51</v>
      </c>
      <c r="B12" s="32">
        <v>42786</v>
      </c>
      <c r="C12" s="33">
        <v>0.90142361111111102</v>
      </c>
      <c r="D12" s="31" t="s">
        <v>42</v>
      </c>
      <c r="E12" s="34">
        <v>1.9730000000000001</v>
      </c>
      <c r="F12" s="34">
        <v>24.058199999999999</v>
      </c>
      <c r="G12" s="34" t="s">
        <v>43</v>
      </c>
      <c r="H12" s="34">
        <v>2.91</v>
      </c>
      <c r="I12" s="34">
        <v>4599.8728000000001</v>
      </c>
      <c r="J12" s="34" t="s">
        <v>44</v>
      </c>
      <c r="K12" s="34">
        <v>3.1030000000000002</v>
      </c>
      <c r="L12" s="34">
        <v>565.81299999999999</v>
      </c>
      <c r="O12" s="12">
        <f>($O$2/$M$2)*F12</f>
        <v>2.5741097287842378</v>
      </c>
      <c r="R12" s="12">
        <f>($R$2/$P$2)*I12</f>
        <v>482.45509876083003</v>
      </c>
      <c r="U12" s="12">
        <f>($S$2/$U$2)*L12</f>
        <v>994.46189018468533</v>
      </c>
      <c r="V12" s="3"/>
      <c r="W12" s="23" t="s">
        <v>39</v>
      </c>
      <c r="X12" s="2">
        <f>SLOPE($O48:$O52,$V$6:$V$10)</f>
        <v>-6.6715118798899055E-3</v>
      </c>
      <c r="Y12" s="2">
        <f>RSQ(O48:O52,$V$6:$V$10)</f>
        <v>0.90366920576401366</v>
      </c>
      <c r="Z12" s="2">
        <f>SLOPE($R48:$R52,$V$6:$V$10)</f>
        <v>7.0513036263464999</v>
      </c>
      <c r="AA12" s="2">
        <f>RSQ(R48:R52,$V$6:$V$10)</f>
        <v>0.75193514338170242</v>
      </c>
      <c r="AB12" s="2">
        <f>SLOPE(U48:U52,$V$6:$V$10)</f>
        <v>1.1001791012856788</v>
      </c>
      <c r="AC12" s="2">
        <f>RSQ(U48:U52,$V$6:$V$10)</f>
        <v>0.70930440662286121</v>
      </c>
      <c r="AD12" s="7">
        <v>42758</v>
      </c>
      <c r="AE12" s="2"/>
    </row>
    <row r="13" spans="1:33" x14ac:dyDescent="0.25">
      <c r="A13" s="31" t="s">
        <v>52</v>
      </c>
      <c r="B13" s="32">
        <v>42786</v>
      </c>
      <c r="C13" s="33">
        <v>0.90516203703703713</v>
      </c>
      <c r="D13" s="31" t="s">
        <v>42</v>
      </c>
      <c r="E13" s="34">
        <v>1.97</v>
      </c>
      <c r="F13" s="34">
        <v>24.256</v>
      </c>
      <c r="G13" s="34" t="s">
        <v>43</v>
      </c>
      <c r="H13" s="34">
        <v>2.903</v>
      </c>
      <c r="I13" s="34">
        <v>4648.8963999999996</v>
      </c>
      <c r="J13" s="34" t="s">
        <v>44</v>
      </c>
      <c r="K13" s="34">
        <v>3.1</v>
      </c>
      <c r="L13" s="34">
        <v>569.52300000000002</v>
      </c>
      <c r="O13" s="12">
        <f>($O$2/$M$2)*F13</f>
        <v>2.5952733613233936</v>
      </c>
      <c r="R13" s="12">
        <f>($R$2/$P$2)*I13</f>
        <v>487.59691176479208</v>
      </c>
      <c r="U13" s="12">
        <f t="shared" si="1"/>
        <v>1000.9825138051841</v>
      </c>
      <c r="V13" s="3"/>
      <c r="W13" s="25" t="s">
        <v>40</v>
      </c>
      <c r="X13" s="2">
        <f>SLOPE($O53:$O57,$V$6:$V$10)</f>
        <v>-4.5139096540036047E-3</v>
      </c>
      <c r="Y13" s="2">
        <f>RSQ(O53:O57,$V$6:$V$10)</f>
        <v>0.86909108904839305</v>
      </c>
      <c r="Z13" s="2">
        <f>SLOPE($R53:$R57,$V$6:$V$10)</f>
        <v>3.1229695461398195</v>
      </c>
      <c r="AA13" s="2">
        <f>RSQ(R53:R57,$V$6:$V$10)</f>
        <v>0.92049462796745707</v>
      </c>
      <c r="AB13" s="2">
        <f>SLOPE(U53:U57,$V$6:$V$10)</f>
        <v>1.143984535270046</v>
      </c>
      <c r="AC13" s="2">
        <f>RSQ(U53:U57,$V$6:$V$10)</f>
        <v>0.70007330397472567</v>
      </c>
      <c r="AD13" s="7">
        <v>42758</v>
      </c>
      <c r="AE13" s="2"/>
    </row>
    <row r="14" spans="1:33" x14ac:dyDescent="0.25">
      <c r="A14" s="31" t="s">
        <v>53</v>
      </c>
      <c r="B14" s="32">
        <v>42786</v>
      </c>
      <c r="C14" s="33">
        <v>0.90890046296296301</v>
      </c>
      <c r="D14" s="31" t="s">
        <v>42</v>
      </c>
      <c r="E14" s="34">
        <v>1.9730000000000001</v>
      </c>
      <c r="F14" s="34">
        <v>24.181799999999999</v>
      </c>
      <c r="G14" s="34" t="s">
        <v>43</v>
      </c>
      <c r="H14" s="34">
        <v>2.91</v>
      </c>
      <c r="I14" s="34">
        <v>4735.1918999999998</v>
      </c>
      <c r="J14" s="34" t="s">
        <v>44</v>
      </c>
      <c r="K14" s="34">
        <v>3.1059999999999999</v>
      </c>
      <c r="L14" s="34">
        <v>585.56280000000004</v>
      </c>
      <c r="O14" s="12">
        <f>($O$2/$M$2)*F14</f>
        <v>2.5873343242434879</v>
      </c>
      <c r="R14" s="12">
        <f>($R$2/$P$2)*I14</f>
        <v>496.64796725813426</v>
      </c>
      <c r="U14" s="12">
        <f t="shared" si="1"/>
        <v>1029.173753359921</v>
      </c>
      <c r="AD14" s="7">
        <v>42758</v>
      </c>
    </row>
    <row r="15" spans="1:33" x14ac:dyDescent="0.25">
      <c r="A15" s="31" t="s">
        <v>54</v>
      </c>
      <c r="B15" s="32">
        <v>42786</v>
      </c>
      <c r="C15" s="33">
        <v>0.91263888888888889</v>
      </c>
      <c r="D15" s="31" t="s">
        <v>42</v>
      </c>
      <c r="E15" s="34">
        <v>1.9730000000000001</v>
      </c>
      <c r="F15" s="34">
        <v>24.063700000000001</v>
      </c>
      <c r="G15" s="34" t="s">
        <v>43</v>
      </c>
      <c r="H15" s="34">
        <v>2.9129999999999998</v>
      </c>
      <c r="I15" s="34">
        <v>4645.6049999999996</v>
      </c>
      <c r="J15" s="34" t="s">
        <v>44</v>
      </c>
      <c r="K15" s="34">
        <v>3.11</v>
      </c>
      <c r="L15" s="34">
        <v>593.8759</v>
      </c>
      <c r="O15" s="12">
        <f>($O$2/$M$2)*F15</f>
        <v>2.5746982018831526</v>
      </c>
      <c r="R15" s="12">
        <f>($R$2/$P$2)*I15</f>
        <v>487.25169510748333</v>
      </c>
      <c r="U15" s="12">
        <f t="shared" si="1"/>
        <v>1043.7846957371626</v>
      </c>
      <c r="AD15" s="7">
        <v>42758</v>
      </c>
    </row>
    <row r="16" spans="1:33" x14ac:dyDescent="0.25">
      <c r="A16" s="5" t="s">
        <v>41</v>
      </c>
      <c r="B16" s="7">
        <v>42786</v>
      </c>
      <c r="C16" s="8">
        <v>0.91637731481481488</v>
      </c>
      <c r="D16" s="5" t="s">
        <v>42</v>
      </c>
      <c r="E16" s="9">
        <v>1.9730000000000001</v>
      </c>
      <c r="F16" s="9">
        <v>38.520800000000001</v>
      </c>
      <c r="G16" s="9" t="s">
        <v>43</v>
      </c>
      <c r="H16" s="9">
        <v>2.9129999999999998</v>
      </c>
      <c r="I16" s="9">
        <v>3854.5448000000001</v>
      </c>
      <c r="J16" s="9" t="s">
        <v>44</v>
      </c>
      <c r="K16" s="9">
        <v>3.1059999999999999</v>
      </c>
      <c r="L16" s="9">
        <v>702.10469999999998</v>
      </c>
      <c r="M16" s="5"/>
      <c r="N16" s="4"/>
      <c r="O16" s="5"/>
      <c r="P16" s="5"/>
      <c r="Q16" s="4"/>
      <c r="R16" s="4"/>
      <c r="S16" s="5"/>
      <c r="T16" s="4"/>
      <c r="U16" s="4"/>
      <c r="AD16" s="7">
        <v>42758</v>
      </c>
    </row>
    <row r="17" spans="1:30" x14ac:dyDescent="0.25">
      <c r="A17" s="5" t="s">
        <v>41</v>
      </c>
      <c r="B17" s="7" t="s">
        <v>84</v>
      </c>
      <c r="C17" s="8"/>
      <c r="D17" s="5"/>
      <c r="E17" s="9"/>
      <c r="F17" s="9"/>
      <c r="G17" s="9"/>
      <c r="H17" s="9"/>
      <c r="I17" s="9"/>
      <c r="J17" s="9"/>
      <c r="K17" s="9"/>
      <c r="L17" s="9"/>
      <c r="M17" s="5"/>
      <c r="N17" s="4"/>
      <c r="O17" s="5"/>
      <c r="P17" s="5"/>
      <c r="Q17" s="4"/>
      <c r="R17" s="4"/>
      <c r="S17" s="5"/>
      <c r="T17" s="4"/>
      <c r="U17" s="4"/>
      <c r="AD17" s="7">
        <v>42758</v>
      </c>
    </row>
    <row r="18" spans="1:30" x14ac:dyDescent="0.25">
      <c r="A18" s="5" t="s">
        <v>41</v>
      </c>
      <c r="B18" s="7">
        <v>42786</v>
      </c>
      <c r="C18" s="8">
        <v>0.9213541666666667</v>
      </c>
      <c r="D18" s="5" t="s">
        <v>42</v>
      </c>
      <c r="E18" s="9">
        <v>1.97</v>
      </c>
      <c r="F18" s="9">
        <v>38.070599999999999</v>
      </c>
      <c r="G18" s="9" t="s">
        <v>43</v>
      </c>
      <c r="H18" s="9">
        <v>2.903</v>
      </c>
      <c r="I18" s="9">
        <v>3838.9434000000001</v>
      </c>
      <c r="J18" s="9" t="s">
        <v>44</v>
      </c>
      <c r="K18" s="9">
        <v>3.0960000000000001</v>
      </c>
      <c r="L18" s="9">
        <v>703.80840000000001</v>
      </c>
      <c r="M18" s="5"/>
      <c r="N18" s="4"/>
      <c r="O18" s="5"/>
      <c r="P18" s="5"/>
      <c r="Q18" s="4"/>
      <c r="R18" s="4"/>
      <c r="S18" s="5"/>
      <c r="T18" s="4"/>
      <c r="U18" s="4"/>
      <c r="AD18" s="7">
        <v>42758</v>
      </c>
    </row>
    <row r="19" spans="1:30" x14ac:dyDescent="0.25">
      <c r="A19" s="5" t="s">
        <v>41</v>
      </c>
      <c r="B19" s="7">
        <v>42786</v>
      </c>
      <c r="C19" s="8">
        <v>0.92509259259259258</v>
      </c>
      <c r="D19" s="5" t="s">
        <v>42</v>
      </c>
      <c r="E19" s="9">
        <v>1.97</v>
      </c>
      <c r="F19" s="9">
        <v>37.775300000000001</v>
      </c>
      <c r="G19" s="9" t="s">
        <v>43</v>
      </c>
      <c r="H19" s="9">
        <v>2.903</v>
      </c>
      <c r="I19" s="9">
        <v>3808.1370999999999</v>
      </c>
      <c r="J19" s="9" t="s">
        <v>44</v>
      </c>
      <c r="K19" s="9">
        <v>3.1</v>
      </c>
      <c r="L19" s="9">
        <v>706.84550000000002</v>
      </c>
      <c r="M19" s="5"/>
      <c r="N19" s="4"/>
      <c r="O19" s="5"/>
      <c r="P19" s="5"/>
      <c r="Q19" s="4"/>
      <c r="R19" s="4"/>
      <c r="S19" s="5"/>
      <c r="T19" s="4"/>
      <c r="U19" s="4"/>
      <c r="AD19" s="7">
        <v>42758</v>
      </c>
    </row>
    <row r="20" spans="1:30" x14ac:dyDescent="0.25">
      <c r="A20" s="31" t="s">
        <v>55</v>
      </c>
      <c r="B20" s="32">
        <v>42786</v>
      </c>
      <c r="C20" s="33">
        <v>0.92859953703703713</v>
      </c>
      <c r="D20" s="31" t="s">
        <v>42</v>
      </c>
      <c r="E20" s="34">
        <v>1.97</v>
      </c>
      <c r="F20" s="34">
        <v>24.208600000000001</v>
      </c>
      <c r="G20" s="34" t="s">
        <v>43</v>
      </c>
      <c r="H20" s="34">
        <v>2.9060000000000001</v>
      </c>
      <c r="I20" s="34">
        <v>4995.6318000000001</v>
      </c>
      <c r="J20" s="34" t="s">
        <v>44</v>
      </c>
      <c r="K20" s="34">
        <v>3.1030000000000002</v>
      </c>
      <c r="L20" s="34">
        <v>553.4076</v>
      </c>
      <c r="O20" s="14">
        <f>($O$2/$M$2)*F20</f>
        <v>2.5902017931618366</v>
      </c>
      <c r="P20" s="3"/>
      <c r="R20" s="14">
        <f t="shared" ref="R20:R26" si="2">($R$2/$P$2)*I20</f>
        <v>523.96406123268082</v>
      </c>
      <c r="S20" s="3"/>
      <c r="U20" s="14">
        <f>($S$2/$U$2)*L20</f>
        <v>972.65840116535026</v>
      </c>
      <c r="AD20" s="7">
        <v>42758</v>
      </c>
    </row>
    <row r="21" spans="1:30" x14ac:dyDescent="0.25">
      <c r="A21" s="31" t="s">
        <v>56</v>
      </c>
      <c r="B21" s="32">
        <v>42786</v>
      </c>
      <c r="C21" s="33">
        <v>0.93233796296296301</v>
      </c>
      <c r="D21" s="31" t="s">
        <v>42</v>
      </c>
      <c r="E21" s="34">
        <v>1.97</v>
      </c>
      <c r="F21" s="34">
        <v>24.501999999999999</v>
      </c>
      <c r="G21" s="34" t="s">
        <v>43</v>
      </c>
      <c r="H21" s="34">
        <v>2.903</v>
      </c>
      <c r="I21" s="34">
        <v>4826.7660999999998</v>
      </c>
      <c r="J21" s="34" t="s">
        <v>44</v>
      </c>
      <c r="K21" s="34">
        <v>3.1</v>
      </c>
      <c r="L21" s="34">
        <v>571.74519999999995</v>
      </c>
      <c r="O21" s="14">
        <f>($O$2/$M$2)*F21</f>
        <v>2.6215941581112214</v>
      </c>
      <c r="P21" s="3"/>
      <c r="R21" s="14">
        <f t="shared" si="2"/>
        <v>506.2526762633363</v>
      </c>
      <c r="S21" s="3"/>
      <c r="U21" s="14">
        <f>($S$2/$U$2)*L21</f>
        <v>1004.8882091716184</v>
      </c>
      <c r="AD21" s="7">
        <v>42758</v>
      </c>
    </row>
    <row r="22" spans="1:30" x14ac:dyDescent="0.25">
      <c r="A22" s="31" t="s">
        <v>57</v>
      </c>
      <c r="B22" s="32">
        <v>42786</v>
      </c>
      <c r="C22" s="33">
        <v>0.93607638888888889</v>
      </c>
      <c r="D22" s="31" t="s">
        <v>42</v>
      </c>
      <c r="E22" s="34">
        <v>1.97</v>
      </c>
      <c r="F22" s="34">
        <v>24.018000000000001</v>
      </c>
      <c r="G22" s="34" t="s">
        <v>43</v>
      </c>
      <c r="H22" s="34">
        <v>2.903</v>
      </c>
      <c r="I22" s="34">
        <v>5020.1889000000001</v>
      </c>
      <c r="J22" s="34" t="s">
        <v>44</v>
      </c>
      <c r="K22" s="34">
        <v>3.1</v>
      </c>
      <c r="L22" s="34">
        <v>580.07360000000006</v>
      </c>
      <c r="O22" s="14">
        <f>($O$2/$M$2)*F22</f>
        <v>2.5698085254067147</v>
      </c>
      <c r="P22" s="3"/>
      <c r="R22" s="14">
        <f t="shared" si="2"/>
        <v>526.53971899995213</v>
      </c>
      <c r="S22" s="3"/>
      <c r="U22" s="14">
        <f>($S$2/$U$2)*L22</f>
        <v>1019.5260425303682</v>
      </c>
      <c r="AD22" s="7">
        <v>42758</v>
      </c>
    </row>
    <row r="23" spans="1:30" x14ac:dyDescent="0.25">
      <c r="A23" s="31" t="s">
        <v>58</v>
      </c>
      <c r="B23" s="32">
        <v>42786</v>
      </c>
      <c r="C23" s="33">
        <v>0.93981481481481488</v>
      </c>
      <c r="D23" s="31" t="s">
        <v>42</v>
      </c>
      <c r="E23" s="34">
        <v>1.97</v>
      </c>
      <c r="F23" s="34">
        <v>12.895799999999999</v>
      </c>
      <c r="G23" s="34" t="s">
        <v>43</v>
      </c>
      <c r="H23" s="34">
        <v>2.903</v>
      </c>
      <c r="I23" s="34">
        <v>2760.2984000000001</v>
      </c>
      <c r="J23" s="34" t="s">
        <v>44</v>
      </c>
      <c r="K23" s="34">
        <v>3.1030000000000002</v>
      </c>
      <c r="L23" s="34">
        <v>537.43119999999999</v>
      </c>
      <c r="O23" s="14">
        <f>($O$2/$M$2)*F23</f>
        <v>1.3797875252702101</v>
      </c>
      <c r="P23" s="3"/>
      <c r="R23" s="14">
        <f t="shared" si="2"/>
        <v>289.51236155516324</v>
      </c>
      <c r="S23" s="3"/>
      <c r="T23" s="14">
        <f>($S$2/$U$2)*L23</f>
        <v>944.57859221372382</v>
      </c>
      <c r="AD23" s="7">
        <v>42758</v>
      </c>
    </row>
    <row r="24" spans="1:30" x14ac:dyDescent="0.25">
      <c r="A24" s="31" t="s">
        <v>59</v>
      </c>
      <c r="B24" s="32">
        <v>42786</v>
      </c>
      <c r="C24" s="33">
        <v>0.94355324074074076</v>
      </c>
      <c r="D24" s="31" t="s">
        <v>42</v>
      </c>
      <c r="E24" s="34">
        <v>1.9730000000000001</v>
      </c>
      <c r="F24" s="34">
        <v>24.274000000000001</v>
      </c>
      <c r="G24" s="34" t="s">
        <v>43</v>
      </c>
      <c r="H24" s="34">
        <v>2.91</v>
      </c>
      <c r="I24" s="34">
        <v>4813.6058000000003</v>
      </c>
      <c r="J24" s="34" t="s">
        <v>44</v>
      </c>
      <c r="K24" s="34">
        <v>3.1059999999999999</v>
      </c>
      <c r="L24" s="34">
        <v>588.90899999999999</v>
      </c>
      <c r="O24" s="14">
        <f>($O$2/$M$2)*F24</f>
        <v>2.5971992732834788</v>
      </c>
      <c r="P24" s="3"/>
      <c r="R24" s="14">
        <f t="shared" si="2"/>
        <v>504.87236552165189</v>
      </c>
      <c r="S24" s="3"/>
      <c r="T24" s="2"/>
      <c r="U24" s="14">
        <f t="shared" ref="U24" si="3">($S$2/$U$2)*L24</f>
        <v>1035.0549691979027</v>
      </c>
      <c r="AD24" s="7">
        <v>42758</v>
      </c>
    </row>
    <row r="25" spans="1:30" x14ac:dyDescent="0.25">
      <c r="A25" s="31" t="s">
        <v>60</v>
      </c>
      <c r="B25" s="32">
        <v>42786</v>
      </c>
      <c r="C25" s="33">
        <v>0.94729166666666664</v>
      </c>
      <c r="D25" s="31" t="s">
        <v>42</v>
      </c>
      <c r="E25" s="34">
        <v>1.97</v>
      </c>
      <c r="F25" s="34">
        <v>23.8992</v>
      </c>
      <c r="G25" s="34" t="s">
        <v>43</v>
      </c>
      <c r="H25" s="34">
        <v>2.903</v>
      </c>
      <c r="I25" s="34">
        <v>4818.5339999999997</v>
      </c>
      <c r="J25" s="34" t="s">
        <v>44</v>
      </c>
      <c r="K25" s="34">
        <v>3.1</v>
      </c>
      <c r="L25" s="34">
        <v>571.0462</v>
      </c>
      <c r="O25" s="17">
        <f>($O$2/$M$2)*F25</f>
        <v>2.557097506470154</v>
      </c>
      <c r="P25" s="3"/>
      <c r="R25" s="17">
        <f t="shared" si="2"/>
        <v>505.38925703606787</v>
      </c>
      <c r="S25" s="3"/>
      <c r="U25" s="17">
        <f>($S$2/$U$2)*L25</f>
        <v>1003.6596604086189</v>
      </c>
      <c r="AD25" s="7">
        <v>42758</v>
      </c>
    </row>
    <row r="26" spans="1:30" x14ac:dyDescent="0.25">
      <c r="A26" s="31" t="s">
        <v>61</v>
      </c>
      <c r="B26" s="32">
        <v>42786</v>
      </c>
      <c r="C26" s="33">
        <v>0.95103009259259252</v>
      </c>
      <c r="D26" s="31" t="s">
        <v>42</v>
      </c>
      <c r="E26" s="34">
        <v>1.9730000000000001</v>
      </c>
      <c r="F26" s="34">
        <v>23.712599999999998</v>
      </c>
      <c r="G26" s="34" t="s">
        <v>43</v>
      </c>
      <c r="H26" s="34">
        <v>2.91</v>
      </c>
      <c r="I26" s="34">
        <v>5033.2280000000001</v>
      </c>
      <c r="J26" s="34" t="s">
        <v>44</v>
      </c>
      <c r="K26" s="34">
        <v>3.1030000000000002</v>
      </c>
      <c r="L26" s="34">
        <v>591.51940000000002</v>
      </c>
      <c r="O26" s="17">
        <f t="shared" ref="O20:O29" si="4">($O$2/$M$2)*F26</f>
        <v>2.5371322191506058</v>
      </c>
      <c r="P26" s="3"/>
      <c r="R26" s="17">
        <f t="shared" si="2"/>
        <v>527.90731774708536</v>
      </c>
      <c r="S26" s="3"/>
      <c r="U26" s="17">
        <f>($S$2/$U$2)*L26</f>
        <v>1039.6429573108271</v>
      </c>
      <c r="AD26" s="7">
        <v>42758</v>
      </c>
    </row>
    <row r="27" spans="1:30" x14ac:dyDescent="0.25">
      <c r="A27" s="31" t="s">
        <v>62</v>
      </c>
      <c r="B27" s="32">
        <v>42786</v>
      </c>
      <c r="C27" s="33">
        <v>0.95476851851851852</v>
      </c>
      <c r="D27" s="31" t="s">
        <v>42</v>
      </c>
      <c r="E27" s="34">
        <v>1.97</v>
      </c>
      <c r="F27" s="34">
        <v>19.1572</v>
      </c>
      <c r="G27" s="34" t="s">
        <v>43</v>
      </c>
      <c r="H27" s="34">
        <v>2.9060000000000001</v>
      </c>
      <c r="I27" s="34">
        <v>4124.3702000000003</v>
      </c>
      <c r="J27" s="34" t="s">
        <v>44</v>
      </c>
      <c r="K27" s="34">
        <v>3.1030000000000002</v>
      </c>
      <c r="L27" s="34">
        <v>579.41539999999998</v>
      </c>
      <c r="O27" s="17">
        <f t="shared" si="4"/>
        <v>2.0497267000966573</v>
      </c>
      <c r="P27" s="3"/>
      <c r="Q27" s="17">
        <f>($R$2/$P$2)*I27</f>
        <v>432.58227318095066</v>
      </c>
      <c r="S27" s="3"/>
      <c r="U27" s="17">
        <f>($S$2/$U$2)*L27</f>
        <v>1018.3692030513889</v>
      </c>
      <c r="AD27" s="7">
        <v>42758</v>
      </c>
    </row>
    <row r="28" spans="1:30" x14ac:dyDescent="0.25">
      <c r="A28" s="31" t="s">
        <v>63</v>
      </c>
      <c r="B28" s="32">
        <v>42786</v>
      </c>
      <c r="C28" s="33">
        <v>0.9585069444444444</v>
      </c>
      <c r="D28" s="31" t="s">
        <v>42</v>
      </c>
      <c r="E28" s="34">
        <v>1.9730000000000001</v>
      </c>
      <c r="F28" s="34">
        <v>23.773</v>
      </c>
      <c r="G28" s="34" t="s">
        <v>43</v>
      </c>
      <c r="H28" s="34">
        <v>2.91</v>
      </c>
      <c r="I28" s="34">
        <v>5552.4363999999996</v>
      </c>
      <c r="J28" s="34" t="s">
        <v>44</v>
      </c>
      <c r="K28" s="34">
        <v>3.1059999999999999</v>
      </c>
      <c r="L28" s="34">
        <v>629.64449999999999</v>
      </c>
      <c r="O28" s="17">
        <f t="shared" si="4"/>
        <v>2.5435947237277801</v>
      </c>
      <c r="P28" s="3"/>
      <c r="R28" s="17">
        <f>($R$2/$P$2)*I28</f>
        <v>582.36420183732628</v>
      </c>
      <c r="S28" s="3"/>
      <c r="U28" s="17">
        <f>($S$2/$U$2)*L28</f>
        <v>1106.6508892768302</v>
      </c>
      <c r="AD28" s="7">
        <v>42758</v>
      </c>
    </row>
    <row r="29" spans="1:30" x14ac:dyDescent="0.25">
      <c r="A29" s="31" t="s">
        <v>64</v>
      </c>
      <c r="B29" s="32">
        <v>42786</v>
      </c>
      <c r="C29" s="33">
        <v>0.96224537037037028</v>
      </c>
      <c r="D29" s="31" t="s">
        <v>42</v>
      </c>
      <c r="E29" s="34">
        <v>1.9730000000000001</v>
      </c>
      <c r="F29" s="34">
        <v>23.599799999999998</v>
      </c>
      <c r="G29" s="34" t="s">
        <v>43</v>
      </c>
      <c r="H29" s="34">
        <v>2.91</v>
      </c>
      <c r="I29" s="34">
        <v>5784.1948000000002</v>
      </c>
      <c r="J29" s="34" t="s">
        <v>44</v>
      </c>
      <c r="K29" s="34">
        <v>3.1059999999999999</v>
      </c>
      <c r="L29" s="34">
        <v>663.7396</v>
      </c>
      <c r="O29" s="17">
        <f t="shared" si="4"/>
        <v>2.5250631708674067</v>
      </c>
      <c r="P29" s="3"/>
      <c r="R29" s="17">
        <f>($R$2/$P$2)*I29</f>
        <v>606.67205264586437</v>
      </c>
      <c r="S29" s="3"/>
      <c r="U29" s="17">
        <f>($S$2/$U$2)*L29</f>
        <v>1166.5757718653106</v>
      </c>
      <c r="AD29" s="7">
        <v>42758</v>
      </c>
    </row>
    <row r="30" spans="1:30" x14ac:dyDescent="0.25">
      <c r="A30" s="5" t="s">
        <v>41</v>
      </c>
      <c r="B30" s="7">
        <v>42786</v>
      </c>
      <c r="C30" s="8">
        <v>0.96598379629629638</v>
      </c>
      <c r="D30" s="5" t="s">
        <v>42</v>
      </c>
      <c r="E30" s="9">
        <v>1.9730000000000001</v>
      </c>
      <c r="F30" s="9">
        <v>38.125799999999998</v>
      </c>
      <c r="G30" s="9" t="s">
        <v>43</v>
      </c>
      <c r="H30" s="9">
        <v>2.91</v>
      </c>
      <c r="I30" s="9">
        <v>3807.3</v>
      </c>
      <c r="J30" s="9" t="s">
        <v>44</v>
      </c>
      <c r="K30" s="9">
        <v>3.1059999999999999</v>
      </c>
      <c r="L30" s="9">
        <v>702.40499999999997</v>
      </c>
      <c r="M30" s="5"/>
      <c r="N30" s="4"/>
      <c r="O30" s="5"/>
      <c r="P30" s="5"/>
      <c r="Q30" s="4"/>
      <c r="R30" s="4"/>
      <c r="S30" s="5"/>
      <c r="T30" s="4"/>
      <c r="U30" s="4"/>
      <c r="AD30" s="7">
        <v>42758</v>
      </c>
    </row>
    <row r="31" spans="1:30" x14ac:dyDescent="0.25">
      <c r="A31" s="5" t="s">
        <v>41</v>
      </c>
      <c r="B31" s="7">
        <v>42786</v>
      </c>
      <c r="C31" s="8">
        <v>0.96972222222222226</v>
      </c>
      <c r="D31" s="5" t="s">
        <v>42</v>
      </c>
      <c r="E31" s="9">
        <v>1.9730000000000001</v>
      </c>
      <c r="F31" s="9">
        <v>38.205199999999998</v>
      </c>
      <c r="G31" s="9" t="s">
        <v>43</v>
      </c>
      <c r="H31" s="9">
        <v>2.91</v>
      </c>
      <c r="I31" s="9">
        <v>3799.8452000000002</v>
      </c>
      <c r="J31" s="9" t="s">
        <v>44</v>
      </c>
      <c r="K31" s="9">
        <v>3.1030000000000002</v>
      </c>
      <c r="L31" s="9">
        <v>704.65319999999997</v>
      </c>
      <c r="M31" s="5"/>
      <c r="N31" s="4"/>
      <c r="O31" s="5"/>
      <c r="P31" s="5"/>
      <c r="Q31" s="4"/>
      <c r="R31" s="4"/>
      <c r="S31" s="5"/>
      <c r="T31" s="4"/>
      <c r="U31" s="4"/>
      <c r="AD31" s="7">
        <v>42758</v>
      </c>
    </row>
    <row r="32" spans="1:30" x14ac:dyDescent="0.25">
      <c r="A32" s="5" t="s">
        <v>41</v>
      </c>
      <c r="B32" s="7">
        <v>42786</v>
      </c>
      <c r="C32" s="8">
        <v>0.97346064814814814</v>
      </c>
      <c r="D32" s="5" t="s">
        <v>42</v>
      </c>
      <c r="E32" s="9">
        <v>1.9730000000000001</v>
      </c>
      <c r="F32" s="9">
        <v>38.392600000000002</v>
      </c>
      <c r="G32" s="9" t="s">
        <v>43</v>
      </c>
      <c r="H32" s="9">
        <v>2.91</v>
      </c>
      <c r="I32" s="9">
        <v>3775.0644000000002</v>
      </c>
      <c r="J32" s="9" t="s">
        <v>44</v>
      </c>
      <c r="K32" s="9">
        <v>3.1059999999999999</v>
      </c>
      <c r="L32" s="9">
        <v>700.23260000000005</v>
      </c>
      <c r="M32" s="5"/>
      <c r="N32" s="4"/>
      <c r="O32" s="5"/>
      <c r="P32" s="5"/>
      <c r="Q32" s="4"/>
      <c r="R32" s="4"/>
      <c r="S32" s="5"/>
      <c r="T32" s="4"/>
      <c r="U32" s="4"/>
      <c r="AD32" s="7">
        <v>42758</v>
      </c>
    </row>
    <row r="33" spans="1:30" x14ac:dyDescent="0.25">
      <c r="A33" s="5" t="s">
        <v>41</v>
      </c>
      <c r="B33" s="7">
        <v>42786</v>
      </c>
      <c r="C33" s="8">
        <v>0.97719907407407414</v>
      </c>
      <c r="D33" s="5" t="s">
        <v>42</v>
      </c>
      <c r="E33" s="9">
        <v>1.97</v>
      </c>
      <c r="F33" s="9">
        <v>38.105800000000002</v>
      </c>
      <c r="G33" s="9" t="s">
        <v>43</v>
      </c>
      <c r="H33" s="9">
        <v>2.9060000000000001</v>
      </c>
      <c r="I33" s="9">
        <v>3793.4529000000002</v>
      </c>
      <c r="J33" s="9" t="s">
        <v>44</v>
      </c>
      <c r="K33" s="9">
        <v>3.1030000000000002</v>
      </c>
      <c r="L33" s="9">
        <v>706.78740000000005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42758</v>
      </c>
    </row>
    <row r="34" spans="1:30" x14ac:dyDescent="0.25">
      <c r="A34" s="31" t="s">
        <v>65</v>
      </c>
      <c r="B34" s="32">
        <v>42786</v>
      </c>
      <c r="C34" s="33">
        <v>0.98094907407407417</v>
      </c>
      <c r="D34" s="31" t="s">
        <v>42</v>
      </c>
      <c r="E34" s="34">
        <v>1.976</v>
      </c>
      <c r="F34" s="34">
        <v>24.146999999999998</v>
      </c>
      <c r="G34" s="34" t="s">
        <v>43</v>
      </c>
      <c r="H34" s="34">
        <v>2.91</v>
      </c>
      <c r="I34" s="34">
        <v>4782.7120000000004</v>
      </c>
      <c r="J34" s="34" t="s">
        <v>44</v>
      </c>
      <c r="K34" s="34">
        <v>3.11</v>
      </c>
      <c r="L34" s="34">
        <v>554.02459999999996</v>
      </c>
      <c r="O34" s="19">
        <f>($O$2/$M$2)*F34</f>
        <v>2.5836108944539902</v>
      </c>
      <c r="R34" s="19">
        <f t="shared" ref="R34:R38" si="5">($R$2/$P$2)*I34</f>
        <v>501.63208650130656</v>
      </c>
      <c r="U34" s="19">
        <f t="shared" ref="U34:U43" si="6">($S$2/$U$2)*L34</f>
        <v>973.7428283281123</v>
      </c>
      <c r="AD34" s="7">
        <v>42758</v>
      </c>
    </row>
    <row r="35" spans="1:30" x14ac:dyDescent="0.25">
      <c r="A35" s="31" t="s">
        <v>66</v>
      </c>
      <c r="B35" s="32">
        <v>42786</v>
      </c>
      <c r="C35" s="33">
        <v>0.98468750000000005</v>
      </c>
      <c r="D35" s="31" t="s">
        <v>42</v>
      </c>
      <c r="E35" s="34">
        <v>1.966</v>
      </c>
      <c r="F35" s="34">
        <v>24.129100000000001</v>
      </c>
      <c r="G35" s="34" t="s">
        <v>43</v>
      </c>
      <c r="H35" s="34">
        <v>2.903</v>
      </c>
      <c r="I35" s="34">
        <v>4922.6737999999996</v>
      </c>
      <c r="J35" s="34" t="s">
        <v>44</v>
      </c>
      <c r="K35" s="34">
        <v>3.0960000000000001</v>
      </c>
      <c r="L35" s="34">
        <v>565.42619999999999</v>
      </c>
      <c r="O35" s="19">
        <f>($O$2/$M$2)*F35</f>
        <v>2.5816956820047947</v>
      </c>
      <c r="R35" s="19">
        <f t="shared" si="5"/>
        <v>516.31190200440983</v>
      </c>
      <c r="U35" s="19">
        <f t="shared" si="6"/>
        <v>993.78205805088248</v>
      </c>
      <c r="AD35" s="7">
        <v>42758</v>
      </c>
    </row>
    <row r="36" spans="1:30" x14ac:dyDescent="0.25">
      <c r="A36" s="31" t="s">
        <v>67</v>
      </c>
      <c r="B36" s="32">
        <v>42786</v>
      </c>
      <c r="C36" s="33">
        <v>0.98841435185185189</v>
      </c>
      <c r="D36" s="31" t="s">
        <v>42</v>
      </c>
      <c r="E36" s="34">
        <v>1.9730000000000001</v>
      </c>
      <c r="F36" s="34">
        <v>23.540600000000001</v>
      </c>
      <c r="G36" s="34" t="s">
        <v>43</v>
      </c>
      <c r="H36" s="34">
        <v>2.91</v>
      </c>
      <c r="I36" s="34">
        <v>5055.6103999999996</v>
      </c>
      <c r="J36" s="34" t="s">
        <v>44</v>
      </c>
      <c r="K36" s="34">
        <v>3.1059999999999999</v>
      </c>
      <c r="L36" s="34">
        <v>573.47239999999999</v>
      </c>
      <c r="N36" s="19">
        <f>($O$2/$M$2)*F36</f>
        <v>2.5187290604209056</v>
      </c>
      <c r="R36" s="19">
        <f t="shared" si="5"/>
        <v>530.25488331509496</v>
      </c>
      <c r="U36" s="19">
        <f t="shared" si="6"/>
        <v>1007.9239021951563</v>
      </c>
      <c r="AD36" s="7">
        <v>42758</v>
      </c>
    </row>
    <row r="37" spans="1:30" x14ac:dyDescent="0.25">
      <c r="A37" s="31" t="s">
        <v>68</v>
      </c>
      <c r="B37" s="32">
        <v>42786</v>
      </c>
      <c r="C37" s="33">
        <v>0.99216435185185192</v>
      </c>
      <c r="D37" s="31" t="s">
        <v>42</v>
      </c>
      <c r="E37" s="34">
        <v>1.97</v>
      </c>
      <c r="F37" s="34">
        <v>24.000800000000002</v>
      </c>
      <c r="G37" s="34" t="s">
        <v>43</v>
      </c>
      <c r="H37" s="34">
        <v>2.9060000000000001</v>
      </c>
      <c r="I37" s="34">
        <v>5205.3858</v>
      </c>
      <c r="J37" s="34" t="s">
        <v>44</v>
      </c>
      <c r="K37" s="34">
        <v>3.1030000000000002</v>
      </c>
      <c r="L37" s="34">
        <v>584.80079999999998</v>
      </c>
      <c r="O37" s="19">
        <f>($O$2/$M$2)*F37</f>
        <v>2.5679682095337446</v>
      </c>
      <c r="R37" s="19">
        <f t="shared" si="5"/>
        <v>545.96399279284901</v>
      </c>
      <c r="U37" s="19">
        <f t="shared" si="6"/>
        <v>1027.8344770260071</v>
      </c>
      <c r="AD37" s="7">
        <v>42758</v>
      </c>
    </row>
    <row r="38" spans="1:30" x14ac:dyDescent="0.25">
      <c r="A38" s="31" t="s">
        <v>69</v>
      </c>
      <c r="B38" s="32">
        <v>42786</v>
      </c>
      <c r="C38" s="33">
        <v>0.9959027777777778</v>
      </c>
      <c r="D38" s="31" t="s">
        <v>42</v>
      </c>
      <c r="E38" s="34">
        <v>1.9730000000000001</v>
      </c>
      <c r="F38" s="34">
        <v>23.816800000000001</v>
      </c>
      <c r="G38" s="34" t="s">
        <v>43</v>
      </c>
      <c r="H38" s="34">
        <v>2.91</v>
      </c>
      <c r="I38" s="34">
        <v>5285.8735999999999</v>
      </c>
      <c r="J38" s="34" t="s">
        <v>44</v>
      </c>
      <c r="K38" s="34">
        <v>3.1030000000000002</v>
      </c>
      <c r="L38" s="34">
        <v>581.60159999999996</v>
      </c>
      <c r="O38" s="19">
        <f>($O$2/$M$2)*F38</f>
        <v>2.5482811094973203</v>
      </c>
      <c r="Q38" s="2"/>
      <c r="R38" s="19">
        <f t="shared" si="5"/>
        <v>554.40591090372413</v>
      </c>
      <c r="U38" s="19">
        <f t="shared" si="6"/>
        <v>1022.2116255201582</v>
      </c>
      <c r="AD38" s="7">
        <v>42758</v>
      </c>
    </row>
    <row r="39" spans="1:30" x14ac:dyDescent="0.25">
      <c r="A39" s="27" t="s">
        <v>70</v>
      </c>
      <c r="B39" s="28">
        <v>42786</v>
      </c>
      <c r="C39" s="29">
        <v>0.99962962962962953</v>
      </c>
      <c r="D39" s="27" t="s">
        <v>42</v>
      </c>
      <c r="E39" s="30">
        <v>1.97</v>
      </c>
      <c r="F39" s="30">
        <v>23.002199999999998</v>
      </c>
      <c r="G39" s="30" t="s">
        <v>43</v>
      </c>
      <c r="H39" s="30">
        <v>2.9060000000000001</v>
      </c>
      <c r="I39" s="30">
        <v>4674.8188</v>
      </c>
      <c r="J39" s="30" t="s">
        <v>44</v>
      </c>
      <c r="K39" s="30">
        <v>3.1</v>
      </c>
      <c r="L39" s="30">
        <v>552.78840000000002</v>
      </c>
      <c r="O39" s="26">
        <f>($O$2/$M$2)*F39</f>
        <v>2.4611228937925858</v>
      </c>
      <c r="R39" s="16">
        <f>($R$2/$P$2)*I39</f>
        <v>490.31576826276262</v>
      </c>
      <c r="U39" s="16">
        <f t="shared" si="6"/>
        <v>971.57010732550862</v>
      </c>
      <c r="AD39" s="7">
        <v>42758</v>
      </c>
    </row>
    <row r="40" spans="1:30" x14ac:dyDescent="0.25">
      <c r="A40" s="31" t="s">
        <v>71</v>
      </c>
      <c r="B40" s="32">
        <v>42787</v>
      </c>
      <c r="C40" s="33">
        <v>3.37962962962963E-3</v>
      </c>
      <c r="D40" s="31" t="s">
        <v>42</v>
      </c>
      <c r="E40" s="34">
        <v>1.97</v>
      </c>
      <c r="F40" s="34">
        <v>18.986999999999998</v>
      </c>
      <c r="G40" s="34" t="s">
        <v>43</v>
      </c>
      <c r="H40" s="34">
        <v>2.903</v>
      </c>
      <c r="I40" s="34">
        <v>4087.5275999999999</v>
      </c>
      <c r="J40" s="34" t="s">
        <v>44</v>
      </c>
      <c r="K40" s="34">
        <v>3.1</v>
      </c>
      <c r="L40" s="34">
        <v>577.8972</v>
      </c>
      <c r="N40" s="16">
        <f>($O$2/$M$2)*F40</f>
        <v>2.0315161325629645</v>
      </c>
      <c r="R40" s="16">
        <f>($R$2/$P$2)*I40</f>
        <v>428.71805758316157</v>
      </c>
      <c r="U40" s="16">
        <f t="shared" si="6"/>
        <v>1015.7008443504076</v>
      </c>
      <c r="AD40" s="7">
        <v>42758</v>
      </c>
    </row>
    <row r="41" spans="1:30" x14ac:dyDescent="0.25">
      <c r="A41" s="31" t="s">
        <v>72</v>
      </c>
      <c r="B41" s="32">
        <v>42787</v>
      </c>
      <c r="C41" s="33">
        <v>7.106481481481481E-3</v>
      </c>
      <c r="D41" s="31" t="s">
        <v>42</v>
      </c>
      <c r="E41" s="34">
        <v>1.9730000000000001</v>
      </c>
      <c r="F41" s="34">
        <v>21.993500000000001</v>
      </c>
      <c r="G41" s="34" t="s">
        <v>43</v>
      </c>
      <c r="H41" s="34">
        <v>2.91</v>
      </c>
      <c r="I41" s="34">
        <v>5512.0039999999999</v>
      </c>
      <c r="J41" s="34" t="s">
        <v>44</v>
      </c>
      <c r="K41" s="34">
        <v>3.1030000000000002</v>
      </c>
      <c r="L41" s="34">
        <v>551.16560000000004</v>
      </c>
      <c r="O41" s="16">
        <f t="shared" ref="O41:O43" si="7">($O$2/$M$2)*F41</f>
        <v>2.3531969274516022</v>
      </c>
      <c r="R41" s="16">
        <f>($R$2/$P$2)*I41</f>
        <v>578.12347206429058</v>
      </c>
      <c r="U41" s="16">
        <f t="shared" si="6"/>
        <v>968.71790570519988</v>
      </c>
      <c r="AD41" s="7">
        <v>42758</v>
      </c>
    </row>
    <row r="42" spans="1:30" x14ac:dyDescent="0.25">
      <c r="A42" s="31" t="s">
        <v>73</v>
      </c>
      <c r="B42" s="32">
        <v>42787</v>
      </c>
      <c r="C42" s="33">
        <v>1.0856481481481481E-2</v>
      </c>
      <c r="D42" s="31" t="s">
        <v>42</v>
      </c>
      <c r="E42" s="34">
        <v>1.9730000000000001</v>
      </c>
      <c r="F42" s="34">
        <v>21.917999999999999</v>
      </c>
      <c r="G42" s="34" t="s">
        <v>43</v>
      </c>
      <c r="H42" s="34">
        <v>2.91</v>
      </c>
      <c r="I42" s="34">
        <v>5825.0766000000003</v>
      </c>
      <c r="J42" s="34" t="s">
        <v>44</v>
      </c>
      <c r="K42" s="34">
        <v>3.1030000000000002</v>
      </c>
      <c r="L42" s="34">
        <v>553.7328</v>
      </c>
      <c r="O42" s="16">
        <f t="shared" si="7"/>
        <v>2.3451187967301346</v>
      </c>
      <c r="R42" s="16">
        <f>($R$2/$P$2)*I42</f>
        <v>610.95991748780534</v>
      </c>
      <c r="U42" s="16">
        <f t="shared" si="6"/>
        <v>973.22996634092601</v>
      </c>
      <c r="AD42" s="7">
        <v>42758</v>
      </c>
    </row>
    <row r="43" spans="1:30" x14ac:dyDescent="0.25">
      <c r="A43" s="27" t="s">
        <v>70</v>
      </c>
      <c r="B43" s="28">
        <v>42787</v>
      </c>
      <c r="C43" s="29">
        <v>1.4594907407407405E-2</v>
      </c>
      <c r="D43" s="27" t="s">
        <v>42</v>
      </c>
      <c r="E43" s="30">
        <v>1.9730000000000001</v>
      </c>
      <c r="F43" s="30">
        <v>21.247</v>
      </c>
      <c r="G43" s="30" t="s">
        <v>43</v>
      </c>
      <c r="H43" s="30">
        <v>2.91</v>
      </c>
      <c r="I43" s="30">
        <v>6060.7752</v>
      </c>
      <c r="J43" s="30" t="s">
        <v>44</v>
      </c>
      <c r="K43" s="30">
        <v>3.1059999999999999</v>
      </c>
      <c r="L43" s="30">
        <v>554.64660000000003</v>
      </c>
      <c r="O43" s="16">
        <f t="shared" si="7"/>
        <v>2.2733250786625225</v>
      </c>
      <c r="R43" s="16">
        <f>($R$2/$P$2)*I43</f>
        <v>635.68103398058952</v>
      </c>
      <c r="U43" s="16">
        <f t="shared" si="6"/>
        <v>974.83604339332817</v>
      </c>
      <c r="AD43" s="7">
        <v>42758</v>
      </c>
    </row>
    <row r="44" spans="1:30" x14ac:dyDescent="0.25">
      <c r="A44" s="5" t="s">
        <v>41</v>
      </c>
      <c r="B44" s="7">
        <v>42787</v>
      </c>
      <c r="C44" s="8">
        <v>1.8333333333333333E-2</v>
      </c>
      <c r="D44" s="5" t="s">
        <v>42</v>
      </c>
      <c r="E44" s="9">
        <v>1.966</v>
      </c>
      <c r="F44" s="9">
        <v>38.384999999999998</v>
      </c>
      <c r="G44" s="9" t="s">
        <v>43</v>
      </c>
      <c r="H44" s="9">
        <v>2.903</v>
      </c>
      <c r="I44" s="9">
        <v>3793.4663999999998</v>
      </c>
      <c r="J44" s="9" t="s">
        <v>44</v>
      </c>
      <c r="K44" s="9">
        <v>3.0960000000000001</v>
      </c>
      <c r="L44" s="9">
        <v>702.64239999999995</v>
      </c>
      <c r="M44" s="5"/>
      <c r="N44" s="4"/>
      <c r="O44" s="4"/>
      <c r="P44" s="5"/>
      <c r="Q44" s="4"/>
      <c r="R44" s="4"/>
      <c r="S44" s="5"/>
      <c r="T44" s="4"/>
      <c r="U44" s="4"/>
      <c r="AD44" s="7">
        <v>42758</v>
      </c>
    </row>
    <row r="45" spans="1:30" x14ac:dyDescent="0.25">
      <c r="A45" s="5" t="s">
        <v>41</v>
      </c>
      <c r="B45" s="7">
        <v>42787</v>
      </c>
      <c r="C45" s="8">
        <v>2.207175925925926E-2</v>
      </c>
      <c r="D45" s="5" t="s">
        <v>42</v>
      </c>
      <c r="E45" s="9">
        <v>1.9730000000000001</v>
      </c>
      <c r="F45" s="9">
        <v>38.543399999999998</v>
      </c>
      <c r="G45" s="9" t="s">
        <v>43</v>
      </c>
      <c r="H45" s="9">
        <v>2.91</v>
      </c>
      <c r="I45" s="9">
        <v>3844.1691999999998</v>
      </c>
      <c r="J45" s="9" t="s">
        <v>44</v>
      </c>
      <c r="K45" s="9">
        <v>3.1059999999999999</v>
      </c>
      <c r="L45" s="9">
        <v>702.93200000000002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42758</v>
      </c>
    </row>
    <row r="46" spans="1:30" x14ac:dyDescent="0.25">
      <c r="A46" s="5" t="s">
        <v>41</v>
      </c>
      <c r="B46" s="7">
        <v>42787</v>
      </c>
      <c r="C46" s="8">
        <v>2.5810185185185183E-2</v>
      </c>
      <c r="D46" s="5" t="s">
        <v>42</v>
      </c>
      <c r="E46" s="9">
        <v>1.97</v>
      </c>
      <c r="F46" s="9">
        <v>38.286299999999997</v>
      </c>
      <c r="G46" s="9" t="s">
        <v>43</v>
      </c>
      <c r="H46" s="9">
        <v>2.9060000000000001</v>
      </c>
      <c r="I46" s="9">
        <v>3798.1021000000001</v>
      </c>
      <c r="J46" s="9" t="s">
        <v>44</v>
      </c>
      <c r="K46" s="9">
        <v>3.1</v>
      </c>
      <c r="L46" s="9">
        <v>701.79200000000003</v>
      </c>
      <c r="M46" s="5"/>
      <c r="N46" s="4"/>
      <c r="O46" s="4"/>
      <c r="P46" s="5"/>
      <c r="Q46" s="4"/>
      <c r="R46" s="4"/>
      <c r="S46" s="5"/>
      <c r="T46" s="4"/>
      <c r="U46" s="4"/>
      <c r="AD46" s="7">
        <v>42758</v>
      </c>
    </row>
    <row r="47" spans="1:30" x14ac:dyDescent="0.25">
      <c r="A47" s="5" t="s">
        <v>41</v>
      </c>
      <c r="B47" s="7">
        <v>42787</v>
      </c>
      <c r="C47" s="8">
        <v>2.9548611111111109E-2</v>
      </c>
      <c r="D47" s="5" t="s">
        <v>42</v>
      </c>
      <c r="E47" s="9">
        <v>1.966</v>
      </c>
      <c r="F47" s="9">
        <v>37.826799999999999</v>
      </c>
      <c r="G47" s="9" t="s">
        <v>43</v>
      </c>
      <c r="H47" s="9">
        <v>2.9</v>
      </c>
      <c r="I47" s="9">
        <v>3784.4151999999999</v>
      </c>
      <c r="J47" s="9" t="s">
        <v>44</v>
      </c>
      <c r="K47" s="9">
        <v>3.0960000000000001</v>
      </c>
      <c r="L47" s="9">
        <v>698.12980000000005</v>
      </c>
      <c r="M47" s="5"/>
      <c r="N47" s="4"/>
      <c r="O47" s="4"/>
      <c r="P47" s="5"/>
      <c r="Q47" s="4"/>
      <c r="R47" s="4"/>
      <c r="S47" s="5"/>
      <c r="T47" s="4"/>
      <c r="U47" s="4"/>
      <c r="AD47" s="7">
        <v>42758</v>
      </c>
    </row>
    <row r="48" spans="1:30" x14ac:dyDescent="0.25">
      <c r="A48" s="31" t="s">
        <v>74</v>
      </c>
      <c r="B48" s="32">
        <v>42787</v>
      </c>
      <c r="C48" s="33">
        <v>3.3287037037037039E-2</v>
      </c>
      <c r="D48" s="31" t="s">
        <v>42</v>
      </c>
      <c r="E48" s="34">
        <v>1.9730000000000001</v>
      </c>
      <c r="F48" s="34">
        <v>23.5076</v>
      </c>
      <c r="G48" s="34" t="s">
        <v>43</v>
      </c>
      <c r="H48" s="34">
        <v>2.91</v>
      </c>
      <c r="I48" s="34">
        <v>4857.8609999999999</v>
      </c>
      <c r="J48" s="34" t="s">
        <v>44</v>
      </c>
      <c r="K48" s="34">
        <v>3.1030000000000002</v>
      </c>
      <c r="L48" s="34">
        <v>546.14250000000004</v>
      </c>
      <c r="O48" s="22">
        <f>($O$2/$M$2)*F48</f>
        <v>2.5151982218274163</v>
      </c>
      <c r="R48" s="22">
        <f>($R$2/$P$2)*I48</f>
        <v>509.51404754526789</v>
      </c>
      <c r="U48" s="22">
        <f>($S$2/$U$2)*L48</f>
        <v>959.88940314236254</v>
      </c>
      <c r="AD48" s="7">
        <v>42758</v>
      </c>
    </row>
    <row r="49" spans="1:30" x14ac:dyDescent="0.25">
      <c r="A49" s="31" t="s">
        <v>75</v>
      </c>
      <c r="B49" s="32">
        <v>42787</v>
      </c>
      <c r="C49" s="33">
        <v>3.7013888888888888E-2</v>
      </c>
      <c r="D49" s="31" t="s">
        <v>42</v>
      </c>
      <c r="E49" s="34">
        <v>1.976</v>
      </c>
      <c r="F49" s="34">
        <v>18.854700000000001</v>
      </c>
      <c r="G49" s="34" t="s">
        <v>43</v>
      </c>
      <c r="H49" s="34">
        <v>2.91</v>
      </c>
      <c r="I49" s="34">
        <v>4043.7190999999998</v>
      </c>
      <c r="J49" s="34" t="s">
        <v>44</v>
      </c>
      <c r="K49" s="34">
        <v>3.11</v>
      </c>
      <c r="L49" s="34">
        <v>586.76949999999999</v>
      </c>
      <c r="N49" s="22">
        <f>($O$2/$M$2)*F49</f>
        <v>2.0173606796563406</v>
      </c>
      <c r="R49" s="22">
        <f>($R$2/$P$2)*I49</f>
        <v>424.12322744045326</v>
      </c>
      <c r="T49" s="22">
        <f>($S$2/$U$2)*L49</f>
        <v>1031.294625738049</v>
      </c>
      <c r="AD49" s="7">
        <v>42758</v>
      </c>
    </row>
    <row r="50" spans="1:30" x14ac:dyDescent="0.25">
      <c r="A50" s="31" t="s">
        <v>76</v>
      </c>
      <c r="B50" s="32">
        <v>42787</v>
      </c>
      <c r="C50" s="33">
        <v>4.0763888888888891E-2</v>
      </c>
      <c r="D50" s="31" t="s">
        <v>42</v>
      </c>
      <c r="E50" s="34">
        <v>1.9730000000000001</v>
      </c>
      <c r="F50" s="34">
        <v>21.526800000000001</v>
      </c>
      <c r="G50" s="34" t="s">
        <v>43</v>
      </c>
      <c r="H50" s="34">
        <v>2.91</v>
      </c>
      <c r="I50" s="34">
        <v>6216.5344999999998</v>
      </c>
      <c r="J50" s="34" t="s">
        <v>44</v>
      </c>
      <c r="K50" s="34">
        <v>3.1059999999999999</v>
      </c>
      <c r="L50" s="34">
        <v>562.7473</v>
      </c>
      <c r="O50" s="22">
        <f>($O$2/$M$2)*F50</f>
        <v>2.3032623101309544</v>
      </c>
      <c r="R50" s="22">
        <f t="shared" ref="R50:R57" si="8">($R$2/$P$2)*I50</f>
        <v>652.01776147975374</v>
      </c>
      <c r="U50" s="22">
        <f t="shared" ref="U50:U56" si="9">($S$2/$U$2)*L50</f>
        <v>989.07367567434505</v>
      </c>
      <c r="AD50" s="7">
        <v>42758</v>
      </c>
    </row>
    <row r="51" spans="1:30" x14ac:dyDescent="0.25">
      <c r="A51" s="31" t="s">
        <v>77</v>
      </c>
      <c r="B51" s="32">
        <v>42787</v>
      </c>
      <c r="C51" s="33">
        <v>4.449074074074074E-2</v>
      </c>
      <c r="D51" s="31" t="s">
        <v>42</v>
      </c>
      <c r="E51" s="34">
        <v>1.966</v>
      </c>
      <c r="F51" s="34">
        <v>21.376000000000001</v>
      </c>
      <c r="G51" s="34" t="s">
        <v>43</v>
      </c>
      <c r="H51" s="34">
        <v>2.903</v>
      </c>
      <c r="I51" s="34">
        <v>6437.9696000000004</v>
      </c>
      <c r="J51" s="34" t="s">
        <v>44</v>
      </c>
      <c r="K51" s="34">
        <v>3.0960000000000001</v>
      </c>
      <c r="L51" s="34">
        <v>554.90539999999999</v>
      </c>
      <c r="O51" s="22">
        <f>($O$2/$M$2)*F51</f>
        <v>2.287127447709798</v>
      </c>
      <c r="R51" s="22">
        <f t="shared" si="8"/>
        <v>675.24285871279346</v>
      </c>
      <c r="U51" s="22">
        <f t="shared" si="9"/>
        <v>975.29090522432136</v>
      </c>
      <c r="AD51" s="7">
        <v>42758</v>
      </c>
    </row>
    <row r="52" spans="1:30" x14ac:dyDescent="0.25">
      <c r="A52" s="31" t="s">
        <v>78</v>
      </c>
      <c r="B52" s="32">
        <v>42787</v>
      </c>
      <c r="C52" s="33">
        <v>4.8229166666666663E-2</v>
      </c>
      <c r="D52" s="31" t="s">
        <v>42</v>
      </c>
      <c r="E52" s="34">
        <v>1.976</v>
      </c>
      <c r="F52" s="34">
        <v>21.020499999999998</v>
      </c>
      <c r="G52" s="34" t="s">
        <v>43</v>
      </c>
      <c r="H52" s="34">
        <v>2.91</v>
      </c>
      <c r="I52" s="34">
        <v>7022.1988000000001</v>
      </c>
      <c r="J52" s="34" t="s">
        <v>44</v>
      </c>
      <c r="K52" s="34">
        <v>3.1059999999999999</v>
      </c>
      <c r="L52" s="34">
        <v>576.05719999999997</v>
      </c>
      <c r="O52" s="22">
        <f>($O$2/$M$2)*F52</f>
        <v>2.2490906864981199</v>
      </c>
      <c r="R52" s="22">
        <f t="shared" si="8"/>
        <v>736.51941322642278</v>
      </c>
      <c r="U52" s="22">
        <f t="shared" si="9"/>
        <v>1012.4668962475188</v>
      </c>
      <c r="AD52" s="7">
        <v>42758</v>
      </c>
    </row>
    <row r="53" spans="1:30" x14ac:dyDescent="0.25">
      <c r="A53" s="31" t="s">
        <v>79</v>
      </c>
      <c r="B53" s="32">
        <v>42787</v>
      </c>
      <c r="C53" s="33">
        <v>5.1967592592592593E-2</v>
      </c>
      <c r="D53" s="31" t="s">
        <v>42</v>
      </c>
      <c r="E53" s="34">
        <v>1.97</v>
      </c>
      <c r="F53" s="34">
        <v>22.7849</v>
      </c>
      <c r="G53" s="34" t="s">
        <v>43</v>
      </c>
      <c r="H53" s="34">
        <v>2.903</v>
      </c>
      <c r="I53" s="34">
        <v>4711.7685000000001</v>
      </c>
      <c r="J53" s="34" t="s">
        <v>44</v>
      </c>
      <c r="K53" s="34">
        <v>3.0960000000000001</v>
      </c>
      <c r="L53" s="34">
        <v>541.53399999999999</v>
      </c>
      <c r="O53" s="24">
        <f t="shared" ref="O53:O57" si="10">($O$2/$M$2)*F53</f>
        <v>2.4378728566300047</v>
      </c>
      <c r="R53" s="24">
        <f t="shared" si="8"/>
        <v>494.19121698444968</v>
      </c>
      <c r="U53" s="24">
        <f>($S$2/$U$2)*L53</f>
        <v>951.78959345096951</v>
      </c>
      <c r="AD53" s="7">
        <v>42758</v>
      </c>
    </row>
    <row r="54" spans="1:30" x14ac:dyDescent="0.25">
      <c r="A54" s="31" t="s">
        <v>80</v>
      </c>
      <c r="B54" s="32">
        <v>42787</v>
      </c>
      <c r="C54" s="33">
        <v>5.5706018518518523E-2</v>
      </c>
      <c r="D54" s="31" t="s">
        <v>42</v>
      </c>
      <c r="E54" s="34">
        <v>1.966</v>
      </c>
      <c r="F54" s="34">
        <v>22.282599999999999</v>
      </c>
      <c r="G54" s="34" t="s">
        <v>43</v>
      </c>
      <c r="H54" s="34">
        <v>2.903</v>
      </c>
      <c r="I54" s="34">
        <v>5144.9075999999995</v>
      </c>
      <c r="J54" s="34" t="s">
        <v>44</v>
      </c>
      <c r="K54" s="34">
        <v>3.1</v>
      </c>
      <c r="L54" s="34">
        <v>551.38250000000005</v>
      </c>
      <c r="O54" s="24">
        <f t="shared" si="10"/>
        <v>2.3841292134327445</v>
      </c>
      <c r="R54" s="24">
        <f t="shared" si="8"/>
        <v>539.62077044246632</v>
      </c>
      <c r="T54" s="24">
        <f>($S$2/$U$2)*L54</f>
        <v>969.09912491363286</v>
      </c>
      <c r="AD54" s="7">
        <v>42758</v>
      </c>
    </row>
    <row r="55" spans="1:30" x14ac:dyDescent="0.25">
      <c r="A55" s="31" t="s">
        <v>81</v>
      </c>
      <c r="B55" s="32">
        <v>42787</v>
      </c>
      <c r="C55" s="33">
        <v>5.9444444444444446E-2</v>
      </c>
      <c r="D55" s="31" t="s">
        <v>42</v>
      </c>
      <c r="E55" s="34">
        <v>1.976</v>
      </c>
      <c r="F55" s="34">
        <v>21.410799999999998</v>
      </c>
      <c r="G55" s="34" t="s">
        <v>43</v>
      </c>
      <c r="H55" s="34">
        <v>2.9129999999999998</v>
      </c>
      <c r="I55" s="34">
        <v>5654.7381999999998</v>
      </c>
      <c r="J55" s="34" t="s">
        <v>44</v>
      </c>
      <c r="K55" s="34">
        <v>3.1059999999999999</v>
      </c>
      <c r="L55" s="34">
        <v>539.73800000000006</v>
      </c>
      <c r="O55" s="24">
        <f t="shared" si="10"/>
        <v>2.2908508774992957</v>
      </c>
      <c r="R55" s="24">
        <f t="shared" si="8"/>
        <v>593.09406919853052</v>
      </c>
      <c r="U55" s="24">
        <f t="shared" si="9"/>
        <v>948.63297888967168</v>
      </c>
      <c r="AD55" s="7">
        <v>42758</v>
      </c>
    </row>
    <row r="56" spans="1:30" x14ac:dyDescent="0.25">
      <c r="A56" s="31" t="s">
        <v>82</v>
      </c>
      <c r="B56" s="32">
        <v>42787</v>
      </c>
      <c r="C56" s="33">
        <v>6.3182870370370361E-2</v>
      </c>
      <c r="D56" s="31" t="s">
        <v>42</v>
      </c>
      <c r="E56" s="34">
        <v>1.966</v>
      </c>
      <c r="F56" s="34">
        <v>21.689</v>
      </c>
      <c r="G56" s="34" t="s">
        <v>43</v>
      </c>
      <c r="H56" s="34">
        <v>2.903</v>
      </c>
      <c r="I56" s="34">
        <v>5668.3717999999999</v>
      </c>
      <c r="J56" s="34" t="s">
        <v>44</v>
      </c>
      <c r="K56" s="34">
        <v>3.0960000000000001</v>
      </c>
      <c r="L56" s="34">
        <v>561.92179999999996</v>
      </c>
      <c r="O56" s="24">
        <f t="shared" si="10"/>
        <v>2.3206169167934978</v>
      </c>
      <c r="R56" s="24">
        <f t="shared" si="8"/>
        <v>594.52402174731958</v>
      </c>
      <c r="U56" s="24">
        <f t="shared" si="9"/>
        <v>987.62279297927182</v>
      </c>
      <c r="AD56" s="7">
        <v>42758</v>
      </c>
    </row>
    <row r="57" spans="1:30" x14ac:dyDescent="0.25">
      <c r="A57" s="31" t="s">
        <v>83</v>
      </c>
      <c r="B57" s="32">
        <v>42787</v>
      </c>
      <c r="C57" s="33">
        <v>6.6921296296296298E-2</v>
      </c>
      <c r="D57" s="31" t="s">
        <v>42</v>
      </c>
      <c r="E57" s="34">
        <v>1.966</v>
      </c>
      <c r="F57" s="34">
        <v>20.972300000000001</v>
      </c>
      <c r="G57" s="34" t="s">
        <v>43</v>
      </c>
      <c r="H57" s="34">
        <v>2.903</v>
      </c>
      <c r="I57" s="34">
        <v>5938.8032000000003</v>
      </c>
      <c r="J57" s="34" t="s">
        <v>44</v>
      </c>
      <c r="K57" s="34">
        <v>3.0960000000000001</v>
      </c>
      <c r="L57" s="34">
        <v>565.08410000000003</v>
      </c>
      <c r="M57" s="3"/>
      <c r="N57" s="2"/>
      <c r="O57" s="24">
        <f t="shared" si="10"/>
        <v>2.2439335222494479</v>
      </c>
      <c r="P57" s="3"/>
      <c r="Q57" s="2"/>
      <c r="R57" s="24">
        <f t="shared" si="8"/>
        <v>622.88806863901402</v>
      </c>
      <c r="S57" s="3"/>
      <c r="U57" s="24">
        <f>($S$2/$U$2)*L57</f>
        <v>993.18078976501397</v>
      </c>
      <c r="AD57" s="7">
        <v>42758</v>
      </c>
    </row>
    <row r="58" spans="1:30" x14ac:dyDescent="0.25">
      <c r="A58" s="5" t="s">
        <v>41</v>
      </c>
      <c r="B58" s="7">
        <v>42787</v>
      </c>
      <c r="C58" s="8">
        <v>7.0659722222222221E-2</v>
      </c>
      <c r="D58" s="5" t="s">
        <v>42</v>
      </c>
      <c r="E58" s="9">
        <v>1.976</v>
      </c>
      <c r="F58" s="9">
        <v>38.315800000000003</v>
      </c>
      <c r="G58" s="9" t="s">
        <v>43</v>
      </c>
      <c r="H58" s="9">
        <v>2.9129999999999998</v>
      </c>
      <c r="I58" s="9">
        <v>3792.9726000000001</v>
      </c>
      <c r="J58" s="9" t="s">
        <v>44</v>
      </c>
      <c r="K58" s="9">
        <v>3.1059999999999999</v>
      </c>
      <c r="L58" s="9">
        <v>697.23749999999995</v>
      </c>
      <c r="AD58" s="7">
        <v>42758</v>
      </c>
    </row>
    <row r="59" spans="1:30" x14ac:dyDescent="0.25">
      <c r="A59" s="5" t="s">
        <v>41</v>
      </c>
      <c r="B59" s="7">
        <v>42787</v>
      </c>
      <c r="C59" s="8">
        <v>7.4398148148148144E-2</v>
      </c>
      <c r="D59" s="5" t="s">
        <v>42</v>
      </c>
      <c r="E59" s="9">
        <v>1.9730000000000001</v>
      </c>
      <c r="F59" s="9">
        <v>37.896799999999999</v>
      </c>
      <c r="G59" s="9" t="s">
        <v>43</v>
      </c>
      <c r="H59" s="9">
        <v>2.91</v>
      </c>
      <c r="I59" s="9">
        <v>3783.1107000000002</v>
      </c>
      <c r="J59" s="9" t="s">
        <v>44</v>
      </c>
      <c r="K59" s="9">
        <v>3.1059999999999999</v>
      </c>
      <c r="L59" s="9">
        <v>692.5933</v>
      </c>
    </row>
    <row r="60" spans="1:30" x14ac:dyDescent="0.25">
      <c r="A60" s="5" t="s">
        <v>41</v>
      </c>
      <c r="B60" s="7">
        <v>42787</v>
      </c>
      <c r="C60" s="8">
        <v>7.8136574074074081E-2</v>
      </c>
      <c r="D60" s="5" t="s">
        <v>42</v>
      </c>
      <c r="E60" s="9">
        <v>1.9730000000000001</v>
      </c>
      <c r="F60" s="9">
        <v>37.809899999999999</v>
      </c>
      <c r="G60" s="9" t="s">
        <v>43</v>
      </c>
      <c r="H60" s="9">
        <v>2.91</v>
      </c>
      <c r="I60" s="9">
        <v>3765.3863999999999</v>
      </c>
      <c r="J60" s="9" t="s">
        <v>44</v>
      </c>
      <c r="K60" s="9">
        <v>3.1059999999999999</v>
      </c>
      <c r="L60" s="9">
        <v>693.14260000000002</v>
      </c>
    </row>
    <row r="61" spans="1:30" x14ac:dyDescent="0.25">
      <c r="A61" s="5" t="s">
        <v>41</v>
      </c>
      <c r="B61" s="7">
        <v>42787</v>
      </c>
      <c r="C61" s="8">
        <v>8.1874999999999989E-2</v>
      </c>
      <c r="D61" s="5" t="s">
        <v>42</v>
      </c>
      <c r="E61" s="9">
        <v>1.97</v>
      </c>
      <c r="F61" s="9">
        <v>36.984400000000001</v>
      </c>
      <c r="G61" s="9" t="s">
        <v>43</v>
      </c>
      <c r="H61" s="9">
        <v>2.9060000000000001</v>
      </c>
      <c r="I61" s="9">
        <v>3811.442</v>
      </c>
      <c r="J61" s="9" t="s">
        <v>44</v>
      </c>
      <c r="K61" s="9">
        <v>3.1030000000000002</v>
      </c>
      <c r="L61" s="9">
        <v>690.58759999999995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2018-03-22T18:45:48Z</dcterms:modified>
</cp:coreProperties>
</file>