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T57" i="1" s="1"/>
  <c r="Q2" i="1"/>
  <c r="P2" i="1"/>
  <c r="R13" i="1" s="1"/>
  <c r="O51" i="1"/>
  <c r="N2" i="1"/>
  <c r="AE2" i="1" s="1"/>
  <c r="O11" i="1" l="1"/>
  <c r="O23" i="1"/>
  <c r="O35" i="1"/>
  <c r="O43" i="1"/>
  <c r="O55" i="1"/>
  <c r="R9" i="1"/>
  <c r="U6" i="1"/>
  <c r="U10" i="1"/>
  <c r="U14" i="1"/>
  <c r="U22" i="1"/>
  <c r="U26" i="1"/>
  <c r="U34" i="1"/>
  <c r="U38" i="1"/>
  <c r="U42" i="1"/>
  <c r="U50" i="1"/>
  <c r="U54" i="1"/>
  <c r="O7" i="1"/>
  <c r="O15" i="1"/>
  <c r="O27" i="1"/>
  <c r="O39" i="1"/>
  <c r="U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N24" i="1"/>
  <c r="O22" i="1"/>
  <c r="O20" i="1"/>
  <c r="O14" i="1"/>
  <c r="N12" i="1"/>
  <c r="O10" i="1"/>
  <c r="O8" i="1"/>
  <c r="N6" i="1"/>
  <c r="O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T13" i="1"/>
  <c r="U15" i="1"/>
  <c r="U21" i="1"/>
  <c r="U23" i="1"/>
  <c r="U25" i="1"/>
  <c r="U27" i="1"/>
  <c r="U29" i="1"/>
  <c r="U35" i="1"/>
  <c r="T37" i="1"/>
  <c r="U39" i="1"/>
  <c r="U41" i="1"/>
  <c r="U43" i="1"/>
  <c r="U49" i="1"/>
  <c r="T51" i="1"/>
  <c r="U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<sst xmlns="http://schemas.openxmlformats.org/spreadsheetml/2006/main" count="281" uniqueCount="85">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</sst>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P1" zoomScale="70" zoomScaleNormal="70" workbookViewId="0">
      <selection activeCell="T13" sqref="T13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42844</v>
      </c>
      <c r="C2" s="8">
        <v>0.54731481481481481</v>
      </c>
      <c r="D2" s="5" t="s">
        <v>42</v>
      </c>
      <c r="E2" s="9">
        <v>1.9430000000000001</v>
      </c>
      <c r="F2" s="9">
        <v>39.359000000000002</v>
      </c>
      <c r="G2" s="9" t="s">
        <v>43</v>
      </c>
      <c r="H2" s="9">
        <v>2.8559999999999999</v>
      </c>
      <c r="I2" s="9">
        <v>3841.8726999999999</v>
      </c>
      <c r="J2" s="9" t="s">
        <v>44</v>
      </c>
      <c r="K2" s="9">
        <v>3.1</v>
      </c>
      <c r="L2" s="9">
        <v>697.88459999999998</v>
      </c>
      <c r="M2" s="4">
        <f>AVERAGE(F2:F5,F16:F19,F30:F33,F44:F47,F58:F61)</f>
        <v>39.522584999999999</v>
      </c>
      <c r="N2" s="4">
        <f>STDEV(F2:F5,F16:F19,F30:F33,F44:F47,G58:G61)</f>
        <v>0.15387113006235731</v>
      </c>
      <c r="O2" s="4">
        <v>4.08</v>
      </c>
      <c r="P2" s="4">
        <f>AVERAGE(I2:I5,I16:I19,I30:I33,I44:I47,I58:I61)</f>
        <v>3834.5372950000005</v>
      </c>
      <c r="Q2" s="4">
        <f>STDEV(I2:I5,I16:I19,I30:I33,I44:I47,I58:I61)</f>
        <v>10.165999199730452</v>
      </c>
      <c r="R2" s="4">
        <v>399</v>
      </c>
      <c r="S2" s="4">
        <f>AVERAGE(L2:L5,L16:L19,L30:L33,L44:L47,L58:L61)</f>
        <v>702.56777</v>
      </c>
      <c r="T2" s="4">
        <f>STDEV(L2:L5,L16:L19,L30:L33,L44:L47,L58:L61)</f>
        <v>3.0725868424368019</v>
      </c>
      <c r="U2" s="4">
        <v>399</v>
      </c>
      <c r="AD2" s="7">
        <v>42808</v>
      </c>
      <c r="AE2" s="6">
        <f>(N2/M2)^2</f>
        <v>1.5157361284282951E-5</v>
      </c>
      <c r="AF2" s="6">
        <f>(T2/S2)^2</f>
        <v>1.9126340682739035E-5</v>
      </c>
      <c r="AG2" s="6">
        <f>(T2/S2)^2</f>
        <v>1.9126340682739035E-5</v>
      </c>
    </row>
    <row r="3" spans="1:33" x14ac:dyDescent="0.25">
      <c r="A3" s="5" t="s">
        <v>41</v>
      </c>
      <c r="B3" s="7">
        <v>42844</v>
      </c>
      <c r="C3" s="8">
        <v>0.55104166666666665</v>
      </c>
      <c r="D3" s="5" t="s">
        <v>42</v>
      </c>
      <c r="E3" s="9">
        <v>1.95</v>
      </c>
      <c r="F3" s="9">
        <v>39.555500000000002</v>
      </c>
      <c r="G3" s="9" t="s">
        <v>43</v>
      </c>
      <c r="H3" s="9">
        <v>2.863</v>
      </c>
      <c r="I3" s="9">
        <v>3842.2953000000002</v>
      </c>
      <c r="J3" s="9" t="s">
        <v>44</v>
      </c>
      <c r="K3" s="9">
        <v>3.11</v>
      </c>
      <c r="L3" s="9">
        <v>708.04319999999996</v>
      </c>
      <c r="M3" s="5"/>
      <c r="N3" s="4"/>
      <c r="O3" s="5"/>
      <c r="P3" s="5"/>
      <c r="Q3" s="4"/>
      <c r="R3" s="4"/>
      <c r="S3" s="5"/>
      <c r="T3" s="4"/>
      <c r="U3" s="4"/>
      <c r="AD3" s="7">
        <v>42808</v>
      </c>
    </row>
    <row r="4" spans="1:33" x14ac:dyDescent="0.25">
      <c r="A4" s="5" t="s">
        <v>41</v>
      </c>
      <c r="B4" s="7">
        <v>42844</v>
      </c>
      <c r="C4" s="8">
        <v>0.55478009259259264</v>
      </c>
      <c r="D4" s="5" t="s">
        <v>42</v>
      </c>
      <c r="E4" s="9">
        <v>1.95</v>
      </c>
      <c r="F4" s="9">
        <v>39.703200000000002</v>
      </c>
      <c r="G4" s="9" t="s">
        <v>43</v>
      </c>
      <c r="H4" s="9">
        <v>2.863</v>
      </c>
      <c r="I4" s="9">
        <v>3838.9537999999998</v>
      </c>
      <c r="J4" s="9" t="s">
        <v>44</v>
      </c>
      <c r="K4" s="9">
        <v>3.1059999999999999</v>
      </c>
      <c r="L4" s="9">
        <v>701.55</v>
      </c>
      <c r="M4" s="5"/>
      <c r="N4" s="4"/>
      <c r="O4" s="5"/>
      <c r="P4" s="5"/>
      <c r="Q4" s="4"/>
      <c r="R4" s="4"/>
      <c r="S4" s="5"/>
      <c r="T4" s="4"/>
      <c r="U4" s="4"/>
      <c r="AD4" s="7">
        <v>42808</v>
      </c>
    </row>
    <row r="5" spans="1:33" x14ac:dyDescent="0.25">
      <c r="A5" s="5" t="s">
        <v>41</v>
      </c>
      <c r="B5" s="7">
        <v>42844</v>
      </c>
      <c r="C5" s="8">
        <v>0.55851851851851853</v>
      </c>
      <c r="D5" s="5" t="s">
        <v>42</v>
      </c>
      <c r="E5" s="9">
        <v>1.9430000000000001</v>
      </c>
      <c r="F5" s="9">
        <v>39.3934</v>
      </c>
      <c r="G5" s="9" t="s">
        <v>43</v>
      </c>
      <c r="H5" s="9">
        <v>2.8559999999999999</v>
      </c>
      <c r="I5" s="9">
        <v>3831.3546000000001</v>
      </c>
      <c r="J5" s="9" t="s">
        <v>44</v>
      </c>
      <c r="K5" s="9">
        <v>3.1</v>
      </c>
      <c r="L5" s="9">
        <v>705.15020000000004</v>
      </c>
      <c r="M5" s="5"/>
      <c r="N5" s="4"/>
      <c r="O5" s="5"/>
      <c r="P5" s="5"/>
      <c r="Q5" s="4"/>
      <c r="R5" s="4"/>
      <c r="S5" s="5"/>
      <c r="T5" s="4"/>
      <c r="U5" s="4"/>
      <c r="AD5" s="7">
        <v>42808</v>
      </c>
    </row>
    <row r="6" spans="1:33" x14ac:dyDescent="0.25">
      <c r="A6" s="23" t="s">
        <v>45</v>
      </c>
      <c r="B6" s="27">
        <v>42844</v>
      </c>
      <c r="C6" s="28">
        <v>0.56225694444444441</v>
      </c>
      <c r="D6" s="23" t="s">
        <v>42</v>
      </c>
      <c r="E6" s="29">
        <v>1.946</v>
      </c>
      <c r="F6" s="29">
        <v>20.518699999999999</v>
      </c>
      <c r="G6" s="29" t="s">
        <v>43</v>
      </c>
      <c r="H6" s="29">
        <v>2.863</v>
      </c>
      <c r="I6" s="29">
        <v>4936.7037</v>
      </c>
      <c r="J6" s="29" t="s">
        <v>44</v>
      </c>
      <c r="K6" s="29">
        <v>3.1059999999999999</v>
      </c>
      <c r="L6" s="30">
        <v>526.10350000000005</v>
      </c>
      <c r="N6" s="10">
        <f>($O$2/$M$2)*F6</f>
        <v>2.1181887773788075</v>
      </c>
      <c r="R6" s="10">
        <f>($R$2/$P$2)*I6</f>
        <v>513.68512672139752</v>
      </c>
      <c r="U6" s="10">
        <f t="shared" ref="U6:U15" si="0">($S$2/$U$2)*L6</f>
        <v>926.37434281753133</v>
      </c>
      <c r="V6" s="3">
        <v>0</v>
      </c>
      <c r="W6" s="11" t="s">
        <v>33</v>
      </c>
      <c r="X6" s="2">
        <f>SLOPE(O6:O10,$V$6:$V$10)</f>
        <v>2.4750931650852248E-3</v>
      </c>
      <c r="Y6" s="2">
        <f>RSQ(O6:O10,$V$6:$V$10)</f>
        <v>0.78984048686336272</v>
      </c>
      <c r="Z6" s="2">
        <f>SLOPE($R6:$R10,$V$6:$V$10)</f>
        <v>2.4870382813684433</v>
      </c>
      <c r="AA6" s="2">
        <f>RSQ(R6:R10,$V$6:$V$10)</f>
        <v>0.89386733597599288</v>
      </c>
      <c r="AB6" s="2">
        <f>SLOPE(U6:U10,$V$6:$V$10)</f>
        <v>1.393385578272655</v>
      </c>
      <c r="AC6" s="2">
        <f>RSQ(U6:U10,$V$6:$V$10)</f>
        <v>0.72340571468682746</v>
      </c>
      <c r="AD6" s="7">
        <v>42808</v>
      </c>
      <c r="AE6" s="2"/>
    </row>
    <row r="7" spans="1:33" x14ac:dyDescent="0.25">
      <c r="A7" s="23" t="s">
        <v>46</v>
      </c>
      <c r="B7" s="27">
        <v>42844</v>
      </c>
      <c r="C7" s="28">
        <v>0.5659953703703704</v>
      </c>
      <c r="D7" s="23" t="s">
        <v>42</v>
      </c>
      <c r="E7" s="29">
        <v>1.946</v>
      </c>
      <c r="F7" s="29">
        <v>20.081700000000001</v>
      </c>
      <c r="G7" s="29" t="s">
        <v>43</v>
      </c>
      <c r="H7" s="29">
        <v>2.863</v>
      </c>
      <c r="I7" s="29">
        <v>5492.0946000000004</v>
      </c>
      <c r="J7" s="29" t="s">
        <v>44</v>
      </c>
      <c r="K7" s="29">
        <v>3.1059999999999999</v>
      </c>
      <c r="L7" s="29">
        <v>552.14940000000001</v>
      </c>
      <c r="O7" s="10">
        <f>($O$2/$M$2)*F7</f>
        <v>2.073076343564066</v>
      </c>
      <c r="R7" s="10">
        <f>($R$2/$P$2)*I7</f>
        <v>571.47592442440953</v>
      </c>
      <c r="U7" s="10">
        <f t="shared" si="0"/>
        <v>972.23652296951877</v>
      </c>
      <c r="V7" s="3">
        <v>10</v>
      </c>
      <c r="W7" s="13" t="s">
        <v>34</v>
      </c>
      <c r="X7" s="2">
        <f>SLOPE($O11:$O15,$V$6:$V$10)</f>
        <v>-9.48821107150327E-4</v>
      </c>
      <c r="Y7" s="2">
        <f>RSQ(O11:O15,$V$6:$V$10)</f>
        <v>0.86817847660357972</v>
      </c>
      <c r="Z7" s="2">
        <f>SLOPE($R11:$R15,$V$6:$V$10)</f>
        <v>2.9706150225355952</v>
      </c>
      <c r="AA7" s="2">
        <f>RSQ(R11:R15,$V$6:$V$10)</f>
        <v>0.75939099303452651</v>
      </c>
      <c r="AB7" s="2">
        <f>SLOPE(U11:U15,$V$6:$V$10)</f>
        <v>1.3706956326981732</v>
      </c>
      <c r="AC7" s="2">
        <f>RSQ(U11:U15,$V$6:$V$10)</f>
        <v>0.70832227468794939</v>
      </c>
      <c r="AD7" s="7">
        <v>42808</v>
      </c>
      <c r="AE7" s="2"/>
    </row>
    <row r="8" spans="1:33" x14ac:dyDescent="0.25">
      <c r="A8" s="23" t="s">
        <v>47</v>
      </c>
      <c r="B8" s="27">
        <v>42844</v>
      </c>
      <c r="C8" s="28">
        <v>0.56972222222222224</v>
      </c>
      <c r="D8" s="23" t="s">
        <v>42</v>
      </c>
      <c r="E8" s="29">
        <v>1.946</v>
      </c>
      <c r="F8" s="29">
        <v>20.032900000000001</v>
      </c>
      <c r="G8" s="29" t="s">
        <v>43</v>
      </c>
      <c r="H8" s="29">
        <v>2.86</v>
      </c>
      <c r="I8" s="29">
        <v>5645.2992000000004</v>
      </c>
      <c r="J8" s="29" t="s">
        <v>44</v>
      </c>
      <c r="K8" s="29">
        <v>3.1030000000000002</v>
      </c>
      <c r="L8" s="29">
        <v>551.90890000000002</v>
      </c>
      <c r="O8" s="10">
        <f>($O$2/$M$2)*F8</f>
        <v>2.0680386164012301</v>
      </c>
      <c r="R8" s="10">
        <f>($R$2/$P$2)*I8</f>
        <v>587.41751807632363</v>
      </c>
      <c r="U8" s="10">
        <f t="shared" si="0"/>
        <v>971.81304540389226</v>
      </c>
      <c r="V8" s="3">
        <v>20</v>
      </c>
      <c r="W8" s="15" t="s">
        <v>35</v>
      </c>
      <c r="X8" s="2">
        <f>SLOPE($O20:$O24,$V$6:$V$10)</f>
        <v>-1.4853036561247146E-3</v>
      </c>
      <c r="Y8" s="2">
        <f>RSQ(O20:O24,$V$6:$V$10)</f>
        <v>0.91925585826798595</v>
      </c>
      <c r="Z8" s="2">
        <f>SLOPE($R20:$R24,$V$6:$V$10)</f>
        <v>4.6726334077812099</v>
      </c>
      <c r="AA8" s="2">
        <f>RSQ(R20:R24,$V$6:$V$10)</f>
        <v>0.93236716890471205</v>
      </c>
      <c r="AB8" s="2">
        <f>SLOPE($U20:$U24,$V$6:$V$10)</f>
        <v>1.6761259655714276</v>
      </c>
      <c r="AC8" s="2">
        <f>RSQ(U20:U24,$V$6:$V$10)</f>
        <v>0.84295177760791629</v>
      </c>
      <c r="AD8" s="7">
        <v>42808</v>
      </c>
      <c r="AE8" s="2"/>
    </row>
    <row r="9" spans="1:33" x14ac:dyDescent="0.25">
      <c r="A9" s="23" t="s">
        <v>48</v>
      </c>
      <c r="B9" s="27">
        <v>42844</v>
      </c>
      <c r="C9" s="28">
        <v>0.57346064814814812</v>
      </c>
      <c r="D9" s="23" t="s">
        <v>42</v>
      </c>
      <c r="E9" s="29">
        <v>1.95</v>
      </c>
      <c r="F9" s="29">
        <v>20.2912</v>
      </c>
      <c r="G9" s="29" t="s">
        <v>43</v>
      </c>
      <c r="H9" s="29">
        <v>2.863</v>
      </c>
      <c r="I9" s="29">
        <v>5858.2340000000004</v>
      </c>
      <c r="J9" s="29" t="s">
        <v>44</v>
      </c>
      <c r="K9" s="29">
        <v>3.11</v>
      </c>
      <c r="L9" s="29">
        <v>563.90869999999995</v>
      </c>
      <c r="O9" s="10">
        <f>($O$2/$M$2)*F9</f>
        <v>2.094703471445504</v>
      </c>
      <c r="R9" s="10">
        <f t="shared" ref="R9:R15" si="1">($R$2/$P$2)*I9</f>
        <v>609.57429441301076</v>
      </c>
      <c r="U9" s="10">
        <f t="shared" si="0"/>
        <v>992.94255098395729</v>
      </c>
      <c r="V9" s="3">
        <v>30</v>
      </c>
      <c r="W9" s="18" t="s">
        <v>36</v>
      </c>
      <c r="X9" s="2">
        <f>SLOPE($O25:$O29,$V$6:$V$10)</f>
        <v>-2.0303692180053457E-3</v>
      </c>
      <c r="Y9" s="2">
        <f>RSQ(O25:O29,$V$6:$V$10)</f>
        <v>0.87097620058403369</v>
      </c>
      <c r="Z9" s="2">
        <f>SLOPE($R25:$R29,$V$6:$V$10)</f>
        <v>19.205715921978008</v>
      </c>
      <c r="AA9" s="2">
        <f>RSQ(R25:R29,$V$6:$V$10)</f>
        <v>0.99117703838842808</v>
      </c>
      <c r="AB9" s="2">
        <f>SLOPE(U25:U29,$V$6:$V$10)</f>
        <v>0.59934137163288026</v>
      </c>
      <c r="AC9" s="2">
        <f>RSQ(U25:U29,$V$6:$V$10)</f>
        <v>0.86205695154238082</v>
      </c>
      <c r="AD9" s="7">
        <v>42808</v>
      </c>
      <c r="AE9" s="2"/>
    </row>
    <row r="10" spans="1:33" x14ac:dyDescent="0.25">
      <c r="A10" s="23" t="s">
        <v>49</v>
      </c>
      <c r="B10" s="27">
        <v>42844</v>
      </c>
      <c r="C10" s="28">
        <v>0.57719907407407411</v>
      </c>
      <c r="D10" s="23" t="s">
        <v>42</v>
      </c>
      <c r="E10" s="29">
        <v>1.946</v>
      </c>
      <c r="F10" s="29">
        <v>20.794799999999999</v>
      </c>
      <c r="G10" s="29" t="s">
        <v>43</v>
      </c>
      <c r="H10" s="29">
        <v>2.86</v>
      </c>
      <c r="I10" s="29">
        <v>5948.7017999999998</v>
      </c>
      <c r="J10" s="29" t="s">
        <v>44</v>
      </c>
      <c r="K10" s="29">
        <v>3.1059999999999999</v>
      </c>
      <c r="L10" s="29">
        <v>559.79020000000003</v>
      </c>
      <c r="O10" s="10">
        <f t="shared" ref="O10:O15" si="2">($O$2/$M$2)*F10</f>
        <v>2.1466911640521489</v>
      </c>
      <c r="R10" s="10">
        <f t="shared" si="1"/>
        <v>618.98785579551907</v>
      </c>
      <c r="U10" s="10">
        <f t="shared" si="0"/>
        <v>985.69060772394482</v>
      </c>
      <c r="V10" s="3">
        <v>40</v>
      </c>
      <c r="W10" s="20" t="s">
        <v>37</v>
      </c>
      <c r="X10" s="2">
        <f>SLOPE($O34:$O38,$V$6:$V$10)</f>
        <v>-1.7384287996344305E-3</v>
      </c>
      <c r="Y10" s="2">
        <f>RSQ(O34:O38,$V$6:$V$10)</f>
        <v>0.91521346882588228</v>
      </c>
      <c r="Z10" s="2">
        <f>SLOPE($R34:$R38,$V$6:$V$10)</f>
        <v>7.9818330305221368</v>
      </c>
      <c r="AA10" s="2">
        <f>RSQ(R34:R38,$V$6:$V$10)</f>
        <v>0.96709034162085505</v>
      </c>
      <c r="AB10" s="2">
        <f>SLOPE(U34:U38,$V$6:$V$10)</f>
        <v>0.35127885408148912</v>
      </c>
      <c r="AC10" s="2">
        <f>RSQ(U34:U38,$V$6:$V$10)</f>
        <v>0.70169482837434261</v>
      </c>
      <c r="AD10" s="7">
        <v>42808</v>
      </c>
      <c r="AE10" s="2"/>
    </row>
    <row r="11" spans="1:33" x14ac:dyDescent="0.25">
      <c r="A11" s="23" t="s">
        <v>50</v>
      </c>
      <c r="B11" s="27">
        <v>42844</v>
      </c>
      <c r="C11" s="28">
        <v>0.5809375</v>
      </c>
      <c r="D11" s="23" t="s">
        <v>42</v>
      </c>
      <c r="E11" s="29">
        <v>1.946</v>
      </c>
      <c r="F11" s="29">
        <v>20.494399999999999</v>
      </c>
      <c r="G11" s="29" t="s">
        <v>43</v>
      </c>
      <c r="H11" s="29">
        <v>2.86</v>
      </c>
      <c r="I11" s="29">
        <v>4799.9467999999997</v>
      </c>
      <c r="J11" s="29" t="s">
        <v>44</v>
      </c>
      <c r="K11" s="29">
        <v>3.1059999999999999</v>
      </c>
      <c r="L11" s="29">
        <v>516.67859999999996</v>
      </c>
      <c r="O11" s="12">
        <f>($O$2/$M$2)*F11</f>
        <v>2.1156802370087888</v>
      </c>
      <c r="R11" s="12">
        <f t="shared" si="1"/>
        <v>499.4549865761573</v>
      </c>
      <c r="U11" s="12">
        <f>($S$2/$U$2)*L11</f>
        <v>909.77877646296224</v>
      </c>
      <c r="V11" s="3"/>
      <c r="W11" s="21" t="s">
        <v>38</v>
      </c>
      <c r="X11" s="2">
        <f>SLOPE($O39:$O43,$V$6:$V$10)</f>
        <v>-3.269361050143864E-3</v>
      </c>
      <c r="Y11" s="2">
        <f>RSQ(O39:O43,$V$6:$V$10)</f>
        <v>0.93794166974392246</v>
      </c>
      <c r="Z11" s="2">
        <f>SLOPE($R39:$R43,$V$6:$V$10)</f>
        <v>6.1843931287151541</v>
      </c>
      <c r="AA11" s="2">
        <f>RSQ(R39:R43,$V$6:$V$10)</f>
        <v>0.97277890181052451</v>
      </c>
      <c r="AB11" s="2">
        <f>SLOPE($U39:$U43,$V$6:$V$10)</f>
        <v>-8.5213194640049325E-2</v>
      </c>
      <c r="AC11" s="2">
        <f>RSQ(U39:U43,$V$6:$V$10)</f>
        <v>2.5969463467473947E-2</v>
      </c>
      <c r="AD11" s="7">
        <v>42808</v>
      </c>
      <c r="AE11" s="2"/>
    </row>
    <row r="12" spans="1:33" x14ac:dyDescent="0.25">
      <c r="A12" s="23" t="s">
        <v>51</v>
      </c>
      <c r="B12" s="27">
        <v>42844</v>
      </c>
      <c r="C12" s="28">
        <v>0.58466435185185184</v>
      </c>
      <c r="D12" s="23" t="s">
        <v>42</v>
      </c>
      <c r="E12" s="29">
        <v>1.946</v>
      </c>
      <c r="F12" s="29">
        <v>20.8521</v>
      </c>
      <c r="G12" s="29" t="s">
        <v>43</v>
      </c>
      <c r="H12" s="29">
        <v>2.863</v>
      </c>
      <c r="I12" s="29">
        <v>5564.6106</v>
      </c>
      <c r="J12" s="29" t="s">
        <v>44</v>
      </c>
      <c r="K12" s="29">
        <v>3.1030000000000002</v>
      </c>
      <c r="L12" s="29">
        <v>544.80269999999996</v>
      </c>
      <c r="N12" s="12">
        <f>($O$2/$M$2)*F12</f>
        <v>2.1526063641839217</v>
      </c>
      <c r="R12" s="12">
        <f t="shared" si="1"/>
        <v>579.02152426450698</v>
      </c>
      <c r="U12" s="12">
        <f>($S$2/$U$2)*L12</f>
        <v>959.30029581197732</v>
      </c>
      <c r="V12" s="3"/>
      <c r="W12" s="23" t="s">
        <v>39</v>
      </c>
      <c r="X12" s="2">
        <f>SLOPE($O48:$O52,$V$6:$V$10)</f>
        <v>-2.6161082327990437E-3</v>
      </c>
      <c r="Y12" s="2">
        <f>RSQ(O48:O52,$V$6:$V$10)</f>
        <v>0.87995916373871719</v>
      </c>
      <c r="Z12" s="2">
        <f>SLOPE($R48:$R52,$V$6:$V$10)</f>
        <v>4.1426159948197876</v>
      </c>
      <c r="AA12" s="2">
        <f>RSQ(R48:R52,$V$6:$V$10)</f>
        <v>0.90082476822909008</v>
      </c>
      <c r="AB12" s="2">
        <f>SLOPE(U48:U52,$V$6:$V$10)</f>
        <v>0.68881877280248582</v>
      </c>
      <c r="AC12" s="2">
        <f>RSQ(U48:U52,$V$6:$V$10)</f>
        <v>0.72362012873918302</v>
      </c>
      <c r="AD12" s="7">
        <v>42808</v>
      </c>
      <c r="AE12" s="2"/>
    </row>
    <row r="13" spans="1:33" x14ac:dyDescent="0.25">
      <c r="A13" s="23" t="s">
        <v>52</v>
      </c>
      <c r="B13" s="27">
        <v>42844</v>
      </c>
      <c r="C13" s="28">
        <v>0.58840277777777772</v>
      </c>
      <c r="D13" s="23" t="s">
        <v>42</v>
      </c>
      <c r="E13" s="29">
        <v>1.9430000000000001</v>
      </c>
      <c r="F13" s="29">
        <v>20.188800000000001</v>
      </c>
      <c r="G13" s="29" t="s">
        <v>43</v>
      </c>
      <c r="H13" s="29">
        <v>2.8559999999999999</v>
      </c>
      <c r="I13" s="29">
        <v>5957.4780000000001</v>
      </c>
      <c r="J13" s="29" t="s">
        <v>44</v>
      </c>
      <c r="K13" s="29">
        <v>3.1</v>
      </c>
      <c r="L13" s="29">
        <v>556.12289999999996</v>
      </c>
      <c r="O13" s="12">
        <f t="shared" si="2"/>
        <v>2.0841325029726674</v>
      </c>
      <c r="R13" s="12">
        <f t="shared" si="1"/>
        <v>619.9010569279128</v>
      </c>
      <c r="T13" s="12">
        <f>($S$2/$U$2)*L13</f>
        <v>979.23314711512023</v>
      </c>
      <c r="V13" s="3"/>
      <c r="W13" s="25" t="s">
        <v>40</v>
      </c>
      <c r="X13" s="2">
        <f>SLOPE($O53:$O57,$V$6:$V$10)</f>
        <v>-3.5078272334666404E-3</v>
      </c>
      <c r="Y13" s="2">
        <f>RSQ(O53:O57,$V$6:$V$10)</f>
        <v>0.8999796128155988</v>
      </c>
      <c r="Z13" s="2">
        <f>SLOPE($R53:$R57,$V$6:$V$10)</f>
        <v>4.3627801700648217</v>
      </c>
      <c r="AA13" s="2">
        <f>RSQ(R53:R57,$V$6:$V$10)</f>
        <v>0.98573314906083953</v>
      </c>
      <c r="AB13" s="2">
        <f>SLOPE(U53:U57,$V$6:$V$10)</f>
        <v>0.59152332426746856</v>
      </c>
      <c r="AC13" s="2">
        <f>RSQ(U53:U57,$V$6:$V$10)</f>
        <v>0.98790530615297378</v>
      </c>
      <c r="AD13" s="7">
        <v>42808</v>
      </c>
      <c r="AE13" s="2"/>
    </row>
    <row r="14" spans="1:33" x14ac:dyDescent="0.25">
      <c r="A14" s="23" t="s">
        <v>53</v>
      </c>
      <c r="B14" s="27">
        <v>42844</v>
      </c>
      <c r="C14" s="28">
        <v>0.59212962962962956</v>
      </c>
      <c r="D14" s="23" t="s">
        <v>42</v>
      </c>
      <c r="E14" s="29">
        <v>1.946</v>
      </c>
      <c r="F14" s="29">
        <v>20.232099999999999</v>
      </c>
      <c r="G14" s="29" t="s">
        <v>43</v>
      </c>
      <c r="H14" s="29">
        <v>2.863</v>
      </c>
      <c r="I14" s="29">
        <v>5994.6539000000002</v>
      </c>
      <c r="J14" s="29" t="s">
        <v>44</v>
      </c>
      <c r="K14" s="29">
        <v>3.1059999999999999</v>
      </c>
      <c r="L14" s="29">
        <v>552.69960000000003</v>
      </c>
      <c r="O14" s="12">
        <f t="shared" si="2"/>
        <v>2.0886024535085443</v>
      </c>
      <c r="R14" s="12">
        <f t="shared" si="1"/>
        <v>623.76936826741689</v>
      </c>
      <c r="U14" s="12">
        <f t="shared" si="0"/>
        <v>973.20532694709777</v>
      </c>
      <c r="AD14" s="7">
        <v>42808</v>
      </c>
    </row>
    <row r="15" spans="1:33" x14ac:dyDescent="0.25">
      <c r="A15" s="23" t="s">
        <v>54</v>
      </c>
      <c r="B15" s="27">
        <v>42844</v>
      </c>
      <c r="C15" s="28">
        <v>0.59585648148148151</v>
      </c>
      <c r="D15" s="23" t="s">
        <v>42</v>
      </c>
      <c r="E15" s="29">
        <v>1.9430000000000001</v>
      </c>
      <c r="F15" s="29">
        <v>20.1036</v>
      </c>
      <c r="G15" s="29" t="s">
        <v>43</v>
      </c>
      <c r="H15" s="29">
        <v>2.8559999999999999</v>
      </c>
      <c r="I15" s="29">
        <v>6012.3604999999998</v>
      </c>
      <c r="J15" s="29" t="s">
        <v>44</v>
      </c>
      <c r="K15" s="29">
        <v>3.1030000000000002</v>
      </c>
      <c r="L15" s="29">
        <v>551.65219999999999</v>
      </c>
      <c r="O15" s="12">
        <f t="shared" si="2"/>
        <v>2.0753371268605028</v>
      </c>
      <c r="R15" s="12">
        <f t="shared" si="1"/>
        <v>625.6118157014821</v>
      </c>
      <c r="U15" s="12">
        <f t="shared" si="0"/>
        <v>971.36104253031067</v>
      </c>
      <c r="AD15" s="7">
        <v>42808</v>
      </c>
    </row>
    <row r="16" spans="1:33" x14ac:dyDescent="0.25">
      <c r="A16" s="5" t="s">
        <v>41</v>
      </c>
      <c r="B16" s="7">
        <v>42844</v>
      </c>
      <c r="C16" s="8">
        <v>0.5995949074074074</v>
      </c>
      <c r="D16" s="5" t="s">
        <v>42</v>
      </c>
      <c r="E16" s="9">
        <v>1.946</v>
      </c>
      <c r="F16" s="9">
        <v>39.5794</v>
      </c>
      <c r="G16" s="9" t="s">
        <v>43</v>
      </c>
      <c r="H16" s="9">
        <v>2.863</v>
      </c>
      <c r="I16" s="9">
        <v>3802.6586000000002</v>
      </c>
      <c r="J16" s="9" t="s">
        <v>44</v>
      </c>
      <c r="K16" s="9">
        <v>3.1030000000000002</v>
      </c>
      <c r="L16" s="9">
        <v>699.27080000000001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42808</v>
      </c>
    </row>
    <row r="17" spans="1:30" x14ac:dyDescent="0.25">
      <c r="A17" s="5" t="s">
        <v>41</v>
      </c>
      <c r="B17" s="7">
        <v>42844</v>
      </c>
      <c r="C17" s="8">
        <v>0.60332175925925924</v>
      </c>
      <c r="D17" s="5" t="s">
        <v>42</v>
      </c>
      <c r="E17" s="9">
        <v>1.95</v>
      </c>
      <c r="F17" s="9">
        <v>39.503</v>
      </c>
      <c r="G17" s="9" t="s">
        <v>43</v>
      </c>
      <c r="H17" s="9">
        <v>2.863</v>
      </c>
      <c r="I17" s="9">
        <v>3827.7147</v>
      </c>
      <c r="J17" s="9" t="s">
        <v>44</v>
      </c>
      <c r="K17" s="9">
        <v>3.1059999999999999</v>
      </c>
      <c r="L17" s="9">
        <v>698.74559999999997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42808</v>
      </c>
    </row>
    <row r="18" spans="1:30" x14ac:dyDescent="0.25">
      <c r="A18" s="5" t="s">
        <v>41</v>
      </c>
      <c r="B18" s="7">
        <v>42844</v>
      </c>
      <c r="C18" s="8">
        <v>0.60706018518518523</v>
      </c>
      <c r="D18" s="5" t="s">
        <v>42</v>
      </c>
      <c r="E18" s="9">
        <v>1.946</v>
      </c>
      <c r="F18" s="9">
        <v>39.661999999999999</v>
      </c>
      <c r="G18" s="9" t="s">
        <v>43</v>
      </c>
      <c r="H18" s="9">
        <v>2.86</v>
      </c>
      <c r="I18" s="9">
        <v>3839.0562</v>
      </c>
      <c r="J18" s="9" t="s">
        <v>44</v>
      </c>
      <c r="K18" s="9">
        <v>3.1030000000000002</v>
      </c>
      <c r="L18" s="9">
        <v>703.99549999999999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42808</v>
      </c>
    </row>
    <row r="19" spans="1:30" x14ac:dyDescent="0.25">
      <c r="A19" s="5" t="s">
        <v>41</v>
      </c>
      <c r="B19" s="7">
        <v>42844</v>
      </c>
      <c r="C19" s="8">
        <v>0.61079861111111111</v>
      </c>
      <c r="D19" s="5" t="s">
        <v>42</v>
      </c>
      <c r="E19" s="9">
        <v>1.9430000000000001</v>
      </c>
      <c r="F19" s="9">
        <v>39.512</v>
      </c>
      <c r="G19" s="9" t="s">
        <v>43</v>
      </c>
      <c r="H19" s="9">
        <v>2.8559999999999999</v>
      </c>
      <c r="I19" s="9">
        <v>3838.6860000000001</v>
      </c>
      <c r="J19" s="9" t="s">
        <v>44</v>
      </c>
      <c r="K19" s="9">
        <v>3.1030000000000002</v>
      </c>
      <c r="L19" s="9">
        <v>706.23239999999998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42808</v>
      </c>
    </row>
    <row r="20" spans="1:30" x14ac:dyDescent="0.25">
      <c r="A20" s="23" t="s">
        <v>55</v>
      </c>
      <c r="B20" s="27">
        <v>42844</v>
      </c>
      <c r="C20" s="28">
        <v>0.61452546296296295</v>
      </c>
      <c r="D20" s="23" t="s">
        <v>42</v>
      </c>
      <c r="E20" s="29">
        <v>1.9430000000000001</v>
      </c>
      <c r="F20" s="29">
        <v>20.460899999999999</v>
      </c>
      <c r="G20" s="29" t="s">
        <v>43</v>
      </c>
      <c r="H20" s="29">
        <v>2.8559999999999999</v>
      </c>
      <c r="I20" s="29">
        <v>4697.0450000000001</v>
      </c>
      <c r="J20" s="29" t="s">
        <v>44</v>
      </c>
      <c r="K20" s="29">
        <v>3.1</v>
      </c>
      <c r="L20" s="29">
        <v>527.70920000000001</v>
      </c>
      <c r="O20" s="14">
        <f>($O$2/$M$2)*F20</f>
        <v>2.1122219611900386</v>
      </c>
      <c r="P20" s="3"/>
      <c r="R20" s="14">
        <f>($R$2/$P$2)*I20</f>
        <v>488.74761433243532</v>
      </c>
      <c r="S20" s="3"/>
      <c r="U20" s="14">
        <f>($S$2/$U$2)*L20</f>
        <v>929.20169386587463</v>
      </c>
      <c r="AD20" s="7">
        <v>42808</v>
      </c>
    </row>
    <row r="21" spans="1:30" x14ac:dyDescent="0.25">
      <c r="A21" s="23" t="s">
        <v>56</v>
      </c>
      <c r="B21" s="27">
        <v>42844</v>
      </c>
      <c r="C21" s="28">
        <v>0.61826388888888884</v>
      </c>
      <c r="D21" s="23" t="s">
        <v>42</v>
      </c>
      <c r="E21" s="29">
        <v>1.9430000000000001</v>
      </c>
      <c r="F21" s="29">
        <v>20.230399999999999</v>
      </c>
      <c r="G21" s="29" t="s">
        <v>43</v>
      </c>
      <c r="H21" s="29">
        <v>2.8559999999999999</v>
      </c>
      <c r="I21" s="29">
        <v>5425.2286000000004</v>
      </c>
      <c r="J21" s="29" t="s">
        <v>44</v>
      </c>
      <c r="K21" s="29">
        <v>3.1030000000000002</v>
      </c>
      <c r="L21" s="29">
        <v>539.31380000000001</v>
      </c>
      <c r="O21" s="14">
        <f>($O$2/$M$2)*F21</f>
        <v>2.088426958914757</v>
      </c>
      <c r="P21" s="3"/>
      <c r="R21" s="14">
        <f>($R$2/$P$2)*I21</f>
        <v>564.51823124072644</v>
      </c>
      <c r="S21" s="3"/>
      <c r="U21" s="14">
        <f>($S$2/$U$2)*L21</f>
        <v>949.63532279755884</v>
      </c>
      <c r="AD21" s="7">
        <v>42808</v>
      </c>
    </row>
    <row r="22" spans="1:30" x14ac:dyDescent="0.25">
      <c r="A22" s="23" t="s">
        <v>57</v>
      </c>
      <c r="B22" s="27">
        <v>42844</v>
      </c>
      <c r="C22" s="28">
        <v>0.62199074074074068</v>
      </c>
      <c r="D22" s="23" t="s">
        <v>42</v>
      </c>
      <c r="E22" s="29">
        <v>1.946</v>
      </c>
      <c r="F22" s="29">
        <v>20.074100000000001</v>
      </c>
      <c r="G22" s="29" t="s">
        <v>43</v>
      </c>
      <c r="H22" s="29">
        <v>2.863</v>
      </c>
      <c r="I22" s="29">
        <v>6076.6230999999998</v>
      </c>
      <c r="J22" s="29" t="s">
        <v>44</v>
      </c>
      <c r="K22" s="29">
        <v>3.1059999999999999</v>
      </c>
      <c r="L22" s="29">
        <v>561.54280000000006</v>
      </c>
      <c r="O22" s="14">
        <f>($O$2/$M$2)*F22</f>
        <v>2.0722917794977227</v>
      </c>
      <c r="P22" s="3"/>
      <c r="R22" s="14">
        <f>($R$2/$P$2)*I22</f>
        <v>632.29861398440244</v>
      </c>
      <c r="S22" s="3"/>
      <c r="T22" s="2"/>
      <c r="U22" s="14">
        <f t="shared" ref="U22:U24" si="3">($S$2/$U$2)*L22</f>
        <v>988.77662344750877</v>
      </c>
      <c r="AD22" s="7">
        <v>42808</v>
      </c>
    </row>
    <row r="23" spans="1:30" x14ac:dyDescent="0.25">
      <c r="A23" s="23" t="s">
        <v>58</v>
      </c>
      <c r="B23" s="27">
        <v>42844</v>
      </c>
      <c r="C23" s="28">
        <v>0.62572916666666667</v>
      </c>
      <c r="D23" s="23" t="s">
        <v>42</v>
      </c>
      <c r="E23" s="29">
        <v>1.94</v>
      </c>
      <c r="F23" s="29">
        <v>20.0334</v>
      </c>
      <c r="G23" s="29" t="s">
        <v>43</v>
      </c>
      <c r="H23" s="29">
        <v>2.8559999999999999</v>
      </c>
      <c r="I23" s="29">
        <v>6195.9593999999997</v>
      </c>
      <c r="J23" s="29" t="s">
        <v>44</v>
      </c>
      <c r="K23" s="29">
        <v>3.1030000000000002</v>
      </c>
      <c r="L23" s="29">
        <v>561.50900000000001</v>
      </c>
      <c r="O23" s="14">
        <f>($O$2/$M$2)*F23</f>
        <v>2.0680902324582262</v>
      </c>
      <c r="P23" s="3"/>
      <c r="R23" s="14">
        <f>($R$2/$P$2)*I23</f>
        <v>644.71606621836224</v>
      </c>
      <c r="S23" s="3"/>
      <c r="T23" s="2"/>
      <c r="U23" s="14">
        <f t="shared" si="3"/>
        <v>988.71710768152877</v>
      </c>
      <c r="AD23" s="7">
        <v>42808</v>
      </c>
    </row>
    <row r="24" spans="1:30" x14ac:dyDescent="0.25">
      <c r="A24" s="23" t="s">
        <v>59</v>
      </c>
      <c r="B24" s="27">
        <v>42844</v>
      </c>
      <c r="C24" s="28">
        <v>0.62946759259259266</v>
      </c>
      <c r="D24" s="23" t="s">
        <v>42</v>
      </c>
      <c r="E24" s="29">
        <v>1.9430000000000001</v>
      </c>
      <c r="F24" s="29">
        <v>20.122</v>
      </c>
      <c r="G24" s="29" t="s">
        <v>43</v>
      </c>
      <c r="H24" s="29">
        <v>2.86</v>
      </c>
      <c r="I24" s="29">
        <v>6556.9661999999998</v>
      </c>
      <c r="J24" s="29" t="s">
        <v>44</v>
      </c>
      <c r="K24" s="29">
        <v>3.1</v>
      </c>
      <c r="L24" s="29">
        <v>564.20659999999998</v>
      </c>
      <c r="N24" s="14">
        <f>($O$2/$M$2)*F24</f>
        <v>2.0772365977579654</v>
      </c>
      <c r="P24" s="3"/>
      <c r="R24" s="14">
        <f>($R$2/$P$2)*I24</f>
        <v>682.28036723267792</v>
      </c>
      <c r="S24" s="3"/>
      <c r="T24" s="2"/>
      <c r="U24" s="14">
        <f t="shared" si="3"/>
        <v>993.46709970246104</v>
      </c>
      <c r="AD24" s="7">
        <v>42808</v>
      </c>
    </row>
    <row r="25" spans="1:30" x14ac:dyDescent="0.25">
      <c r="A25" s="23" t="s">
        <v>60</v>
      </c>
      <c r="B25" s="27">
        <v>42844</v>
      </c>
      <c r="C25" s="28">
        <v>0.63320601851851854</v>
      </c>
      <c r="D25" s="23" t="s">
        <v>42</v>
      </c>
      <c r="E25" s="29">
        <v>1.946</v>
      </c>
      <c r="F25" s="29">
        <v>20.353200000000001</v>
      </c>
      <c r="G25" s="29" t="s">
        <v>43</v>
      </c>
      <c r="H25" s="29">
        <v>2.86</v>
      </c>
      <c r="I25" s="29">
        <v>5151.3620000000001</v>
      </c>
      <c r="J25" s="29" t="s">
        <v>44</v>
      </c>
      <c r="K25" s="29">
        <v>3.1059999999999999</v>
      </c>
      <c r="L25" s="29">
        <v>528.40150000000006</v>
      </c>
      <c r="O25" s="17">
        <f>($O$2/$M$2)*F25</f>
        <v>2.1011038625130416</v>
      </c>
      <c r="P25" s="3"/>
      <c r="R25" s="17">
        <f t="shared" ref="R25:R28" si="4">($R$2/$P$2)*I25</f>
        <v>536.02124060185986</v>
      </c>
      <c r="S25" s="3"/>
      <c r="U25" s="17">
        <f>($S$2/$U$2)*L25</f>
        <v>930.42071057557655</v>
      </c>
      <c r="AD25" s="7">
        <v>42808</v>
      </c>
    </row>
    <row r="26" spans="1:30" x14ac:dyDescent="0.25">
      <c r="A26" s="23" t="s">
        <v>61</v>
      </c>
      <c r="B26" s="27">
        <v>42844</v>
      </c>
      <c r="C26" s="28">
        <v>0.63693287037037039</v>
      </c>
      <c r="D26" s="23" t="s">
        <v>42</v>
      </c>
      <c r="E26" s="29">
        <v>1.9430000000000001</v>
      </c>
      <c r="F26" s="29">
        <v>20.005299999999998</v>
      </c>
      <c r="G26" s="29" t="s">
        <v>43</v>
      </c>
      <c r="H26" s="29">
        <v>2.8559999999999999</v>
      </c>
      <c r="I26" s="29">
        <v>7550.9858999999997</v>
      </c>
      <c r="J26" s="29" t="s">
        <v>44</v>
      </c>
      <c r="K26" s="29">
        <v>3.1</v>
      </c>
      <c r="L26" s="29">
        <v>532.25919999999996</v>
      </c>
      <c r="O26" s="17">
        <f>($O$2/$M$2)*F26</f>
        <v>2.0651894100550354</v>
      </c>
      <c r="P26" s="3"/>
      <c r="R26" s="17">
        <f t="shared" si="4"/>
        <v>785.71236692066111</v>
      </c>
      <c r="S26" s="3"/>
      <c r="U26" s="17">
        <f>($S$2/$U$2)*L26</f>
        <v>937.21343159394473</v>
      </c>
      <c r="AD26" s="7">
        <v>42808</v>
      </c>
    </row>
    <row r="27" spans="1:30" x14ac:dyDescent="0.25">
      <c r="A27" s="23" t="s">
        <v>62</v>
      </c>
      <c r="B27" s="27">
        <v>42844</v>
      </c>
      <c r="C27" s="28">
        <v>0.64067129629629627</v>
      </c>
      <c r="D27" s="23" t="s">
        <v>42</v>
      </c>
      <c r="E27" s="29">
        <v>1.946</v>
      </c>
      <c r="F27" s="29">
        <v>19.973400000000002</v>
      </c>
      <c r="G27" s="29" t="s">
        <v>43</v>
      </c>
      <c r="H27" s="29">
        <v>2.86</v>
      </c>
      <c r="I27" s="29">
        <v>9334.3909999999996</v>
      </c>
      <c r="J27" s="29" t="s">
        <v>44</v>
      </c>
      <c r="K27" s="29">
        <v>3.1030000000000002</v>
      </c>
      <c r="L27" s="29">
        <v>531.0856</v>
      </c>
      <c r="O27" s="17">
        <f>($O$2/$M$2)*F27</f>
        <v>2.0618963056186734</v>
      </c>
      <c r="P27" s="3"/>
      <c r="R27" s="17">
        <f t="shared" si="4"/>
        <v>971.28329247349234</v>
      </c>
      <c r="S27" s="3"/>
      <c r="U27" s="17">
        <f>($S$2/$U$2)*L27</f>
        <v>935.14693150654637</v>
      </c>
      <c r="AD27" s="7">
        <v>42808</v>
      </c>
    </row>
    <row r="28" spans="1:30" x14ac:dyDescent="0.25">
      <c r="A28" s="23" t="s">
        <v>63</v>
      </c>
      <c r="B28" s="27">
        <v>42844</v>
      </c>
      <c r="C28" s="28">
        <v>0.64440972222222215</v>
      </c>
      <c r="D28" s="23" t="s">
        <v>42</v>
      </c>
      <c r="E28" s="29">
        <v>1.946</v>
      </c>
      <c r="F28" s="29">
        <v>19.8977</v>
      </c>
      <c r="G28" s="29" t="s">
        <v>43</v>
      </c>
      <c r="H28" s="29">
        <v>2.863</v>
      </c>
      <c r="I28" s="29">
        <v>11186.4355</v>
      </c>
      <c r="J28" s="29" t="s">
        <v>44</v>
      </c>
      <c r="K28" s="29">
        <v>3.1059999999999999</v>
      </c>
      <c r="L28" s="29">
        <v>540.1748</v>
      </c>
      <c r="O28" s="17">
        <f>($O$2/$M$2)*F28</f>
        <v>2.0540816345894379</v>
      </c>
      <c r="P28" s="3"/>
      <c r="R28" s="17">
        <f t="shared" si="4"/>
        <v>1163.996441062128</v>
      </c>
      <c r="S28" s="3"/>
      <c r="U28" s="17">
        <f>($S$2/$U$2)*L28</f>
        <v>951.15139009071675</v>
      </c>
      <c r="AD28" s="7">
        <v>42808</v>
      </c>
    </row>
    <row r="29" spans="1:30" x14ac:dyDescent="0.25">
      <c r="A29" s="23" t="s">
        <v>64</v>
      </c>
      <c r="B29" s="27">
        <v>42844</v>
      </c>
      <c r="C29" s="28">
        <v>0.6481365740740741</v>
      </c>
      <c r="D29" s="23" t="s">
        <v>42</v>
      </c>
      <c r="E29" s="29">
        <v>1.946</v>
      </c>
      <c r="F29" s="29">
        <v>19.4236</v>
      </c>
      <c r="G29" s="29" t="s">
        <v>43</v>
      </c>
      <c r="H29" s="29">
        <v>2.863</v>
      </c>
      <c r="I29" s="29">
        <v>12562.3382</v>
      </c>
      <c r="J29" s="29" t="s">
        <v>44</v>
      </c>
      <c r="K29" s="29">
        <v>3.1059999999999999</v>
      </c>
      <c r="L29" s="29">
        <v>541.46249999999998</v>
      </c>
      <c r="O29" s="17">
        <f>($O$2/$M$2)*F29</f>
        <v>2.0051392893455731</v>
      </c>
      <c r="P29" s="3"/>
      <c r="R29" s="17">
        <f>($R$2/$P$2)*I29</f>
        <v>1307.1649996300268</v>
      </c>
      <c r="S29" s="3"/>
      <c r="U29" s="17">
        <f>($S$2/$U$2)*L29</f>
        <v>953.41879990883456</v>
      </c>
      <c r="AD29" s="7">
        <v>42808</v>
      </c>
    </row>
    <row r="30" spans="1:30" x14ac:dyDescent="0.25">
      <c r="A30" s="5" t="s">
        <v>41</v>
      </c>
      <c r="B30" s="7">
        <v>42844</v>
      </c>
      <c r="C30" s="8">
        <v>0.65187499999999998</v>
      </c>
      <c r="D30" s="5" t="s">
        <v>42</v>
      </c>
      <c r="E30" s="9">
        <v>1.946</v>
      </c>
      <c r="F30" s="9">
        <v>39.468299999999999</v>
      </c>
      <c r="G30" s="9" t="s">
        <v>43</v>
      </c>
      <c r="H30" s="9">
        <v>2.86</v>
      </c>
      <c r="I30" s="9">
        <v>3852.6439999999998</v>
      </c>
      <c r="J30" s="9" t="s">
        <v>44</v>
      </c>
      <c r="K30" s="9">
        <v>3.1030000000000002</v>
      </c>
      <c r="L30" s="9">
        <v>704.0453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42808</v>
      </c>
    </row>
    <row r="31" spans="1:30" x14ac:dyDescent="0.25">
      <c r="A31" s="5" t="s">
        <v>41</v>
      </c>
      <c r="B31" s="7">
        <v>42844</v>
      </c>
      <c r="C31" s="8">
        <v>0.65561342592592597</v>
      </c>
      <c r="D31" s="5" t="s">
        <v>42</v>
      </c>
      <c r="E31" s="9">
        <v>1.95</v>
      </c>
      <c r="F31" s="9">
        <v>39.631900000000002</v>
      </c>
      <c r="G31" s="9" t="s">
        <v>43</v>
      </c>
      <c r="H31" s="9">
        <v>2.863</v>
      </c>
      <c r="I31" s="9">
        <v>3834.424</v>
      </c>
      <c r="J31" s="9" t="s">
        <v>44</v>
      </c>
      <c r="K31" s="9">
        <v>3.1059999999999999</v>
      </c>
      <c r="L31" s="9">
        <v>707.52459999999996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42808</v>
      </c>
    </row>
    <row r="32" spans="1:30" x14ac:dyDescent="0.25">
      <c r="A32" s="5" t="s">
        <v>41</v>
      </c>
      <c r="B32" s="7">
        <v>42844</v>
      </c>
      <c r="C32" s="8">
        <v>0.65935185185185186</v>
      </c>
      <c r="D32" s="5" t="s">
        <v>42</v>
      </c>
      <c r="E32" s="9">
        <v>1.946</v>
      </c>
      <c r="F32" s="9">
        <v>39.491399999999999</v>
      </c>
      <c r="G32" s="9" t="s">
        <v>43</v>
      </c>
      <c r="H32" s="9">
        <v>2.86</v>
      </c>
      <c r="I32" s="9">
        <v>3847.3074000000001</v>
      </c>
      <c r="J32" s="9" t="s">
        <v>44</v>
      </c>
      <c r="K32" s="9">
        <v>3.1030000000000002</v>
      </c>
      <c r="L32" s="9">
        <v>701.97559999999999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42808</v>
      </c>
    </row>
    <row r="33" spans="1:30" x14ac:dyDescent="0.25">
      <c r="A33" s="5" t="s">
        <v>41</v>
      </c>
      <c r="B33" s="7">
        <v>42844</v>
      </c>
      <c r="C33" s="8">
        <v>0.6630787037037037</v>
      </c>
      <c r="D33" s="5" t="s">
        <v>42</v>
      </c>
      <c r="E33" s="9">
        <v>1.946</v>
      </c>
      <c r="F33" s="9">
        <v>39.241</v>
      </c>
      <c r="G33" s="9" t="s">
        <v>43</v>
      </c>
      <c r="H33" s="9">
        <v>2.863</v>
      </c>
      <c r="I33" s="9">
        <v>3833.7671999999998</v>
      </c>
      <c r="J33" s="9" t="s">
        <v>44</v>
      </c>
      <c r="K33" s="9">
        <v>3.1059999999999999</v>
      </c>
      <c r="L33" s="9">
        <v>701.0874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42808</v>
      </c>
    </row>
    <row r="34" spans="1:30" x14ac:dyDescent="0.25">
      <c r="A34" s="23" t="s">
        <v>65</v>
      </c>
      <c r="B34" s="27">
        <v>42844</v>
      </c>
      <c r="C34" s="28">
        <v>0.66681712962962969</v>
      </c>
      <c r="D34" s="23" t="s">
        <v>42</v>
      </c>
      <c r="E34" s="29">
        <v>1.94</v>
      </c>
      <c r="F34" s="29">
        <v>20.442499999999999</v>
      </c>
      <c r="G34" s="29" t="s">
        <v>43</v>
      </c>
      <c r="H34" s="29">
        <v>2.8530000000000002</v>
      </c>
      <c r="I34" s="29">
        <v>5141.5187999999998</v>
      </c>
      <c r="J34" s="29" t="s">
        <v>44</v>
      </c>
      <c r="K34" s="29">
        <v>3.0960000000000001</v>
      </c>
      <c r="L34" s="29">
        <v>527.15179999999998</v>
      </c>
      <c r="O34" s="19">
        <f t="shared" ref="O34:O43" si="5">($O$2/$M$2)*F34</f>
        <v>2.1103224902925755</v>
      </c>
      <c r="R34" s="19">
        <f t="shared" ref="R34:R38" si="6">($R$2/$P$2)*I34</f>
        <v>534.99701355753791</v>
      </c>
      <c r="U34" s="19">
        <f>($S$2/$U$2)*L34</f>
        <v>928.22021197364904</v>
      </c>
      <c r="AD34" s="7">
        <v>42808</v>
      </c>
    </row>
    <row r="35" spans="1:30" x14ac:dyDescent="0.25">
      <c r="A35" s="23" t="s">
        <v>66</v>
      </c>
      <c r="B35" s="27">
        <v>42844</v>
      </c>
      <c r="C35" s="28">
        <v>0.67054398148148142</v>
      </c>
      <c r="D35" s="23" t="s">
        <v>42</v>
      </c>
      <c r="E35" s="29">
        <v>1.9430000000000001</v>
      </c>
      <c r="F35" s="29">
        <v>20.3444</v>
      </c>
      <c r="G35" s="29" t="s">
        <v>43</v>
      </c>
      <c r="H35" s="29">
        <v>2.8559999999999999</v>
      </c>
      <c r="I35" s="29">
        <v>6458.2245999999996</v>
      </c>
      <c r="J35" s="29" t="s">
        <v>44</v>
      </c>
      <c r="K35" s="29">
        <v>3.1030000000000002</v>
      </c>
      <c r="L35" s="29">
        <v>533.00549999999998</v>
      </c>
      <c r="O35" s="19">
        <f t="shared" si="5"/>
        <v>2.1001954199099071</v>
      </c>
      <c r="R35" s="19">
        <f t="shared" si="6"/>
        <v>672.00588158577273</v>
      </c>
      <c r="U35" s="19">
        <f>($S$2/$U$2)*L35</f>
        <v>938.52753266349612</v>
      </c>
      <c r="AD35" s="7">
        <v>42808</v>
      </c>
    </row>
    <row r="36" spans="1:30" x14ac:dyDescent="0.25">
      <c r="A36" s="23" t="s">
        <v>67</v>
      </c>
      <c r="B36" s="27">
        <v>42844</v>
      </c>
      <c r="C36" s="28">
        <v>0.6742824074074073</v>
      </c>
      <c r="D36" s="23" t="s">
        <v>42</v>
      </c>
      <c r="E36" s="29">
        <v>1.946</v>
      </c>
      <c r="F36" s="29">
        <v>19.962599999999998</v>
      </c>
      <c r="G36" s="29" t="s">
        <v>43</v>
      </c>
      <c r="H36" s="29">
        <v>2.86</v>
      </c>
      <c r="I36" s="29">
        <v>7118.5338000000002</v>
      </c>
      <c r="J36" s="29" t="s">
        <v>44</v>
      </c>
      <c r="K36" s="29">
        <v>3.1</v>
      </c>
      <c r="L36" s="29">
        <v>535.63210000000004</v>
      </c>
      <c r="O36" s="19">
        <f t="shared" si="5"/>
        <v>2.0607813987875536</v>
      </c>
      <c r="R36" s="19">
        <f t="shared" si="6"/>
        <v>740.71387697899536</v>
      </c>
      <c r="U36" s="19">
        <f>($S$2/$U$2)*L36</f>
        <v>943.15250635944108</v>
      </c>
      <c r="AD36" s="7">
        <v>42808</v>
      </c>
    </row>
    <row r="37" spans="1:30" x14ac:dyDescent="0.25">
      <c r="A37" s="23" t="s">
        <v>68</v>
      </c>
      <c r="B37" s="27">
        <v>42844</v>
      </c>
      <c r="C37" s="28">
        <v>0.67802083333333341</v>
      </c>
      <c r="D37" s="23" t="s">
        <v>42</v>
      </c>
      <c r="E37" s="29">
        <v>1.946</v>
      </c>
      <c r="F37" s="29">
        <v>19.941800000000001</v>
      </c>
      <c r="G37" s="29" t="s">
        <v>43</v>
      </c>
      <c r="H37" s="29">
        <v>2.86</v>
      </c>
      <c r="I37" s="29">
        <v>7732.7323999999999</v>
      </c>
      <c r="J37" s="29" t="s">
        <v>44</v>
      </c>
      <c r="K37" s="29">
        <v>3.1030000000000002</v>
      </c>
      <c r="L37" s="29">
        <v>527.66160000000002</v>
      </c>
      <c r="O37" s="19">
        <f t="shared" si="5"/>
        <v>2.058634170816509</v>
      </c>
      <c r="R37" s="19">
        <f t="shared" si="6"/>
        <v>804.62386729765774</v>
      </c>
      <c r="T37" s="19">
        <f>($S$2/$U$2)*L37</f>
        <v>929.11787876348876</v>
      </c>
      <c r="AD37" s="7">
        <v>42808</v>
      </c>
    </row>
    <row r="38" spans="1:30" x14ac:dyDescent="0.25">
      <c r="A38" s="23" t="s">
        <v>69</v>
      </c>
      <c r="B38" s="27">
        <v>42844</v>
      </c>
      <c r="C38" s="28">
        <v>0.68174768518518514</v>
      </c>
      <c r="D38" s="23" t="s">
        <v>42</v>
      </c>
      <c r="E38" s="29">
        <v>1.946</v>
      </c>
      <c r="F38" s="29">
        <v>19.8018</v>
      </c>
      <c r="G38" s="29" t="s">
        <v>43</v>
      </c>
      <c r="H38" s="29">
        <v>2.86</v>
      </c>
      <c r="I38" s="29">
        <v>8339.6830000000009</v>
      </c>
      <c r="J38" s="29" t="s">
        <v>44</v>
      </c>
      <c r="K38" s="29">
        <v>3.1059999999999999</v>
      </c>
      <c r="L38" s="29">
        <v>535.91899999999998</v>
      </c>
      <c r="O38" s="19">
        <f t="shared" si="5"/>
        <v>2.044181674857553</v>
      </c>
      <c r="Q38" s="2"/>
      <c r="R38" s="19">
        <f t="shared" si="6"/>
        <v>867.77967222770224</v>
      </c>
      <c r="U38" s="19">
        <f t="shared" ref="U38:U43" si="7">($S$2/$U$2)*L38</f>
        <v>943.65768604167909</v>
      </c>
      <c r="AD38" s="7">
        <v>42808</v>
      </c>
    </row>
    <row r="39" spans="1:30" x14ac:dyDescent="0.25">
      <c r="A39" s="23" t="s">
        <v>70</v>
      </c>
      <c r="B39" s="27">
        <v>42844</v>
      </c>
      <c r="C39" s="28">
        <v>0.68548611111111113</v>
      </c>
      <c r="D39" s="23" t="s">
        <v>42</v>
      </c>
      <c r="E39" s="29">
        <v>1.9430000000000001</v>
      </c>
      <c r="F39" s="29">
        <v>20.309000000000001</v>
      </c>
      <c r="G39" s="29" t="s">
        <v>43</v>
      </c>
      <c r="H39" s="29">
        <v>2.8559999999999999</v>
      </c>
      <c r="I39" s="29">
        <v>4637.7659000000003</v>
      </c>
      <c r="J39" s="29" t="s">
        <v>44</v>
      </c>
      <c r="K39" s="29">
        <v>3.1</v>
      </c>
      <c r="L39" s="29">
        <v>523.93700000000001</v>
      </c>
      <c r="O39" s="26">
        <f t="shared" si="5"/>
        <v>2.096541003074571</v>
      </c>
      <c r="R39" s="16">
        <f>($R$2/$P$2)*I39</f>
        <v>482.57937053132764</v>
      </c>
      <c r="U39" s="16">
        <f t="shared" si="7"/>
        <v>922.55952308393478</v>
      </c>
      <c r="AD39" s="7">
        <v>42808</v>
      </c>
    </row>
    <row r="40" spans="1:30" x14ac:dyDescent="0.25">
      <c r="A40" s="23" t="s">
        <v>71</v>
      </c>
      <c r="B40" s="27">
        <v>42844</v>
      </c>
      <c r="C40" s="28">
        <v>0.68921296296296297</v>
      </c>
      <c r="D40" s="23" t="s">
        <v>42</v>
      </c>
      <c r="E40" s="29">
        <v>1.946</v>
      </c>
      <c r="F40" s="29">
        <v>19.955200000000001</v>
      </c>
      <c r="G40" s="29" t="s">
        <v>43</v>
      </c>
      <c r="H40" s="29">
        <v>2.86</v>
      </c>
      <c r="I40" s="29">
        <v>5530.2003999999997</v>
      </c>
      <c r="J40" s="29" t="s">
        <v>44</v>
      </c>
      <c r="K40" s="29">
        <v>3.1030000000000002</v>
      </c>
      <c r="L40" s="29">
        <v>524.44839999999999</v>
      </c>
      <c r="O40" s="16">
        <f t="shared" si="5"/>
        <v>2.0600174811440093</v>
      </c>
      <c r="R40" s="16">
        <f>($R$2/$P$2)*I40</f>
        <v>575.4409958346746</v>
      </c>
      <c r="U40" s="16">
        <f t="shared" si="7"/>
        <v>923.46000718814025</v>
      </c>
      <c r="AD40" s="7">
        <v>42808</v>
      </c>
    </row>
    <row r="41" spans="1:30" x14ac:dyDescent="0.25">
      <c r="A41" s="23" t="s">
        <v>72</v>
      </c>
      <c r="B41" s="27">
        <v>42844</v>
      </c>
      <c r="C41" s="28">
        <v>0.69295138888888896</v>
      </c>
      <c r="D41" s="23" t="s">
        <v>42</v>
      </c>
      <c r="E41" s="29">
        <v>1.9430000000000001</v>
      </c>
      <c r="F41" s="29">
        <v>19.3902</v>
      </c>
      <c r="G41" s="29" t="s">
        <v>43</v>
      </c>
      <c r="H41" s="29">
        <v>2.86</v>
      </c>
      <c r="I41" s="29">
        <v>6199.6584000000003</v>
      </c>
      <c r="J41" s="29" t="s">
        <v>44</v>
      </c>
      <c r="K41" s="29">
        <v>3.1</v>
      </c>
      <c r="L41" s="29">
        <v>512.91319999999996</v>
      </c>
      <c r="O41" s="16">
        <f t="shared" si="5"/>
        <v>2.0016913367382219</v>
      </c>
      <c r="R41" s="16">
        <f>($R$2/$P$2)*I41</f>
        <v>645.10096298333167</v>
      </c>
      <c r="U41" s="16">
        <f t="shared" si="7"/>
        <v>903.14857926707759</v>
      </c>
      <c r="AD41" s="7">
        <v>42808</v>
      </c>
    </row>
    <row r="42" spans="1:30" x14ac:dyDescent="0.25">
      <c r="A42" s="23" t="s">
        <v>73</v>
      </c>
      <c r="B42" s="27">
        <v>42844</v>
      </c>
      <c r="C42" s="28">
        <v>0.6966782407407407</v>
      </c>
      <c r="D42" s="23" t="s">
        <v>42</v>
      </c>
      <c r="E42" s="29">
        <v>1.95</v>
      </c>
      <c r="F42" s="29">
        <v>19.241</v>
      </c>
      <c r="G42" s="29" t="s">
        <v>43</v>
      </c>
      <c r="H42" s="29">
        <v>2.863</v>
      </c>
      <c r="I42" s="29">
        <v>6605.3362999999999</v>
      </c>
      <c r="J42" s="29" t="s">
        <v>44</v>
      </c>
      <c r="K42" s="29">
        <v>3.1059999999999999</v>
      </c>
      <c r="L42" s="29">
        <v>521.36500000000001</v>
      </c>
      <c r="O42" s="16">
        <f t="shared" si="5"/>
        <v>1.9862891053305343</v>
      </c>
      <c r="R42" s="16">
        <f>($R$2/$P$2)*I42</f>
        <v>687.31348294266616</v>
      </c>
      <c r="U42" s="16">
        <f t="shared" si="7"/>
        <v>918.03069024072681</v>
      </c>
      <c r="AD42" s="7">
        <v>42808</v>
      </c>
    </row>
    <row r="43" spans="1:30" x14ac:dyDescent="0.25">
      <c r="A43" s="23" t="s">
        <v>74</v>
      </c>
      <c r="B43" s="27">
        <v>42844</v>
      </c>
      <c r="C43" s="28">
        <v>0.70041666666666658</v>
      </c>
      <c r="D43" s="23" t="s">
        <v>42</v>
      </c>
      <c r="E43" s="29">
        <v>1.946</v>
      </c>
      <c r="F43" s="29">
        <v>19.082599999999999</v>
      </c>
      <c r="G43" s="29" t="s">
        <v>43</v>
      </c>
      <c r="H43" s="29">
        <v>2.863</v>
      </c>
      <c r="I43" s="29">
        <v>7071.9129999999996</v>
      </c>
      <c r="J43" s="29" t="s">
        <v>44</v>
      </c>
      <c r="K43" s="29">
        <v>3.1030000000000002</v>
      </c>
      <c r="L43" s="29">
        <v>523.05899999999997</v>
      </c>
      <c r="O43" s="16">
        <f t="shared" si="5"/>
        <v>1.9699371384741153</v>
      </c>
      <c r="R43" s="16">
        <f>($R$2/$P$2)*I43</f>
        <v>735.86278341308957</v>
      </c>
      <c r="U43" s="16">
        <f t="shared" si="7"/>
        <v>921.01352182563903</v>
      </c>
      <c r="AD43" s="7">
        <v>42808</v>
      </c>
    </row>
    <row r="44" spans="1:30" x14ac:dyDescent="0.25">
      <c r="A44" s="5" t="s">
        <v>41</v>
      </c>
      <c r="B44" s="7">
        <v>42844</v>
      </c>
      <c r="C44" s="8">
        <v>0.70414351851851853</v>
      </c>
      <c r="D44" s="5" t="s">
        <v>42</v>
      </c>
      <c r="E44" s="9">
        <v>1.95</v>
      </c>
      <c r="F44" s="9">
        <v>39.498899999999999</v>
      </c>
      <c r="G44" s="9" t="s">
        <v>43</v>
      </c>
      <c r="H44" s="9">
        <v>2.863</v>
      </c>
      <c r="I44" s="9">
        <v>3832.9546999999998</v>
      </c>
      <c r="J44" s="9" t="s">
        <v>44</v>
      </c>
      <c r="K44" s="9">
        <v>3.11</v>
      </c>
      <c r="L44" s="9">
        <v>704.99400000000003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42808</v>
      </c>
    </row>
    <row r="45" spans="1:30" x14ac:dyDescent="0.25">
      <c r="A45" s="5" t="s">
        <v>41</v>
      </c>
      <c r="B45" s="7">
        <v>42844</v>
      </c>
      <c r="C45" s="8">
        <v>0.70788194444444441</v>
      </c>
      <c r="D45" s="5" t="s">
        <v>42</v>
      </c>
      <c r="E45" s="9">
        <v>1.946</v>
      </c>
      <c r="F45" s="9">
        <v>39.7166</v>
      </c>
      <c r="G45" s="9" t="s">
        <v>43</v>
      </c>
      <c r="H45" s="9">
        <v>2.863</v>
      </c>
      <c r="I45" s="9">
        <v>3839.1412999999998</v>
      </c>
      <c r="J45" s="9" t="s">
        <v>44</v>
      </c>
      <c r="K45" s="9">
        <v>3.1030000000000002</v>
      </c>
      <c r="L45" s="9">
        <v>703.81709999999998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42808</v>
      </c>
    </row>
    <row r="46" spans="1:30" x14ac:dyDescent="0.25">
      <c r="A46" s="5" t="s">
        <v>41</v>
      </c>
      <c r="B46" s="7">
        <v>42844</v>
      </c>
      <c r="C46" s="8">
        <v>0.7116203703703704</v>
      </c>
      <c r="D46" s="5" t="s">
        <v>42</v>
      </c>
      <c r="E46" s="9">
        <v>1.95</v>
      </c>
      <c r="F46" s="9">
        <v>39.800800000000002</v>
      </c>
      <c r="G46" s="9" t="s">
        <v>43</v>
      </c>
      <c r="H46" s="9">
        <v>2.863</v>
      </c>
      <c r="I46" s="9">
        <v>3839.1001000000001</v>
      </c>
      <c r="J46" s="9" t="s">
        <v>44</v>
      </c>
      <c r="K46" s="9">
        <v>3.1030000000000002</v>
      </c>
      <c r="L46" s="9">
        <v>704.24919999999997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42808</v>
      </c>
    </row>
    <row r="47" spans="1:30" x14ac:dyDescent="0.25">
      <c r="A47" s="5" t="s">
        <v>41</v>
      </c>
      <c r="B47" s="7">
        <v>42844</v>
      </c>
      <c r="C47" s="8">
        <v>0.71534722222222225</v>
      </c>
      <c r="D47" s="5" t="s">
        <v>42</v>
      </c>
      <c r="E47" s="9">
        <v>1.946</v>
      </c>
      <c r="F47" s="9">
        <v>39.311999999999998</v>
      </c>
      <c r="G47" s="9" t="s">
        <v>43</v>
      </c>
      <c r="H47" s="9">
        <v>2.86</v>
      </c>
      <c r="I47" s="9">
        <v>3834.6275999999998</v>
      </c>
      <c r="J47" s="9" t="s">
        <v>44</v>
      </c>
      <c r="K47" s="9">
        <v>3.1059999999999999</v>
      </c>
      <c r="L47" s="9">
        <v>702.06740000000002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42808</v>
      </c>
    </row>
    <row r="48" spans="1:30" x14ac:dyDescent="0.25">
      <c r="A48" s="23" t="s">
        <v>75</v>
      </c>
      <c r="B48" s="27">
        <v>42844</v>
      </c>
      <c r="C48" s="28">
        <v>0.71908564814814813</v>
      </c>
      <c r="D48" s="23" t="s">
        <v>42</v>
      </c>
      <c r="E48" s="29">
        <v>1.9430000000000001</v>
      </c>
      <c r="F48" s="29">
        <v>20.266200000000001</v>
      </c>
      <c r="G48" s="29" t="s">
        <v>43</v>
      </c>
      <c r="H48" s="29">
        <v>2.86</v>
      </c>
      <c r="I48" s="29">
        <v>5186.0711000000001</v>
      </c>
      <c r="J48" s="29" t="s">
        <v>44</v>
      </c>
      <c r="K48" s="29">
        <v>3.1</v>
      </c>
      <c r="L48" s="29">
        <v>514.97839999999997</v>
      </c>
      <c r="O48" s="22">
        <f>($O$2/$M$2)*F48</f>
        <v>2.0921226685956902</v>
      </c>
      <c r="R48" s="22">
        <f>($R$2/$P$2)*I48</f>
        <v>539.6328708546306</v>
      </c>
      <c r="U48" s="22">
        <f>($S$2/$U$2)*L48</f>
        <v>906.78502778488212</v>
      </c>
      <c r="AD48" s="7">
        <v>42808</v>
      </c>
    </row>
    <row r="49" spans="1:30" x14ac:dyDescent="0.25">
      <c r="A49" s="23" t="s">
        <v>76</v>
      </c>
      <c r="B49" s="27">
        <v>42844</v>
      </c>
      <c r="C49" s="28">
        <v>0.72282407407407412</v>
      </c>
      <c r="D49" s="23" t="s">
        <v>42</v>
      </c>
      <c r="E49" s="29">
        <v>1.95</v>
      </c>
      <c r="F49" s="29">
        <v>19.727399999999999</v>
      </c>
      <c r="G49" s="29" t="s">
        <v>43</v>
      </c>
      <c r="H49" s="29">
        <v>2.863</v>
      </c>
      <c r="I49" s="29">
        <v>5946.1746000000003</v>
      </c>
      <c r="J49" s="29" t="s">
        <v>44</v>
      </c>
      <c r="K49" s="29">
        <v>3.1030000000000002</v>
      </c>
      <c r="L49" s="29">
        <v>521.30290000000002</v>
      </c>
      <c r="O49" s="22">
        <f>($O$2/$M$2)*F49</f>
        <v>2.0365012055765077</v>
      </c>
      <c r="R49" s="22">
        <f>($R$2/$P$2)*I49</f>
        <v>618.72488983054723</v>
      </c>
      <c r="U49" s="22">
        <f>($S$2/$U$2)*L49</f>
        <v>917.92134322689969</v>
      </c>
      <c r="AD49" s="7">
        <v>42808</v>
      </c>
    </row>
    <row r="50" spans="1:30" x14ac:dyDescent="0.25">
      <c r="A50" s="23" t="s">
        <v>77</v>
      </c>
      <c r="B50" s="27">
        <v>42844</v>
      </c>
      <c r="C50" s="28">
        <v>0.7265625</v>
      </c>
      <c r="D50" s="23" t="s">
        <v>42</v>
      </c>
      <c r="E50" s="29">
        <v>1.946</v>
      </c>
      <c r="F50" s="29">
        <v>19.463100000000001</v>
      </c>
      <c r="G50" s="29" t="s">
        <v>43</v>
      </c>
      <c r="H50" s="29">
        <v>2.863</v>
      </c>
      <c r="I50" s="29">
        <v>6238.3418000000001</v>
      </c>
      <c r="J50" s="29" t="s">
        <v>44</v>
      </c>
      <c r="K50" s="29">
        <v>3.1030000000000002</v>
      </c>
      <c r="L50" s="29">
        <v>516.10950000000003</v>
      </c>
      <c r="O50" s="22">
        <f>($O$2/$M$2)*F50</f>
        <v>2.0092169578482784</v>
      </c>
      <c r="R50" s="22">
        <f t="shared" ref="R50:R57" si="8">($R$2/$P$2)*I50</f>
        <v>649.12613614310919</v>
      </c>
      <c r="U50" s="22">
        <f>($S$2/$U$2)*L50</f>
        <v>908.7766929594361</v>
      </c>
      <c r="AD50" s="7">
        <v>42808</v>
      </c>
    </row>
    <row r="51" spans="1:30" x14ac:dyDescent="0.25">
      <c r="A51" s="23" t="s">
        <v>78</v>
      </c>
      <c r="B51" s="27">
        <v>42844</v>
      </c>
      <c r="C51" s="28">
        <v>0.73030092592592588</v>
      </c>
      <c r="D51" s="23" t="s">
        <v>42</v>
      </c>
      <c r="E51" s="29">
        <v>1.946</v>
      </c>
      <c r="F51" s="29">
        <v>19.256399999999999</v>
      </c>
      <c r="G51" s="29" t="s">
        <v>43</v>
      </c>
      <c r="H51" s="29">
        <v>2.863</v>
      </c>
      <c r="I51" s="29">
        <v>6806.7937000000002</v>
      </c>
      <c r="J51" s="29" t="s">
        <v>44</v>
      </c>
      <c r="K51" s="29">
        <v>3.1030000000000002</v>
      </c>
      <c r="L51" s="29">
        <v>519.92939999999999</v>
      </c>
      <c r="O51" s="22">
        <f>($O$2/$M$2)*F51</f>
        <v>1.9878788798860194</v>
      </c>
      <c r="R51" s="22">
        <f t="shared" si="8"/>
        <v>708.27598673805562</v>
      </c>
      <c r="T51" s="22">
        <f>($S$2/$U$2)*L51</f>
        <v>915.50285492590967</v>
      </c>
      <c r="AD51" s="7">
        <v>42808</v>
      </c>
    </row>
    <row r="52" spans="1:30" x14ac:dyDescent="0.25">
      <c r="A52" s="23" t="s">
        <v>79</v>
      </c>
      <c r="B52" s="27">
        <v>42844</v>
      </c>
      <c r="C52" s="28">
        <v>0.73402777777777783</v>
      </c>
      <c r="D52" s="23" t="s">
        <v>42</v>
      </c>
      <c r="E52" s="29">
        <v>1.946</v>
      </c>
      <c r="F52" s="29">
        <v>19.2346</v>
      </c>
      <c r="G52" s="29" t="s">
        <v>43</v>
      </c>
      <c r="H52" s="29">
        <v>2.863</v>
      </c>
      <c r="I52" s="29">
        <v>6746.3649999999998</v>
      </c>
      <c r="J52" s="29" t="s">
        <v>44</v>
      </c>
      <c r="K52" s="29">
        <v>3.1059999999999999</v>
      </c>
      <c r="L52" s="29">
        <v>532.1739</v>
      </c>
      <c r="O52" s="22">
        <f>($O$2/$M$2)*F52</f>
        <v>1.9856284198009821</v>
      </c>
      <c r="R52" s="22">
        <f t="shared" si="8"/>
        <v>701.9881221418658</v>
      </c>
      <c r="U52" s="22">
        <f t="shared" ref="U52:U56" si="9">($S$2/$U$2)*L52</f>
        <v>937.06323352181198</v>
      </c>
      <c r="AD52" s="7">
        <v>42808</v>
      </c>
    </row>
    <row r="53" spans="1:30" x14ac:dyDescent="0.25">
      <c r="A53" s="23" t="s">
        <v>80</v>
      </c>
      <c r="B53" s="27">
        <v>42844</v>
      </c>
      <c r="C53" s="28">
        <v>0.73776620370370372</v>
      </c>
      <c r="D53" s="23" t="s">
        <v>42</v>
      </c>
      <c r="E53" s="29">
        <v>1.9430000000000001</v>
      </c>
      <c r="F53" s="29">
        <v>20.5898</v>
      </c>
      <c r="G53" s="29" t="s">
        <v>43</v>
      </c>
      <c r="H53" s="29">
        <v>2.86</v>
      </c>
      <c r="I53" s="29">
        <v>4778.7200999999995</v>
      </c>
      <c r="J53" s="29" t="s">
        <v>44</v>
      </c>
      <c r="K53" s="29">
        <v>3.1</v>
      </c>
      <c r="L53" s="29">
        <v>527.31600000000003</v>
      </c>
      <c r="O53" s="24">
        <f t="shared" ref="O53:O57" si="10">($O$2/$M$2)*F53</f>
        <v>2.1255285806836777</v>
      </c>
      <c r="R53" s="24">
        <f t="shared" si="8"/>
        <v>497.24625768700457</v>
      </c>
      <c r="U53" s="24">
        <f t="shared" si="9"/>
        <v>928.50933886045118</v>
      </c>
      <c r="AD53" s="7">
        <v>42808</v>
      </c>
    </row>
    <row r="54" spans="1:30" x14ac:dyDescent="0.25">
      <c r="A54" s="23" t="s">
        <v>81</v>
      </c>
      <c r="B54" s="27">
        <v>42844</v>
      </c>
      <c r="C54" s="28">
        <v>0.7415046296296296</v>
      </c>
      <c r="D54" s="23" t="s">
        <v>42</v>
      </c>
      <c r="E54" s="29">
        <v>1.95</v>
      </c>
      <c r="F54" s="29">
        <v>20.0931</v>
      </c>
      <c r="G54" s="29" t="s">
        <v>43</v>
      </c>
      <c r="H54" s="29">
        <v>2.8660000000000001</v>
      </c>
      <c r="I54" s="29">
        <v>5390.3644000000004</v>
      </c>
      <c r="J54" s="29" t="s">
        <v>44</v>
      </c>
      <c r="K54" s="29">
        <v>3.1059999999999999</v>
      </c>
      <c r="L54" s="29">
        <v>531.72500000000002</v>
      </c>
      <c r="O54" s="24">
        <f t="shared" si="10"/>
        <v>2.074253189663581</v>
      </c>
      <c r="R54" s="24">
        <f t="shared" si="8"/>
        <v>560.89046216983002</v>
      </c>
      <c r="U54" s="24">
        <f t="shared" si="9"/>
        <v>936.27280076002501</v>
      </c>
      <c r="AD54" s="7">
        <v>42808</v>
      </c>
    </row>
    <row r="55" spans="1:30" x14ac:dyDescent="0.25">
      <c r="A55" s="23" t="s">
        <v>82</v>
      </c>
      <c r="B55" s="27">
        <v>42844</v>
      </c>
      <c r="C55" s="28">
        <v>0.74524305555555559</v>
      </c>
      <c r="D55" s="23" t="s">
        <v>42</v>
      </c>
      <c r="E55" s="29">
        <v>1.9430000000000001</v>
      </c>
      <c r="F55" s="29">
        <v>19.496700000000001</v>
      </c>
      <c r="G55" s="29" t="s">
        <v>43</v>
      </c>
      <c r="H55" s="29">
        <v>2.8559999999999999</v>
      </c>
      <c r="I55" s="29">
        <v>5713.1616999999997</v>
      </c>
      <c r="J55" s="29" t="s">
        <v>44</v>
      </c>
      <c r="K55" s="29">
        <v>3.1</v>
      </c>
      <c r="L55" s="29">
        <v>534.66520000000003</v>
      </c>
      <c r="O55" s="24">
        <f t="shared" si="10"/>
        <v>2.0126855568784281</v>
      </c>
      <c r="R55" s="24">
        <f t="shared" si="8"/>
        <v>594.47890134551415</v>
      </c>
      <c r="U55" s="24">
        <f t="shared" si="9"/>
        <v>941.44996807168923</v>
      </c>
      <c r="AD55" s="7">
        <v>42808</v>
      </c>
    </row>
    <row r="56" spans="1:30" x14ac:dyDescent="0.25">
      <c r="A56" s="23" t="s">
        <v>83</v>
      </c>
      <c r="B56" s="27">
        <v>42844</v>
      </c>
      <c r="C56" s="28">
        <v>0.74898148148148147</v>
      </c>
      <c r="D56" s="23" t="s">
        <v>42</v>
      </c>
      <c r="E56" s="29">
        <v>1.946</v>
      </c>
      <c r="F56" s="29">
        <v>19.612100000000002</v>
      </c>
      <c r="G56" s="29" t="s">
        <v>43</v>
      </c>
      <c r="H56" s="29">
        <v>2.863</v>
      </c>
      <c r="I56" s="29">
        <v>6178.1441999999997</v>
      </c>
      <c r="J56" s="29" t="s">
        <v>44</v>
      </c>
      <c r="K56" s="29">
        <v>3.11</v>
      </c>
      <c r="L56" s="29">
        <v>537.53380000000004</v>
      </c>
      <c r="O56" s="24">
        <f t="shared" si="10"/>
        <v>2.0245985428331674</v>
      </c>
      <c r="R56" s="24">
        <f t="shared" si="8"/>
        <v>642.86231848998079</v>
      </c>
      <c r="U56" s="24">
        <f t="shared" si="9"/>
        <v>946.50106056547872</v>
      </c>
      <c r="AD56" s="7">
        <v>42808</v>
      </c>
    </row>
    <row r="57" spans="1:30" x14ac:dyDescent="0.25">
      <c r="A57" s="23" t="s">
        <v>84</v>
      </c>
      <c r="B57" s="27">
        <v>42844</v>
      </c>
      <c r="C57" s="28">
        <v>0.75270833333333342</v>
      </c>
      <c r="D57" s="23" t="s">
        <v>42</v>
      </c>
      <c r="E57" s="29">
        <v>1.946</v>
      </c>
      <c r="F57" s="29">
        <v>19.1313</v>
      </c>
      <c r="G57" s="29" t="s">
        <v>43</v>
      </c>
      <c r="H57" s="29">
        <v>2.863</v>
      </c>
      <c r="I57" s="29">
        <v>6481.2266</v>
      </c>
      <c r="J57" s="29" t="s">
        <v>44</v>
      </c>
      <c r="K57" s="29">
        <v>3.1</v>
      </c>
      <c r="L57" s="29">
        <v>536.18100000000004</v>
      </c>
      <c r="M57" s="3"/>
      <c r="N57" s="2"/>
      <c r="O57" s="24">
        <f t="shared" si="10"/>
        <v>1.9749645424255524</v>
      </c>
      <c r="P57" s="3"/>
      <c r="Q57" s="2"/>
      <c r="R57" s="24">
        <f t="shared" si="8"/>
        <v>674.39933803017027</v>
      </c>
      <c r="S57" s="3"/>
      <c r="T57" s="24">
        <f>($S$2/$U$2)*L57</f>
        <v>944.11902126909774</v>
      </c>
      <c r="AD57" s="7">
        <v>42808</v>
      </c>
    </row>
    <row r="58" spans="1:30" x14ac:dyDescent="0.25">
      <c r="A58" s="5" t="s">
        <v>41</v>
      </c>
      <c r="B58" s="7">
        <v>42844</v>
      </c>
      <c r="C58" s="8">
        <v>0.7564467592592593</v>
      </c>
      <c r="D58" s="5" t="s">
        <v>42</v>
      </c>
      <c r="E58" s="9">
        <v>1.9430000000000001</v>
      </c>
      <c r="F58" s="9">
        <v>39.282800000000002</v>
      </c>
      <c r="G58" s="9" t="s">
        <v>43</v>
      </c>
      <c r="H58" s="9">
        <v>2.86</v>
      </c>
      <c r="I58" s="9">
        <v>3830.1590000000001</v>
      </c>
      <c r="J58" s="9" t="s">
        <v>44</v>
      </c>
      <c r="K58" s="9">
        <v>3.1</v>
      </c>
      <c r="L58" s="9">
        <v>699.43100000000004</v>
      </c>
      <c r="AD58" s="7">
        <v>42808</v>
      </c>
    </row>
    <row r="59" spans="1:30" x14ac:dyDescent="0.25">
      <c r="A59" s="5" t="s">
        <v>41</v>
      </c>
      <c r="B59" s="7">
        <v>42844</v>
      </c>
      <c r="C59" s="8">
        <v>0.76018518518518519</v>
      </c>
      <c r="D59" s="5" t="s">
        <v>42</v>
      </c>
      <c r="E59" s="9">
        <v>1.95</v>
      </c>
      <c r="F59" s="9">
        <v>39.514899999999997</v>
      </c>
      <c r="G59" s="9" t="s">
        <v>43</v>
      </c>
      <c r="H59" s="9">
        <v>2.863</v>
      </c>
      <c r="I59" s="9">
        <v>3831.3611999999998</v>
      </c>
      <c r="J59" s="9" t="s">
        <v>44</v>
      </c>
      <c r="K59" s="9">
        <v>3.1059999999999999</v>
      </c>
      <c r="L59" s="9">
        <v>701.12519999999995</v>
      </c>
    </row>
    <row r="60" spans="1:30" x14ac:dyDescent="0.25">
      <c r="A60" s="5" t="s">
        <v>41</v>
      </c>
      <c r="B60" s="7">
        <v>42844</v>
      </c>
      <c r="C60" s="8">
        <v>0.76392361111111118</v>
      </c>
      <c r="D60" s="5" t="s">
        <v>42</v>
      </c>
      <c r="E60" s="9">
        <v>1.94</v>
      </c>
      <c r="F60" s="9">
        <v>39.642600000000002</v>
      </c>
      <c r="G60" s="9" t="s">
        <v>43</v>
      </c>
      <c r="H60" s="9">
        <v>2.8559999999999999</v>
      </c>
      <c r="I60" s="9">
        <v>3829.4663</v>
      </c>
      <c r="J60" s="9" t="s">
        <v>44</v>
      </c>
      <c r="K60" s="9">
        <v>3.0960000000000001</v>
      </c>
      <c r="L60" s="9">
        <v>697.36990000000003</v>
      </c>
    </row>
    <row r="61" spans="1:30" x14ac:dyDescent="0.25">
      <c r="A61" s="5" t="s">
        <v>41</v>
      </c>
      <c r="B61" s="7">
        <v>42844</v>
      </c>
      <c r="C61" s="8">
        <v>0.76765046296296291</v>
      </c>
      <c r="D61" s="5" t="s">
        <v>42</v>
      </c>
      <c r="E61" s="9">
        <v>1.946</v>
      </c>
      <c r="F61" s="9">
        <v>39.582999999999998</v>
      </c>
      <c r="G61" s="9" t="s">
        <v>43</v>
      </c>
      <c r="H61" s="9">
        <v>2.863</v>
      </c>
      <c r="I61" s="9">
        <v>3823.2012</v>
      </c>
      <c r="J61" s="9" t="s">
        <v>44</v>
      </c>
      <c r="K61" s="9">
        <v>3.1059999999999999</v>
      </c>
      <c r="L61" s="9">
        <v>702.79639999999995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2018-03-26T13:17:36Z</dcterms:modified>
</cp:coreProperties>
</file>