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U57" i="1" s="1"/>
  <c r="Q2" i="1"/>
  <c r="P2" i="1"/>
  <c r="R13" i="1" s="1"/>
  <c r="O51" i="1"/>
  <c r="N2" i="1"/>
  <c r="AE2" i="1" l="1"/>
  <c r="O11" i="1"/>
  <c r="O23" i="1"/>
  <c r="O35" i="1"/>
  <c r="O43" i="1"/>
  <c r="O55" i="1"/>
  <c r="R9" i="1"/>
  <c r="U6" i="1"/>
  <c r="U10" i="1"/>
  <c r="U14" i="1"/>
  <c r="U22" i="1"/>
  <c r="U26" i="1"/>
  <c r="T34" i="1"/>
  <c r="U38" i="1"/>
  <c r="U42" i="1"/>
  <c r="U50" i="1"/>
  <c r="U54" i="1"/>
  <c r="O7" i="1"/>
  <c r="O15" i="1"/>
  <c r="O27" i="1"/>
  <c r="O39" i="1"/>
  <c r="U8" i="1"/>
  <c r="U12" i="1"/>
  <c r="U20" i="1"/>
  <c r="U24" i="1"/>
  <c r="T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N12" i="1"/>
  <c r="O10" i="1"/>
  <c r="O8" i="1"/>
  <c r="O6" i="1"/>
  <c r="O9" i="1"/>
  <c r="O13" i="1"/>
  <c r="O21" i="1"/>
  <c r="O25" i="1"/>
  <c r="O29" i="1"/>
  <c r="O37" i="1"/>
  <c r="O41" i="1"/>
  <c r="O49" i="1"/>
  <c r="O53" i="1"/>
  <c r="Y13" i="1" s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Q21" i="1"/>
  <c r="R15" i="1"/>
  <c r="R7" i="1"/>
  <c r="R11" i="1"/>
  <c r="U7" i="1"/>
  <c r="U9" i="1"/>
  <c r="U11" i="1"/>
  <c r="U13" i="1"/>
  <c r="T15" i="1"/>
  <c r="U21" i="1"/>
  <c r="U23" i="1"/>
  <c r="U25" i="1"/>
  <c r="U27" i="1"/>
  <c r="U29" i="1"/>
  <c r="U35" i="1"/>
  <c r="U37" i="1"/>
  <c r="U39" i="1"/>
  <c r="U41" i="1"/>
  <c r="T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<sst xmlns="http://schemas.openxmlformats.org/spreadsheetml/2006/main" count="237" uniqueCount="73">
  <si>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</si>
  <si>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</si>
  <si>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</si>
  <si>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</si>
  <si>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</si>
  <si>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</si>
  <si>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</si>
  <si>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</si>
  <si>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</si>
  <si>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</si>
  <si>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</si>
  <si>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</si>
  <si>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</si>
  <si>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</si>
  <si>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</si>
  <si>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</si>
  <si>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</si>
  <si>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</si>
  <si>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</si>
  <si>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</si>
  <si>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</si>
  <si>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</si>
  <si>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</si>
  <si>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</si>
  <si>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</si>
  <si>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</si>
  <si>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</si>
  <si>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</si>
  <si>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</si>
  <si>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</si>
  <si>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</si>
  <si>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</si>
  <si>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</si>
  <si>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A2</t>
  </si>
  <si>
    <t>A3</t>
  </si>
  <si>
    <t>G1</t>
  </si>
  <si>
    <t>G2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</si>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</sst>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7" borderId="0" xfId="0" applyFill="1"/>
    <xf numFmtId="164" fontId="0" fillId="10" borderId="0" xfId="0" applyNumberFormat="1" applyFill="1"/>
    <xf numFmtId="0" fontId="0" fillId="10" borderId="0" xfId="0" applyFill="1"/>
    <xf numFmtId="164" fontId="0" fillId="11" borderId="0" xfId="0" applyNumberFormat="1" applyFill="1"/>
    <xf numFmtId="0" fontId="0" fillId="11" borderId="0" xfId="0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zoomScale="70" zoomScaleNormal="70" workbookViewId="0">
      <selection activeCell="Z29" sqref="Z28:Z2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39</v>
      </c>
      <c r="B2" s="7">
        <v>42899</v>
      </c>
      <c r="C2" s="8">
        <v>0.86284722222222221</v>
      </c>
      <c r="D2" s="5" t="s">
        <v>40</v>
      </c>
      <c r="E2" s="9">
        <v>1.9430000000000001</v>
      </c>
      <c r="F2" s="9">
        <v>38.022399999999998</v>
      </c>
      <c r="G2" s="9" t="s">
        <v>41</v>
      </c>
      <c r="H2" s="9">
        <v>2.8559999999999999</v>
      </c>
      <c r="I2" s="9">
        <v>3720.0749000000001</v>
      </c>
      <c r="J2" s="9" t="s">
        <v>42</v>
      </c>
      <c r="K2" s="9">
        <v>3.0960000000000001</v>
      </c>
      <c r="L2" s="9">
        <v>701.34559999999999</v>
      </c>
      <c r="M2" s="4">
        <f>AVERAGE(F2:F5,F16:F19,F30:F33,F44:F47,F58:F61)</f>
        <v>37.842906249999999</v>
      </c>
      <c r="N2" s="4">
        <f>STDEV(F2:F5,F16:F19,F30:F33,F44:F47,G58:G61)</f>
        <v>0.17416787483631926</v>
      </c>
      <c r="O2" s="4">
        <v>4.1829999999999998</v>
      </c>
      <c r="P2" s="4">
        <f>AVERAGE(I2:I5,I16:I19,I30:I33,I44:I47,I58:I61)</f>
        <v>3721.2077062500002</v>
      </c>
      <c r="Q2" s="4">
        <f>STDEV(I2:I5,I16:I19,I30:I33,I44:I47,I58:I61)</f>
        <v>20.320177741429621</v>
      </c>
      <c r="R2" s="4">
        <v>401.7</v>
      </c>
      <c r="S2" s="4">
        <f>AVERAGE(L2:L5,L16:L19,L30:L33,L44:L47,L58:L61)</f>
        <v>699.63346875000002</v>
      </c>
      <c r="T2" s="4">
        <f>STDEV(L2:L5,L16:L19,L30:L33,L44:L47,L58:L61)</f>
        <v>1.9520200592271211</v>
      </c>
      <c r="U2" s="4">
        <v>403</v>
      </c>
      <c r="AD2" s="7">
        <v>42831</v>
      </c>
      <c r="AE2" s="6">
        <f>(N2/M2)^2</f>
        <v>2.1182008680976109E-5</v>
      </c>
      <c r="AF2" s="6">
        <f>(T2/S2)^2</f>
        <v>7.7844404138138321E-6</v>
      </c>
      <c r="AG2" s="6">
        <f>(T2/S2)^2</f>
        <v>7.7844404138138321E-6</v>
      </c>
    </row>
    <row r="3" spans="1:33" x14ac:dyDescent="0.25">
      <c r="A3" s="5" t="s">
        <v>39</v>
      </c>
      <c r="B3" s="7">
        <v>42899</v>
      </c>
      <c r="C3" s="8">
        <v>0.86657407407407405</v>
      </c>
      <c r="D3" s="5" t="s">
        <v>40</v>
      </c>
      <c r="E3" s="9">
        <v>1.9430000000000001</v>
      </c>
      <c r="F3" s="9">
        <v>37.572400000000002</v>
      </c>
      <c r="G3" s="9" t="s">
        <v>41</v>
      </c>
      <c r="H3" s="9">
        <v>2.8559999999999999</v>
      </c>
      <c r="I3" s="9">
        <v>3709.8960000000002</v>
      </c>
      <c r="J3" s="9" t="s">
        <v>42</v>
      </c>
      <c r="K3" s="9">
        <v>3.1</v>
      </c>
      <c r="L3" s="9">
        <v>698.74779999999998</v>
      </c>
      <c r="M3" s="5"/>
      <c r="N3" s="4"/>
      <c r="O3" s="5"/>
      <c r="P3" s="5"/>
      <c r="Q3" s="4"/>
      <c r="R3" s="4"/>
      <c r="S3" s="5"/>
      <c r="T3" s="4"/>
      <c r="U3" s="4"/>
      <c r="AD3" s="7">
        <v>42831</v>
      </c>
    </row>
    <row r="4" spans="1:33" x14ac:dyDescent="0.25">
      <c r="A4" s="5" t="s">
        <v>39</v>
      </c>
      <c r="B4" s="7">
        <v>42899</v>
      </c>
      <c r="C4" s="8">
        <v>0.87030092592592589</v>
      </c>
      <c r="D4" s="5" t="s">
        <v>40</v>
      </c>
      <c r="E4" s="9">
        <v>1.95</v>
      </c>
      <c r="F4" s="9">
        <v>38.064</v>
      </c>
      <c r="G4" s="9" t="s">
        <v>41</v>
      </c>
      <c r="H4" s="9">
        <v>2.863</v>
      </c>
      <c r="I4" s="9">
        <v>3698.8868000000002</v>
      </c>
      <c r="J4" s="9" t="s">
        <v>42</v>
      </c>
      <c r="K4" s="9">
        <v>3.1030000000000002</v>
      </c>
      <c r="L4" s="9">
        <v>698.44129999999996</v>
      </c>
      <c r="M4" s="5"/>
      <c r="N4" s="4"/>
      <c r="O4" s="5"/>
      <c r="P4" s="5"/>
      <c r="Q4" s="4"/>
      <c r="R4" s="4"/>
      <c r="S4" s="5"/>
      <c r="T4" s="4"/>
      <c r="U4" s="4"/>
      <c r="AD4" s="7">
        <v>42831</v>
      </c>
    </row>
    <row r="5" spans="1:33" x14ac:dyDescent="0.25">
      <c r="A5" s="5" t="s">
        <v>39</v>
      </c>
      <c r="B5" s="7">
        <v>42899</v>
      </c>
      <c r="C5" s="8">
        <v>0.87403935185185189</v>
      </c>
      <c r="D5" s="5" t="s">
        <v>40</v>
      </c>
      <c r="E5" s="9">
        <v>1.946</v>
      </c>
      <c r="F5" s="9">
        <v>37.930199999999999</v>
      </c>
      <c r="G5" s="9" t="s">
        <v>41</v>
      </c>
      <c r="H5" s="9">
        <v>2.863</v>
      </c>
      <c r="I5" s="9">
        <v>3726.0401000000002</v>
      </c>
      <c r="J5" s="9" t="s">
        <v>42</v>
      </c>
      <c r="K5" s="9">
        <v>3.1030000000000002</v>
      </c>
      <c r="L5" s="9">
        <v>702.93640000000005</v>
      </c>
      <c r="M5" s="5"/>
      <c r="N5" s="4"/>
      <c r="O5" s="5"/>
      <c r="P5" s="5"/>
      <c r="Q5" s="4"/>
      <c r="R5" s="4"/>
      <c r="S5" s="5"/>
      <c r="T5" s="4"/>
      <c r="U5" s="4"/>
      <c r="AD5" s="7">
        <v>42831</v>
      </c>
    </row>
    <row r="6" spans="1:33" x14ac:dyDescent="0.25">
      <c r="A6" s="30" t="s">
        <v>43</v>
      </c>
      <c r="B6" s="31">
        <v>42899</v>
      </c>
      <c r="C6" s="32">
        <v>0.87776620370370362</v>
      </c>
      <c r="D6" s="30" t="s">
        <v>40</v>
      </c>
      <c r="E6" s="33">
        <v>1.9430000000000001</v>
      </c>
      <c r="F6" s="33">
        <v>18.645399999999999</v>
      </c>
      <c r="G6" s="33" t="s">
        <v>41</v>
      </c>
      <c r="H6" s="33">
        <v>2.8559999999999999</v>
      </c>
      <c r="I6" s="33">
        <v>4192.9049000000005</v>
      </c>
      <c r="J6" s="33" t="s">
        <v>42</v>
      </c>
      <c r="K6" s="33">
        <v>3.0960000000000001</v>
      </c>
      <c r="L6" s="33">
        <v>486.02949999999998</v>
      </c>
      <c r="O6" s="14">
        <f>($O$2/$M$2)*F6</f>
        <v>2.0609862171988969</v>
      </c>
      <c r="R6" s="14">
        <f>($R$2/$P$2)*I6</f>
        <v>452.61915788821204</v>
      </c>
      <c r="U6" s="14">
        <f>($S$2/$U$2)*L6</f>
        <v>843.77792803927582</v>
      </c>
      <c r="V6" s="3">
        <v>0</v>
      </c>
      <c r="W6" s="15" t="s">
        <v>33</v>
      </c>
      <c r="X6" s="2">
        <f>SLOPE(O6:O10,$V$6:$V$10)</f>
        <v>-2.4196310239780862E-4</v>
      </c>
      <c r="Y6" s="2">
        <f>RSQ(O6:O10,$V$6:$V$10)</f>
        <v>5.0908887037602706E-2</v>
      </c>
      <c r="Z6" s="2">
        <f>SLOPE($R6:$R10,$V$6:$V$10)</f>
        <v>5.1072461007429659</v>
      </c>
      <c r="AA6" s="2">
        <f>RSQ(R6:R10,$V$6:$V$10)</f>
        <v>0.78631240625126886</v>
      </c>
      <c r="AB6" s="2">
        <f>SLOPE(U6:U10,$V$6:$V$10)</f>
        <v>0.51292508000643688</v>
      </c>
      <c r="AC6" s="2">
        <f>RSQ(U6:U10,$V$6:$V$10)</f>
        <v>0.33799112623131627</v>
      </c>
      <c r="AD6" s="7">
        <v>42831</v>
      </c>
      <c r="AE6" s="2"/>
    </row>
    <row r="7" spans="1:33" x14ac:dyDescent="0.25">
      <c r="A7" s="30" t="s">
        <v>44</v>
      </c>
      <c r="B7" s="31">
        <v>42899</v>
      </c>
      <c r="C7" s="32">
        <v>0.88150462962962972</v>
      </c>
      <c r="D7" s="30" t="s">
        <v>40</v>
      </c>
      <c r="E7" s="33">
        <v>1.95</v>
      </c>
      <c r="F7" s="33">
        <v>18.900300000000001</v>
      </c>
      <c r="G7" s="33" t="s">
        <v>41</v>
      </c>
      <c r="H7" s="33">
        <v>2.8660000000000001</v>
      </c>
      <c r="I7" s="33">
        <v>5140.7078000000001</v>
      </c>
      <c r="J7" s="33" t="s">
        <v>42</v>
      </c>
      <c r="K7" s="33">
        <v>3.1059999999999999</v>
      </c>
      <c r="L7" s="33">
        <v>496.5446</v>
      </c>
      <c r="O7" s="14">
        <f>($O$2/$M$2)*F7</f>
        <v>2.0891618201231572</v>
      </c>
      <c r="R7" s="14">
        <f>($R$2/$P$2)*I7</f>
        <v>554.93336740963593</v>
      </c>
      <c r="U7" s="14">
        <f>($S$2/$U$2)*L7</f>
        <v>862.03280617141752</v>
      </c>
      <c r="V7" s="3">
        <v>10</v>
      </c>
      <c r="W7" s="17" t="s">
        <v>34</v>
      </c>
      <c r="X7" s="2">
        <f>SLOPE($O11:$O15,$V$6:$V$10)</f>
        <v>-7.6471899255509026E-4</v>
      </c>
      <c r="Y7" s="2">
        <f>RSQ(O11:O15,$V$6:$V$10)</f>
        <v>0.81969552094662079</v>
      </c>
      <c r="Z7" s="2">
        <f>SLOPE($R11:$R15,$V$6:$V$10)</f>
        <v>4.6626800223643121</v>
      </c>
      <c r="AA7" s="2">
        <f>RSQ(R11:R15,$V$6:$V$10)</f>
        <v>0.85048244618707292</v>
      </c>
      <c r="AB7" s="2">
        <f>SLOPE(U11:U15,$V$6:$V$10)</f>
        <v>1.8759586425032535</v>
      </c>
      <c r="AC7" s="2">
        <f>RSQ(U11:U15,$V$6:$V$10)</f>
        <v>0.87548936545393607</v>
      </c>
      <c r="AD7" s="7">
        <v>42831</v>
      </c>
      <c r="AE7" s="2"/>
    </row>
    <row r="8" spans="1:33" x14ac:dyDescent="0.25">
      <c r="A8" s="30" t="s">
        <v>45</v>
      </c>
      <c r="B8" s="31">
        <v>42899</v>
      </c>
      <c r="C8" s="32">
        <v>0.8852430555555556</v>
      </c>
      <c r="D8" s="30" t="s">
        <v>40</v>
      </c>
      <c r="E8" s="33">
        <v>1.946</v>
      </c>
      <c r="F8" s="33">
        <v>18.6678</v>
      </c>
      <c r="G8" s="33" t="s">
        <v>41</v>
      </c>
      <c r="H8" s="33">
        <v>2.86</v>
      </c>
      <c r="I8" s="33">
        <v>5894.9157999999998</v>
      </c>
      <c r="J8" s="33" t="s">
        <v>42</v>
      </c>
      <c r="K8" s="33">
        <v>3.1030000000000002</v>
      </c>
      <c r="L8" s="33">
        <v>507.7124</v>
      </c>
      <c r="O8" s="14">
        <f>($O$2/$M$2)*F8</f>
        <v>2.0634622215359055</v>
      </c>
      <c r="R8" s="14">
        <f>($R$2/$P$2)*I8</f>
        <v>636.34923492252722</v>
      </c>
      <c r="U8" s="14">
        <f>($S$2/$U$2)*L8</f>
        <v>881.4208127528226</v>
      </c>
      <c r="V8" s="3">
        <v>20</v>
      </c>
      <c r="W8" s="19" t="s">
        <v>35</v>
      </c>
      <c r="X8" s="2">
        <f>SLOPE($O20:$O24,$V$6:$V$10)</f>
        <v>-1.2903961888497983E-3</v>
      </c>
      <c r="Y8" s="2">
        <f>RSQ(O20:O24,$V$6:$V$10)</f>
        <v>0.85942015459214893</v>
      </c>
      <c r="Z8" s="2">
        <f>SLOPE($R20:$R24,$V$6:$V$10)</f>
        <v>1.4704953968368082</v>
      </c>
      <c r="AA8" s="2">
        <f>RSQ(R20:R24,$V$6:$V$10)</f>
        <v>0.79431692203007986</v>
      </c>
      <c r="AB8" s="2">
        <f>SLOPE($U20:$U24,$V$6:$V$10)</f>
        <v>-0.11625373598356077</v>
      </c>
      <c r="AC8" s="2">
        <f>RSQ(U20:U24,$V$6:$V$10)</f>
        <v>4.3734496388766232E-2</v>
      </c>
      <c r="AD8" s="7">
        <v>42831</v>
      </c>
      <c r="AE8" s="2"/>
    </row>
    <row r="9" spans="1:33" x14ac:dyDescent="0.25">
      <c r="A9" s="30" t="s">
        <v>46</v>
      </c>
      <c r="B9" s="31">
        <v>42899</v>
      </c>
      <c r="C9" s="32">
        <v>0.88898148148148148</v>
      </c>
      <c r="D9" s="30" t="s">
        <v>40</v>
      </c>
      <c r="E9" s="33">
        <v>1.95</v>
      </c>
      <c r="F9" s="33">
        <v>18.479600000000001</v>
      </c>
      <c r="G9" s="33" t="s">
        <v>41</v>
      </c>
      <c r="H9" s="33">
        <v>2.863</v>
      </c>
      <c r="I9" s="33">
        <v>6285.3707999999997</v>
      </c>
      <c r="J9" s="33" t="s">
        <v>42</v>
      </c>
      <c r="K9" s="33">
        <v>3.1030000000000002</v>
      </c>
      <c r="L9" s="33">
        <v>502.30970000000002</v>
      </c>
      <c r="O9" s="14">
        <f>($O$2/$M$2)*F9</f>
        <v>2.0426593636687196</v>
      </c>
      <c r="R9" s="14">
        <f>($R$2/$P$2)*I9</f>
        <v>678.49839344344707</v>
      </c>
      <c r="U9" s="14">
        <f>($S$2/$U$2)*L9</f>
        <v>872.04138411357792</v>
      </c>
      <c r="V9" s="3">
        <v>30</v>
      </c>
      <c r="W9" s="22" t="s">
        <v>36</v>
      </c>
      <c r="X9" s="2">
        <f>SLOPE($O25:$O29,$V$6:$V$10)</f>
        <v>-2.3420348166309159E-3</v>
      </c>
      <c r="Y9" s="2">
        <f>RSQ(O25:O29,$V$6:$V$10)</f>
        <v>0.90128197154363909</v>
      </c>
      <c r="Z9" s="2">
        <f>SLOPE($R25:$R29,$V$6:$V$10)</f>
        <v>13.108935060805436</v>
      </c>
      <c r="AA9" s="2">
        <f>RSQ(R25:R29,$V$6:$V$10)</f>
        <v>0.98712092711780108</v>
      </c>
      <c r="AB9" s="2">
        <f>SLOPE(U25:U29,$V$6:$V$10)</f>
        <v>0.3037485613557715</v>
      </c>
      <c r="AC9" s="2">
        <f>RSQ(U25:U29,$V$6:$V$10)</f>
        <v>0.83857545698818292</v>
      </c>
      <c r="AD9" s="7">
        <v>42831</v>
      </c>
      <c r="AE9" s="2"/>
    </row>
    <row r="10" spans="1:33" x14ac:dyDescent="0.25">
      <c r="A10" s="30" t="s">
        <v>47</v>
      </c>
      <c r="B10" s="31">
        <v>42899</v>
      </c>
      <c r="C10" s="32">
        <v>0.89271990740740748</v>
      </c>
      <c r="D10" s="30" t="s">
        <v>40</v>
      </c>
      <c r="E10" s="33">
        <v>1.95</v>
      </c>
      <c r="F10" s="33">
        <v>18.746300000000002</v>
      </c>
      <c r="G10" s="33" t="s">
        <v>41</v>
      </c>
      <c r="H10" s="33">
        <v>2.8660000000000001</v>
      </c>
      <c r="I10" s="33">
        <v>5986.1601000000001</v>
      </c>
      <c r="J10" s="33" t="s">
        <v>42</v>
      </c>
      <c r="K10" s="33">
        <v>3.1030000000000002</v>
      </c>
      <c r="L10" s="33">
        <v>497.9196</v>
      </c>
      <c r="O10" s="14">
        <f>($O$2/$M$2)*F10</f>
        <v>2.0721392903062252</v>
      </c>
      <c r="R10" s="14">
        <f>($R$2/$P$2)*I10</f>
        <v>646.19894990845478</v>
      </c>
      <c r="U10" s="14">
        <f>($S$2/$U$2)*L10</f>
        <v>864.41989306851747</v>
      </c>
      <c r="V10" s="3">
        <v>40</v>
      </c>
      <c r="W10" s="24" t="s">
        <v>37</v>
      </c>
      <c r="X10" s="2">
        <f>SLOPE($O34:$O38,$V$6:$V$10)</f>
        <v>-2.2012120699635763E-3</v>
      </c>
      <c r="Y10" s="2">
        <f>RSQ(O34:O38,$V$6:$V$10)</f>
        <v>0.84955910983907101</v>
      </c>
      <c r="Z10" s="2">
        <f>SLOPE($R34:$R38,$V$6:$V$10)</f>
        <v>4.3536340865063208</v>
      </c>
      <c r="AA10" s="2">
        <f>RSQ(R34:R38,$V$6:$V$10)</f>
        <v>0.89989345035493629</v>
      </c>
      <c r="AB10" s="2">
        <f>SLOPE(U34:U38,$V$6:$V$10)</f>
        <v>0.24560259666881051</v>
      </c>
      <c r="AC10" s="2">
        <f>RSQ(U34:U38,$V$6:$V$10)</f>
        <v>0.93618235344478629</v>
      </c>
      <c r="AD10" s="7">
        <v>42831</v>
      </c>
      <c r="AE10" s="2"/>
    </row>
    <row r="11" spans="1:33" x14ac:dyDescent="0.25">
      <c r="A11" s="30" t="s">
        <v>48</v>
      </c>
      <c r="B11" s="31">
        <v>42899</v>
      </c>
      <c r="C11" s="32">
        <v>0.89645833333333336</v>
      </c>
      <c r="D11" s="30" t="s">
        <v>40</v>
      </c>
      <c r="E11" s="33">
        <v>1.94</v>
      </c>
      <c r="F11" s="33">
        <v>19.198399999999999</v>
      </c>
      <c r="G11" s="33" t="s">
        <v>41</v>
      </c>
      <c r="H11" s="33">
        <v>2.8530000000000002</v>
      </c>
      <c r="I11" s="33">
        <v>3906.4841999999999</v>
      </c>
      <c r="J11" s="33" t="s">
        <v>42</v>
      </c>
      <c r="K11" s="33">
        <v>3.093</v>
      </c>
      <c r="L11" s="33">
        <v>475.31420000000003</v>
      </c>
      <c r="O11" s="16">
        <f>($O$2/$M$2)*F11</f>
        <v>2.1221125742687903</v>
      </c>
      <c r="R11" s="16">
        <f>($R$2/$P$2)*I11</f>
        <v>421.70037982678917</v>
      </c>
      <c r="U11" s="16">
        <f>($S$2/$U$2)*L11</f>
        <v>825.17549005491639</v>
      </c>
      <c r="V11" s="3"/>
      <c r="W11" s="25" t="s">
        <v>38</v>
      </c>
      <c r="X11" s="2">
        <f>SLOPE($O39:$O43,$V$6:$V$10)</f>
        <v>-4.4762621264057903E-3</v>
      </c>
      <c r="Y11" s="2">
        <f>RSQ(O39:O43,$V$6:$V$10)</f>
        <v>0.78308369994509475</v>
      </c>
      <c r="Z11" s="2">
        <f>SLOPE($R39:$R43,$V$6:$V$10)</f>
        <v>4.662564733019062</v>
      </c>
      <c r="AA11" s="2">
        <f>RSQ(R39:R43,$V$6:$V$10)</f>
        <v>0.98906277315284008</v>
      </c>
      <c r="AB11" s="2">
        <f>SLOPE($U39:$U43,$V$6:$V$10)</f>
        <v>0.268022116806377</v>
      </c>
      <c r="AC11" s="2">
        <f>RSQ(U39:U43,$V$6:$V$10)</f>
        <v>0.76957586835334257</v>
      </c>
      <c r="AD11" s="7">
        <v>42831</v>
      </c>
      <c r="AE11" s="2"/>
    </row>
    <row r="12" spans="1:33" x14ac:dyDescent="0.25">
      <c r="A12" s="30" t="s">
        <v>49</v>
      </c>
      <c r="B12" s="31">
        <v>42899</v>
      </c>
      <c r="C12" s="32">
        <v>0.90018518518518509</v>
      </c>
      <c r="D12" s="30" t="s">
        <v>40</v>
      </c>
      <c r="E12" s="33">
        <v>1.95</v>
      </c>
      <c r="F12" s="33">
        <v>18.7456</v>
      </c>
      <c r="G12" s="33" t="s">
        <v>41</v>
      </c>
      <c r="H12" s="33">
        <v>2.863</v>
      </c>
      <c r="I12" s="33">
        <v>4788.6688000000004</v>
      </c>
      <c r="J12" s="33" t="s">
        <v>42</v>
      </c>
      <c r="K12" s="33">
        <v>3.1030000000000002</v>
      </c>
      <c r="L12" s="33">
        <v>494.5652</v>
      </c>
      <c r="N12" s="16">
        <f>($O$2/$M$2)*F12</f>
        <v>2.0720619151706932</v>
      </c>
      <c r="R12" s="16">
        <f>($R$2/$P$2)*I12</f>
        <v>516.93117095538105</v>
      </c>
      <c r="U12" s="16">
        <f>($S$2/$U$2)*L12</f>
        <v>858.59644267751253</v>
      </c>
      <c r="V12" s="3"/>
      <c r="W12" s="27"/>
      <c r="X12" s="2">
        <f>SLOPE($O48:$O52,$V$6:$V$10)</f>
        <v>0</v>
      </c>
      <c r="Y12" s="2" t="e">
        <f>RSQ(O48:O52,$V$6:$V$10)</f>
        <v>#DIV/0!</v>
      </c>
      <c r="Z12" s="2">
        <f>SLOPE($R48:$R52,$V$6:$V$10)</f>
        <v>0</v>
      </c>
      <c r="AA12" s="2" t="e">
        <f>RSQ(R48:R52,$V$6:$V$10)</f>
        <v>#DIV/0!</v>
      </c>
      <c r="AB12" s="2">
        <f>SLOPE(U48:U52,$V$6:$V$10)</f>
        <v>0</v>
      </c>
      <c r="AC12" s="2" t="e">
        <f>RSQ(U48:U52,$V$6:$V$10)</f>
        <v>#DIV/0!</v>
      </c>
      <c r="AD12" s="7">
        <v>42831</v>
      </c>
      <c r="AE12" s="2"/>
    </row>
    <row r="13" spans="1:33" x14ac:dyDescent="0.25">
      <c r="A13" s="30" t="s">
        <v>50</v>
      </c>
      <c r="B13" s="31">
        <v>42899</v>
      </c>
      <c r="C13" s="32">
        <v>0.90392361111111119</v>
      </c>
      <c r="D13" s="30" t="s">
        <v>40</v>
      </c>
      <c r="E13" s="33">
        <v>1.95</v>
      </c>
      <c r="F13" s="33">
        <v>19.045999999999999</v>
      </c>
      <c r="G13" s="33" t="s">
        <v>41</v>
      </c>
      <c r="H13" s="33">
        <v>2.863</v>
      </c>
      <c r="I13" s="33">
        <v>5442.7196999999996</v>
      </c>
      <c r="J13" s="33" t="s">
        <v>42</v>
      </c>
      <c r="K13" s="33">
        <v>3.1030000000000002</v>
      </c>
      <c r="L13" s="33">
        <v>506.32940000000002</v>
      </c>
      <c r="O13" s="16">
        <f>($O$2/$M$2)*F13</f>
        <v>2.1052669019045016</v>
      </c>
      <c r="R13" s="16">
        <f>($R$2/$P$2)*I13</f>
        <v>587.53519719361668</v>
      </c>
      <c r="U13" s="16">
        <f>($S$2/$U$2)*L13</f>
        <v>879.01983735013971</v>
      </c>
      <c r="V13" s="3"/>
      <c r="W13" s="29"/>
      <c r="X13" s="2">
        <f>SLOPE($O53:$O57,$V$6:$V$10)</f>
        <v>0</v>
      </c>
      <c r="Y13" s="2" t="e">
        <f>RSQ(O53:O57,$V$6:$V$10)</f>
        <v>#DIV/0!</v>
      </c>
      <c r="Z13" s="2">
        <f>SLOPE($R53:$R57,$V$6:$V$10)</f>
        <v>0</v>
      </c>
      <c r="AA13" s="2" t="e">
        <f>RSQ(R53:R57,$V$6:$V$10)</f>
        <v>#DIV/0!</v>
      </c>
      <c r="AB13" s="2">
        <f>SLOPE(U53:U57,$V$6:$V$10)</f>
        <v>0</v>
      </c>
      <c r="AC13" s="2" t="e">
        <f>RSQ(U53:U57,$V$6:$V$10)</f>
        <v>#DIV/0!</v>
      </c>
      <c r="AD13" s="7">
        <v>42831</v>
      </c>
      <c r="AE13" s="2"/>
    </row>
    <row r="14" spans="1:33" x14ac:dyDescent="0.25">
      <c r="A14" s="30" t="s">
        <v>51</v>
      </c>
      <c r="B14" s="31">
        <v>42899</v>
      </c>
      <c r="C14" s="32">
        <v>0.90765046296296292</v>
      </c>
      <c r="D14" s="30" t="s">
        <v>40</v>
      </c>
      <c r="E14" s="33">
        <v>1.95</v>
      </c>
      <c r="F14" s="33">
        <v>18.897200000000002</v>
      </c>
      <c r="G14" s="33" t="s">
        <v>41</v>
      </c>
      <c r="H14" s="33">
        <v>2.8660000000000001</v>
      </c>
      <c r="I14" s="33">
        <v>5583.4458000000004</v>
      </c>
      <c r="J14" s="33" t="s">
        <v>42</v>
      </c>
      <c r="K14" s="33">
        <v>3.1030000000000002</v>
      </c>
      <c r="L14" s="33">
        <v>507.41219999999998</v>
      </c>
      <c r="O14" s="16">
        <f>($O$2/$M$2)*F14</f>
        <v>2.0888191588086609</v>
      </c>
      <c r="R14" s="16">
        <f>($R$2/$P$2)*I14</f>
        <v>602.72641435546848</v>
      </c>
      <c r="U14" s="16">
        <f>($S$2/$U$2)*L14</f>
        <v>880.89964658081578</v>
      </c>
      <c r="AD14" s="7">
        <v>42831</v>
      </c>
    </row>
    <row r="15" spans="1:33" x14ac:dyDescent="0.25">
      <c r="A15" s="30" t="s">
        <v>52</v>
      </c>
      <c r="B15" s="31">
        <v>42899</v>
      </c>
      <c r="C15" s="32">
        <v>0.91138888888888892</v>
      </c>
      <c r="D15" s="30" t="s">
        <v>40</v>
      </c>
      <c r="E15" s="33">
        <v>1.946</v>
      </c>
      <c r="F15" s="33">
        <v>18.959800000000001</v>
      </c>
      <c r="G15" s="33" t="s">
        <v>41</v>
      </c>
      <c r="H15" s="33">
        <v>2.863</v>
      </c>
      <c r="I15" s="33">
        <v>5668.7672000000002</v>
      </c>
      <c r="J15" s="33" t="s">
        <v>42</v>
      </c>
      <c r="K15" s="33">
        <v>3.1030000000000002</v>
      </c>
      <c r="L15" s="33">
        <v>497.0865</v>
      </c>
      <c r="O15" s="16">
        <f>($O$2/$M$2)*F15</f>
        <v>2.0957387066433357</v>
      </c>
      <c r="R15" s="16">
        <f>($R$2/$P$2)*I15</f>
        <v>611.93675924496108</v>
      </c>
      <c r="T15" s="16">
        <f>($S$2/$U$2)*L15</f>
        <v>862.97357881835455</v>
      </c>
      <c r="AD15" s="7">
        <v>42831</v>
      </c>
    </row>
    <row r="16" spans="1:33" x14ac:dyDescent="0.25">
      <c r="A16" s="5" t="s">
        <v>39</v>
      </c>
      <c r="B16" s="7">
        <v>42899</v>
      </c>
      <c r="C16" s="8">
        <v>0.91511574074074076</v>
      </c>
      <c r="D16" s="5" t="s">
        <v>40</v>
      </c>
      <c r="E16" s="9">
        <v>1.9430000000000001</v>
      </c>
      <c r="F16" s="9">
        <v>37.636400000000002</v>
      </c>
      <c r="G16" s="9" t="s">
        <v>41</v>
      </c>
      <c r="H16" s="9">
        <v>2.86</v>
      </c>
      <c r="I16" s="9">
        <v>3709.0266999999999</v>
      </c>
      <c r="J16" s="9" t="s">
        <v>42</v>
      </c>
      <c r="K16" s="9">
        <v>3.1</v>
      </c>
      <c r="L16" s="9">
        <v>698.33979999999997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42831</v>
      </c>
    </row>
    <row r="17" spans="1:30" x14ac:dyDescent="0.25">
      <c r="A17" s="5" t="s">
        <v>39</v>
      </c>
      <c r="B17" s="7">
        <v>42899</v>
      </c>
      <c r="C17" s="8">
        <v>0.91885416666666664</v>
      </c>
      <c r="D17" s="5" t="s">
        <v>40</v>
      </c>
      <c r="E17" s="9">
        <v>1.946</v>
      </c>
      <c r="F17" s="9">
        <v>37.7074</v>
      </c>
      <c r="G17" s="9" t="s">
        <v>41</v>
      </c>
      <c r="H17" s="9">
        <v>2.863</v>
      </c>
      <c r="I17" s="9">
        <v>3711.4470999999999</v>
      </c>
      <c r="J17" s="9" t="s">
        <v>42</v>
      </c>
      <c r="K17" s="9">
        <v>3.1030000000000002</v>
      </c>
      <c r="L17" s="9">
        <v>700.01639999999998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42831</v>
      </c>
    </row>
    <row r="18" spans="1:30" x14ac:dyDescent="0.25">
      <c r="A18" s="5" t="s">
        <v>39</v>
      </c>
      <c r="B18" s="7">
        <v>42899</v>
      </c>
      <c r="C18" s="8">
        <v>0.92259259259259263</v>
      </c>
      <c r="D18" s="5" t="s">
        <v>40</v>
      </c>
      <c r="E18" s="9">
        <v>1.95</v>
      </c>
      <c r="F18" s="9">
        <v>37.676000000000002</v>
      </c>
      <c r="G18" s="9" t="s">
        <v>41</v>
      </c>
      <c r="H18" s="9">
        <v>2.863</v>
      </c>
      <c r="I18" s="9">
        <v>3736.1592999999998</v>
      </c>
      <c r="J18" s="9" t="s">
        <v>42</v>
      </c>
      <c r="K18" s="9">
        <v>3.1030000000000002</v>
      </c>
      <c r="L18" s="9">
        <v>698.85599999999999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42831</v>
      </c>
    </row>
    <row r="19" spans="1:30" x14ac:dyDescent="0.25">
      <c r="A19" s="5" t="s">
        <v>39</v>
      </c>
      <c r="B19" s="7">
        <v>42899</v>
      </c>
      <c r="C19" s="8">
        <v>0.92633101851851851</v>
      </c>
      <c r="D19" s="5" t="s">
        <v>40</v>
      </c>
      <c r="E19" s="9">
        <v>1.95</v>
      </c>
      <c r="F19" s="9">
        <v>37.973599999999998</v>
      </c>
      <c r="G19" s="9" t="s">
        <v>41</v>
      </c>
      <c r="H19" s="9">
        <v>2.863</v>
      </c>
      <c r="I19" s="9">
        <v>3704.5174000000002</v>
      </c>
      <c r="J19" s="9" t="s">
        <v>42</v>
      </c>
      <c r="K19" s="9">
        <v>3.1059999999999999</v>
      </c>
      <c r="L19" s="9">
        <v>701.77080000000001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42831</v>
      </c>
    </row>
    <row r="20" spans="1:30" x14ac:dyDescent="0.25">
      <c r="A20" s="30" t="s">
        <v>53</v>
      </c>
      <c r="B20" s="31">
        <v>42899</v>
      </c>
      <c r="C20" s="32">
        <v>0.93006944444444439</v>
      </c>
      <c r="D20" s="30" t="s">
        <v>40</v>
      </c>
      <c r="E20" s="33">
        <v>1.9430000000000001</v>
      </c>
      <c r="F20" s="33">
        <v>19.1721</v>
      </c>
      <c r="G20" s="33" t="s">
        <v>41</v>
      </c>
      <c r="H20" s="33">
        <v>2.8559999999999999</v>
      </c>
      <c r="I20" s="33">
        <v>4178.0761000000002</v>
      </c>
      <c r="J20" s="33" t="s">
        <v>42</v>
      </c>
      <c r="K20" s="33">
        <v>3.1</v>
      </c>
      <c r="L20" s="33">
        <v>476.57459999999998</v>
      </c>
      <c r="O20" s="18">
        <f>($O$2/$M$2)*F20</f>
        <v>2.1192054798909639</v>
      </c>
      <c r="P20" s="3"/>
      <c r="R20" s="18">
        <f>($R$2/$P$2)*I20</f>
        <v>451.0184063499425</v>
      </c>
      <c r="S20" s="3"/>
      <c r="U20" s="18">
        <f>($S$2/$U$2)*L20</f>
        <v>827.36362410953791</v>
      </c>
      <c r="AD20" s="7">
        <v>42831</v>
      </c>
    </row>
    <row r="21" spans="1:30" x14ac:dyDescent="0.25">
      <c r="A21" s="30" t="s">
        <v>54</v>
      </c>
      <c r="B21" s="31">
        <v>42899</v>
      </c>
      <c r="C21" s="32">
        <v>0.93379629629629635</v>
      </c>
      <c r="D21" s="30" t="s">
        <v>40</v>
      </c>
      <c r="E21" s="33">
        <v>1.95</v>
      </c>
      <c r="F21" s="33">
        <v>18.914400000000001</v>
      </c>
      <c r="G21" s="33" t="s">
        <v>41</v>
      </c>
      <c r="H21" s="33">
        <v>2.863</v>
      </c>
      <c r="I21" s="33">
        <v>4699.3405000000002</v>
      </c>
      <c r="J21" s="33" t="s">
        <v>42</v>
      </c>
      <c r="K21" s="33">
        <v>3.1030000000000002</v>
      </c>
      <c r="L21" s="33">
        <v>484.81819999999999</v>
      </c>
      <c r="O21" s="18">
        <f>($O$2/$M$2)*F21</f>
        <v>2.0907203764245779</v>
      </c>
      <c r="P21" s="3"/>
      <c r="Q21" s="18">
        <f>($R$2/$P$2)*I21</f>
        <v>507.28828591842591</v>
      </c>
      <c r="S21" s="3"/>
      <c r="U21" s="18">
        <f>($S$2/$U$2)*L21</f>
        <v>841.67503468767063</v>
      </c>
      <c r="AD21" s="7">
        <v>42831</v>
      </c>
    </row>
    <row r="22" spans="1:30" x14ac:dyDescent="0.25">
      <c r="A22" s="30" t="s">
        <v>55</v>
      </c>
      <c r="B22" s="31">
        <v>42899</v>
      </c>
      <c r="C22" s="32">
        <v>0.93730324074074067</v>
      </c>
      <c r="D22" s="30" t="s">
        <v>40</v>
      </c>
      <c r="E22" s="33">
        <v>1.95</v>
      </c>
      <c r="F22" s="33">
        <v>18.902000000000001</v>
      </c>
      <c r="G22" s="33" t="s">
        <v>41</v>
      </c>
      <c r="H22" s="33">
        <v>2.863</v>
      </c>
      <c r="I22" s="33">
        <v>4521.2146000000002</v>
      </c>
      <c r="J22" s="33" t="s">
        <v>42</v>
      </c>
      <c r="K22" s="33">
        <v>3.1059999999999999</v>
      </c>
      <c r="L22" s="33">
        <v>476.2466</v>
      </c>
      <c r="O22" s="18">
        <f>($O$2/$M$2)*F22</f>
        <v>2.0893497311665912</v>
      </c>
      <c r="P22" s="3"/>
      <c r="R22" s="18">
        <f t="shared" ref="R20:R28" si="0">($R$2/$P$2)*I22</f>
        <v>488.05980428601879</v>
      </c>
      <c r="S22" s="3"/>
      <c r="U22" s="18">
        <f>($S$2/$U$2)*L22</f>
        <v>826.79419538062973</v>
      </c>
      <c r="AD22" s="7">
        <v>42831</v>
      </c>
    </row>
    <row r="23" spans="1:30" x14ac:dyDescent="0.25">
      <c r="A23" s="30" t="s">
        <v>56</v>
      </c>
      <c r="B23" s="31">
        <v>42899</v>
      </c>
      <c r="C23" s="32">
        <v>0.94104166666666667</v>
      </c>
      <c r="D23" s="30" t="s">
        <v>40</v>
      </c>
      <c r="E23" s="33">
        <v>1.9430000000000001</v>
      </c>
      <c r="F23" s="33">
        <v>18.787099999999999</v>
      </c>
      <c r="G23" s="33" t="s">
        <v>41</v>
      </c>
      <c r="H23" s="33">
        <v>2.8559999999999999</v>
      </c>
      <c r="I23" s="33">
        <v>4788.7893000000004</v>
      </c>
      <c r="J23" s="33" t="s">
        <v>42</v>
      </c>
      <c r="K23" s="33">
        <v>3.1</v>
      </c>
      <c r="L23" s="33">
        <v>471.14780000000002</v>
      </c>
      <c r="O23" s="18">
        <f>($O$2/$M$2)*F23</f>
        <v>2.0766491553486328</v>
      </c>
      <c r="P23" s="3"/>
      <c r="R23" s="18">
        <f t="shared" si="0"/>
        <v>516.94417878881063</v>
      </c>
      <c r="S23" s="3"/>
      <c r="U23" s="18">
        <f>($S$2/$U$2)*L23</f>
        <v>817.94235634722406</v>
      </c>
      <c r="AD23" s="7">
        <v>42831</v>
      </c>
    </row>
    <row r="24" spans="1:30" x14ac:dyDescent="0.25">
      <c r="A24" s="30" t="s">
        <v>57</v>
      </c>
      <c r="B24" s="31">
        <v>42899</v>
      </c>
      <c r="C24" s="32">
        <v>0.94478009259259255</v>
      </c>
      <c r="D24" s="30" t="s">
        <v>40</v>
      </c>
      <c r="E24" s="33">
        <v>1.9430000000000001</v>
      </c>
      <c r="F24" s="33">
        <v>19.014600000000002</v>
      </c>
      <c r="G24" s="33" t="s">
        <v>41</v>
      </c>
      <c r="H24" s="33">
        <v>2.86</v>
      </c>
      <c r="I24" s="33">
        <v>4646.4692999999997</v>
      </c>
      <c r="J24" s="33" t="s">
        <v>42</v>
      </c>
      <c r="K24" s="33">
        <v>3.1</v>
      </c>
      <c r="L24" s="33">
        <v>480.0616</v>
      </c>
      <c r="N24" s="18">
        <f>($O$2/$M$2)*F24</f>
        <v>2.1017960743963742</v>
      </c>
      <c r="P24" s="3"/>
      <c r="R24" s="18">
        <f t="shared" si="0"/>
        <v>501.58090199456461</v>
      </c>
      <c r="S24" s="3"/>
      <c r="U24" s="18">
        <f>($S$2/$U$2)*L24</f>
        <v>833.41727648058315</v>
      </c>
      <c r="AD24" s="7">
        <v>42831</v>
      </c>
    </row>
    <row r="25" spans="1:30" x14ac:dyDescent="0.25">
      <c r="A25" s="30" t="s">
        <v>58</v>
      </c>
      <c r="B25" s="31">
        <v>42899</v>
      </c>
      <c r="C25" s="32">
        <v>0.9485069444444445</v>
      </c>
      <c r="D25" s="30" t="s">
        <v>40</v>
      </c>
      <c r="E25" s="33">
        <v>1.9430000000000001</v>
      </c>
      <c r="F25" s="33">
        <v>19.149999999999999</v>
      </c>
      <c r="G25" s="33" t="s">
        <v>41</v>
      </c>
      <c r="H25" s="33">
        <v>2.8559999999999999</v>
      </c>
      <c r="I25" s="33">
        <v>4156.4427999999998</v>
      </c>
      <c r="J25" s="33" t="s">
        <v>42</v>
      </c>
      <c r="K25" s="33">
        <v>3.0960000000000001</v>
      </c>
      <c r="L25" s="33">
        <v>476.678</v>
      </c>
      <c r="O25" s="21">
        <f>($O$2/$M$2)*F25</f>
        <v>2.1167626363263259</v>
      </c>
      <c r="P25" s="3"/>
      <c r="R25" s="21">
        <f t="shared" si="0"/>
        <v>448.68311703099249</v>
      </c>
      <c r="S25" s="3"/>
      <c r="U25" s="21">
        <f>($S$2/$U$2)*L25</f>
        <v>827.54313304419975</v>
      </c>
      <c r="AD25" s="7">
        <v>42831</v>
      </c>
    </row>
    <row r="26" spans="1:30" x14ac:dyDescent="0.25">
      <c r="A26" s="30" t="s">
        <v>59</v>
      </c>
      <c r="B26" s="31">
        <v>42899</v>
      </c>
      <c r="C26" s="32">
        <v>0.95224537037037038</v>
      </c>
      <c r="D26" s="30" t="s">
        <v>40</v>
      </c>
      <c r="E26" s="33">
        <v>1.946</v>
      </c>
      <c r="F26" s="33">
        <v>19.033300000000001</v>
      </c>
      <c r="G26" s="33" t="s">
        <v>41</v>
      </c>
      <c r="H26" s="33">
        <v>2.863</v>
      </c>
      <c r="I26" s="33">
        <v>5749.0385999999999</v>
      </c>
      <c r="J26" s="33" t="s">
        <v>42</v>
      </c>
      <c r="K26" s="33">
        <v>3.1030000000000002</v>
      </c>
      <c r="L26" s="33">
        <v>476.1832</v>
      </c>
      <c r="O26" s="21">
        <f>($O$2/$M$2)*F26</f>
        <v>2.1038630958741442</v>
      </c>
      <c r="P26" s="3"/>
      <c r="R26" s="21">
        <f t="shared" si="0"/>
        <v>620.6019625674852</v>
      </c>
      <c r="S26" s="3"/>
      <c r="U26" s="21">
        <f>($S$2/$U$2)*L26</f>
        <v>826.68412897388339</v>
      </c>
      <c r="AD26" s="7">
        <v>42831</v>
      </c>
    </row>
    <row r="27" spans="1:30" x14ac:dyDescent="0.25">
      <c r="A27" s="30" t="s">
        <v>60</v>
      </c>
      <c r="B27" s="31">
        <v>42899</v>
      </c>
      <c r="C27" s="32">
        <v>0.95598379629629626</v>
      </c>
      <c r="D27" s="30" t="s">
        <v>40</v>
      </c>
      <c r="E27" s="33">
        <v>1.95</v>
      </c>
      <c r="F27" s="33">
        <v>18.529599999999999</v>
      </c>
      <c r="G27" s="33" t="s">
        <v>41</v>
      </c>
      <c r="H27" s="33">
        <v>2.863</v>
      </c>
      <c r="I27" s="33">
        <v>7119.5104000000001</v>
      </c>
      <c r="J27" s="33" t="s">
        <v>42</v>
      </c>
      <c r="K27" s="33">
        <v>3.1059999999999999</v>
      </c>
      <c r="L27" s="33">
        <v>481.00540000000001</v>
      </c>
      <c r="O27" s="21">
        <f>($O$2/$M$2)*F27</f>
        <v>2.0481861590638268</v>
      </c>
      <c r="P27" s="3"/>
      <c r="R27" s="21">
        <f t="shared" si="0"/>
        <v>768.54278326807923</v>
      </c>
      <c r="S27" s="3"/>
      <c r="U27" s="21">
        <f>($S$2/$U$2)*L27</f>
        <v>835.05577292675252</v>
      </c>
      <c r="AD27" s="7">
        <v>42831</v>
      </c>
    </row>
    <row r="28" spans="1:30" x14ac:dyDescent="0.25">
      <c r="A28" s="30" t="s">
        <v>61</v>
      </c>
      <c r="B28" s="31">
        <v>42899</v>
      </c>
      <c r="C28" s="32">
        <v>0.95972222222222225</v>
      </c>
      <c r="D28" s="30" t="s">
        <v>40</v>
      </c>
      <c r="E28" s="33">
        <v>1.94</v>
      </c>
      <c r="F28" s="33">
        <v>18.523700000000002</v>
      </c>
      <c r="G28" s="33" t="s">
        <v>41</v>
      </c>
      <c r="H28" s="33">
        <v>2.8559999999999999</v>
      </c>
      <c r="I28" s="33">
        <v>8039.2668000000003</v>
      </c>
      <c r="J28" s="33" t="s">
        <v>42</v>
      </c>
      <c r="K28" s="33">
        <v>3.0960000000000001</v>
      </c>
      <c r="L28" s="33">
        <v>475.41640000000001</v>
      </c>
      <c r="O28" s="21">
        <f>($O$2/$M$2)*F28</f>
        <v>2.0475339972072049</v>
      </c>
      <c r="P28" s="3"/>
      <c r="R28" s="21">
        <f t="shared" si="0"/>
        <v>867.82940606515092</v>
      </c>
      <c r="S28" s="3"/>
      <c r="T28" s="21">
        <f>($S$2/$U$2)*L28</f>
        <v>825.3529157137408</v>
      </c>
      <c r="AD28" s="7">
        <v>42831</v>
      </c>
    </row>
    <row r="29" spans="1:30" x14ac:dyDescent="0.25">
      <c r="A29" s="30" t="s">
        <v>62</v>
      </c>
      <c r="B29" s="31">
        <v>42899</v>
      </c>
      <c r="C29" s="32">
        <v>0.9634490740740741</v>
      </c>
      <c r="D29" s="30" t="s">
        <v>40</v>
      </c>
      <c r="E29" s="33">
        <v>1.95</v>
      </c>
      <c r="F29" s="33">
        <v>18.345400000000001</v>
      </c>
      <c r="G29" s="33" t="s">
        <v>41</v>
      </c>
      <c r="H29" s="33">
        <v>2.863</v>
      </c>
      <c r="I29" s="33">
        <v>9083.1571999999996</v>
      </c>
      <c r="J29" s="33" t="s">
        <v>42</v>
      </c>
      <c r="K29" s="33">
        <v>3.1030000000000002</v>
      </c>
      <c r="L29" s="33">
        <v>482.83640000000003</v>
      </c>
      <c r="O29" s="21">
        <f>($O$2/$M$2)*F29</f>
        <v>2.0278254448282498</v>
      </c>
      <c r="P29" s="3"/>
      <c r="R29" s="21">
        <f>($R$2/$P$2)*I29</f>
        <v>980.51614832243138</v>
      </c>
      <c r="S29" s="3"/>
      <c r="U29" s="21">
        <f t="shared" ref="U22:U29" si="1">($S$2/$U$2)*L29</f>
        <v>838.23450464209066</v>
      </c>
      <c r="AD29" s="7">
        <v>42831</v>
      </c>
    </row>
    <row r="30" spans="1:30" x14ac:dyDescent="0.25">
      <c r="A30" s="5" t="s">
        <v>39</v>
      </c>
      <c r="B30" s="7">
        <v>42899</v>
      </c>
      <c r="C30" s="8">
        <v>0.96718749999999998</v>
      </c>
      <c r="D30" s="5" t="s">
        <v>40</v>
      </c>
      <c r="E30" s="9">
        <v>1.95</v>
      </c>
      <c r="F30" s="9">
        <v>37.6723</v>
      </c>
      <c r="G30" s="9" t="s">
        <v>41</v>
      </c>
      <c r="H30" s="9">
        <v>2.863</v>
      </c>
      <c r="I30" s="9">
        <v>3757.741</v>
      </c>
      <c r="J30" s="9" t="s">
        <v>42</v>
      </c>
      <c r="K30" s="9">
        <v>3.1030000000000002</v>
      </c>
      <c r="L30" s="9">
        <v>699.26390000000004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42831</v>
      </c>
    </row>
    <row r="31" spans="1:30" x14ac:dyDescent="0.25">
      <c r="A31" s="5" t="s">
        <v>39</v>
      </c>
      <c r="B31" s="7">
        <v>42899</v>
      </c>
      <c r="C31" s="8">
        <v>0.97092592592592597</v>
      </c>
      <c r="D31" s="5" t="s">
        <v>40</v>
      </c>
      <c r="E31" s="9">
        <v>1.946</v>
      </c>
      <c r="F31" s="9">
        <v>37.9176</v>
      </c>
      <c r="G31" s="9" t="s">
        <v>41</v>
      </c>
      <c r="H31" s="9">
        <v>2.86</v>
      </c>
      <c r="I31" s="9">
        <v>3772.2710000000002</v>
      </c>
      <c r="J31" s="9" t="s">
        <v>42</v>
      </c>
      <c r="K31" s="9">
        <v>3.1</v>
      </c>
      <c r="L31" s="9">
        <v>696.98699999999997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42831</v>
      </c>
    </row>
    <row r="32" spans="1:30" x14ac:dyDescent="0.25">
      <c r="A32" s="5" t="s">
        <v>39</v>
      </c>
      <c r="B32" s="7">
        <v>42899</v>
      </c>
      <c r="C32" s="8">
        <v>0.97466435185185185</v>
      </c>
      <c r="D32" s="5" t="s">
        <v>40</v>
      </c>
      <c r="E32" s="9">
        <v>1.95</v>
      </c>
      <c r="F32" s="9">
        <v>37.632899999999999</v>
      </c>
      <c r="G32" s="9" t="s">
        <v>41</v>
      </c>
      <c r="H32" s="9">
        <v>2.863</v>
      </c>
      <c r="I32" s="9">
        <v>3731.1619000000001</v>
      </c>
      <c r="J32" s="9" t="s">
        <v>42</v>
      </c>
      <c r="K32" s="9">
        <v>3.1030000000000002</v>
      </c>
      <c r="L32" s="9">
        <v>701.28579999999999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42831</v>
      </c>
    </row>
    <row r="33" spans="1:30" x14ac:dyDescent="0.25">
      <c r="A33" s="5" t="s">
        <v>39</v>
      </c>
      <c r="B33" s="7">
        <v>42899</v>
      </c>
      <c r="C33" s="8">
        <v>0.97840277777777773</v>
      </c>
      <c r="D33" s="5" t="s">
        <v>40</v>
      </c>
      <c r="E33" s="9">
        <v>1.946</v>
      </c>
      <c r="F33" s="9">
        <v>38.028500000000001</v>
      </c>
      <c r="G33" s="9" t="s">
        <v>41</v>
      </c>
      <c r="H33" s="9">
        <v>2.86</v>
      </c>
      <c r="I33" s="9">
        <v>3707.2836000000002</v>
      </c>
      <c r="J33" s="9" t="s">
        <v>42</v>
      </c>
      <c r="K33" s="9">
        <v>3.1030000000000002</v>
      </c>
      <c r="L33" s="9">
        <v>700.52020000000005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42831</v>
      </c>
    </row>
    <row r="34" spans="1:30" x14ac:dyDescent="0.25">
      <c r="A34" s="30" t="s">
        <v>63</v>
      </c>
      <c r="B34" s="31">
        <v>42899</v>
      </c>
      <c r="C34" s="32">
        <v>0.98214120370370372</v>
      </c>
      <c r="D34" s="30" t="s">
        <v>40</v>
      </c>
      <c r="E34" s="33">
        <v>1.95</v>
      </c>
      <c r="F34" s="33">
        <v>18.707000000000001</v>
      </c>
      <c r="G34" s="33" t="s">
        <v>41</v>
      </c>
      <c r="H34" s="33">
        <v>2.863</v>
      </c>
      <c r="I34" s="33">
        <v>4022.674</v>
      </c>
      <c r="J34" s="33" t="s">
        <v>42</v>
      </c>
      <c r="K34" s="33">
        <v>3.1030000000000002</v>
      </c>
      <c r="L34" s="33">
        <v>473.5752</v>
      </c>
      <c r="O34" s="23">
        <f>($O$2/$M$2)*F34</f>
        <v>2.0677952291256703</v>
      </c>
      <c r="R34" s="23">
        <f t="shared" ref="R34:R41" si="2">($R$2/$P$2)*I34</f>
        <v>434.24293223030298</v>
      </c>
      <c r="T34" s="23">
        <f>($S$2/$U$2)*L34</f>
        <v>822.15647615378418</v>
      </c>
      <c r="AD34" s="7">
        <v>42831</v>
      </c>
    </row>
    <row r="35" spans="1:30" x14ac:dyDescent="0.25">
      <c r="A35" s="30" t="s">
        <v>64</v>
      </c>
      <c r="B35" s="31">
        <v>42899</v>
      </c>
      <c r="C35" s="32">
        <v>0.98586805555555557</v>
      </c>
      <c r="D35" s="30" t="s">
        <v>40</v>
      </c>
      <c r="E35" s="33">
        <v>1.95</v>
      </c>
      <c r="F35" s="33">
        <v>18.509799999999998</v>
      </c>
      <c r="G35" s="33" t="s">
        <v>41</v>
      </c>
      <c r="H35" s="33">
        <v>2.863</v>
      </c>
      <c r="I35" s="33">
        <v>4859.2295000000004</v>
      </c>
      <c r="J35" s="33" t="s">
        <v>42</v>
      </c>
      <c r="K35" s="33">
        <v>3.1059999999999999</v>
      </c>
      <c r="L35" s="33">
        <v>471.63630000000001</v>
      </c>
      <c r="O35" s="23">
        <f>($O$2/$M$2)*F35</f>
        <v>2.0459975480873642</v>
      </c>
      <c r="R35" s="23">
        <f t="shared" si="2"/>
        <v>524.54811562159625</v>
      </c>
      <c r="U35" s="23">
        <f>($S$2/$U$2)*L35</f>
        <v>818.79042321939369</v>
      </c>
      <c r="AD35" s="7">
        <v>42831</v>
      </c>
    </row>
    <row r="36" spans="1:30" x14ac:dyDescent="0.25">
      <c r="A36" s="30" t="s">
        <v>65</v>
      </c>
      <c r="B36" s="31">
        <v>42899</v>
      </c>
      <c r="C36" s="32">
        <v>0.98960648148148145</v>
      </c>
      <c r="D36" s="30" t="s">
        <v>40</v>
      </c>
      <c r="E36" s="33">
        <v>1.946</v>
      </c>
      <c r="F36" s="33">
        <v>18.109200000000001</v>
      </c>
      <c r="G36" s="33" t="s">
        <v>41</v>
      </c>
      <c r="H36" s="33">
        <v>2.863</v>
      </c>
      <c r="I36" s="33">
        <v>5326.268</v>
      </c>
      <c r="J36" s="33" t="s">
        <v>42</v>
      </c>
      <c r="K36" s="33">
        <v>3.1</v>
      </c>
      <c r="L36" s="33">
        <v>472.8442</v>
      </c>
      <c r="O36" s="23">
        <f>($O$2/$M$2)*F36</f>
        <v>2.0017168633817599</v>
      </c>
      <c r="R36" s="23">
        <f t="shared" si="2"/>
        <v>574.96437299279819</v>
      </c>
      <c r="U36" s="23">
        <f>($S$2/$U$2)*L36</f>
        <v>820.88741395612601</v>
      </c>
      <c r="AD36" s="7">
        <v>42831</v>
      </c>
    </row>
    <row r="37" spans="1:30" x14ac:dyDescent="0.25">
      <c r="A37" s="30" t="s">
        <v>66</v>
      </c>
      <c r="B37" s="31">
        <v>42899</v>
      </c>
      <c r="C37" s="32">
        <v>0.99334490740740744</v>
      </c>
      <c r="D37" s="30" t="s">
        <v>40</v>
      </c>
      <c r="E37" s="33">
        <v>1.9430000000000001</v>
      </c>
      <c r="F37" s="33">
        <v>17.9146</v>
      </c>
      <c r="G37" s="33" t="s">
        <v>41</v>
      </c>
      <c r="H37" s="33">
        <v>2.86</v>
      </c>
      <c r="I37" s="33">
        <v>5474.8036000000002</v>
      </c>
      <c r="J37" s="33" t="s">
        <v>42</v>
      </c>
      <c r="K37" s="33">
        <v>3.0960000000000001</v>
      </c>
      <c r="L37" s="33">
        <v>475.20819999999998</v>
      </c>
      <c r="O37" s="23">
        <f>($O$2/$M$2)*F37</f>
        <v>1.9802065757039999</v>
      </c>
      <c r="R37" s="23">
        <f t="shared" si="2"/>
        <v>590.99861650459843</v>
      </c>
      <c r="U37" s="23">
        <f>($S$2/$U$2)*L37</f>
        <v>824.99146735593979</v>
      </c>
      <c r="AD37" s="7">
        <v>42831</v>
      </c>
    </row>
    <row r="38" spans="1:30" x14ac:dyDescent="0.25">
      <c r="A38" s="30" t="s">
        <v>67</v>
      </c>
      <c r="B38" s="31">
        <v>42899</v>
      </c>
      <c r="C38" s="32">
        <v>0.99708333333333332</v>
      </c>
      <c r="D38" s="30" t="s">
        <v>40</v>
      </c>
      <c r="E38" s="33">
        <v>1.9430000000000001</v>
      </c>
      <c r="F38" s="33">
        <v>18.008900000000001</v>
      </c>
      <c r="G38" s="33" t="s">
        <v>41</v>
      </c>
      <c r="H38" s="33">
        <v>2.8559999999999999</v>
      </c>
      <c r="I38" s="33">
        <v>5731.4138000000003</v>
      </c>
      <c r="J38" s="33" t="s">
        <v>42</v>
      </c>
      <c r="K38" s="33">
        <v>3.0960000000000001</v>
      </c>
      <c r="L38" s="33">
        <v>475.56400000000002</v>
      </c>
      <c r="O38" s="23">
        <f>($O$2/$M$2)*F38</f>
        <v>1.9906301118191736</v>
      </c>
      <c r="Q38" s="2"/>
      <c r="R38" s="23">
        <f t="shared" si="2"/>
        <v>618.69938611411794</v>
      </c>
      <c r="U38" s="23">
        <f>($S$2/$U$2)*L38</f>
        <v>825.60915864174945</v>
      </c>
      <c r="AD38" s="7">
        <v>42831</v>
      </c>
    </row>
    <row r="39" spans="1:30" x14ac:dyDescent="0.25">
      <c r="A39" s="30" t="s">
        <v>68</v>
      </c>
      <c r="B39" s="31">
        <v>42900</v>
      </c>
      <c r="C39" s="32">
        <v>8.2175925925925917E-4</v>
      </c>
      <c r="D39" s="30" t="s">
        <v>40</v>
      </c>
      <c r="E39" s="33">
        <v>1.9430000000000001</v>
      </c>
      <c r="F39" s="33">
        <v>19.187000000000001</v>
      </c>
      <c r="G39" s="33" t="s">
        <v>41</v>
      </c>
      <c r="H39" s="33">
        <v>2.86</v>
      </c>
      <c r="I39" s="33">
        <v>3821.9204</v>
      </c>
      <c r="J39" s="33" t="s">
        <v>42</v>
      </c>
      <c r="K39" s="33">
        <v>3.1030000000000002</v>
      </c>
      <c r="L39" s="33">
        <v>471.93799999999999</v>
      </c>
      <c r="O39" s="20">
        <f>($O$2/$M$2)*F39</f>
        <v>2.1208524649187059</v>
      </c>
      <c r="R39" s="20">
        <f t="shared" si="2"/>
        <v>412.57181696722438</v>
      </c>
      <c r="U39" s="20">
        <f>($S$2/$U$2)*L39</f>
        <v>819.31419348619727</v>
      </c>
      <c r="AD39" s="7">
        <v>42831</v>
      </c>
    </row>
    <row r="40" spans="1:30" x14ac:dyDescent="0.25">
      <c r="A40" s="30" t="s">
        <v>69</v>
      </c>
      <c r="B40" s="31">
        <v>42900</v>
      </c>
      <c r="C40" s="32">
        <v>4.5486111111111109E-3</v>
      </c>
      <c r="D40" s="30" t="s">
        <v>40</v>
      </c>
      <c r="E40" s="33">
        <v>1.95</v>
      </c>
      <c r="F40" s="33">
        <v>17.964600000000001</v>
      </c>
      <c r="G40" s="33" t="s">
        <v>41</v>
      </c>
      <c r="H40" s="33">
        <v>2.8660000000000001</v>
      </c>
      <c r="I40" s="33">
        <v>4441.3293999999996</v>
      </c>
      <c r="J40" s="33" t="s">
        <v>42</v>
      </c>
      <c r="K40" s="33">
        <v>3.11</v>
      </c>
      <c r="L40" s="33">
        <v>475.35770000000002</v>
      </c>
      <c r="O40" s="20">
        <f>($O$2/$M$2)*F40</f>
        <v>1.9857333710991081</v>
      </c>
      <c r="R40" s="20">
        <f t="shared" si="2"/>
        <v>479.43629079976455</v>
      </c>
      <c r="U40" s="20">
        <f>($S$2/$U$2)*L40</f>
        <v>825.25100880402465</v>
      </c>
      <c r="AD40" s="7">
        <v>42831</v>
      </c>
    </row>
    <row r="41" spans="1:30" x14ac:dyDescent="0.25">
      <c r="A41" s="30" t="s">
        <v>70</v>
      </c>
      <c r="B41" s="31">
        <v>42900</v>
      </c>
      <c r="C41" s="32">
        <v>8.2870370370370372E-3</v>
      </c>
      <c r="D41" s="30" t="s">
        <v>40</v>
      </c>
      <c r="E41" s="33">
        <v>1.946</v>
      </c>
      <c r="F41" s="33">
        <v>17.896599999999999</v>
      </c>
      <c r="G41" s="33" t="s">
        <v>41</v>
      </c>
      <c r="H41" s="33">
        <v>2.863</v>
      </c>
      <c r="I41" s="33">
        <v>4816.5487999999996</v>
      </c>
      <c r="J41" s="33" t="s">
        <v>42</v>
      </c>
      <c r="K41" s="33">
        <v>3.1</v>
      </c>
      <c r="L41" s="33">
        <v>474.38080000000002</v>
      </c>
      <c r="O41" s="20">
        <f>($O$2/$M$2)*F41</f>
        <v>1.9782169293617611</v>
      </c>
      <c r="R41" s="20">
        <f t="shared" si="2"/>
        <v>519.94078420034703</v>
      </c>
      <c r="U41" s="20">
        <f>($S$2/$U$2)*L41</f>
        <v>823.55504866600506</v>
      </c>
      <c r="AD41" s="7">
        <v>42831</v>
      </c>
    </row>
    <row r="42" spans="1:30" x14ac:dyDescent="0.25">
      <c r="A42" s="30" t="s">
        <v>71</v>
      </c>
      <c r="B42" s="31">
        <v>42900</v>
      </c>
      <c r="C42" s="32">
        <v>1.2025462962962962E-2</v>
      </c>
      <c r="D42" s="30" t="s">
        <v>40</v>
      </c>
      <c r="E42" s="33">
        <v>1.95</v>
      </c>
      <c r="F42" s="33">
        <v>17.930199999999999</v>
      </c>
      <c r="G42" s="33" t="s">
        <v>41</v>
      </c>
      <c r="H42" s="33">
        <v>2.8660000000000001</v>
      </c>
      <c r="I42" s="33">
        <v>5192.3738000000003</v>
      </c>
      <c r="J42" s="33" t="s">
        <v>42</v>
      </c>
      <c r="K42" s="33">
        <v>3.1059999999999999</v>
      </c>
      <c r="L42" s="33">
        <v>477.40980000000002</v>
      </c>
      <c r="O42" s="20">
        <f>($O$2/$M$2)*F42</f>
        <v>1.9819309358672736</v>
      </c>
      <c r="R42" s="20">
        <f>($R$2/$P$2)*I42</f>
        <v>560.51065140943581</v>
      </c>
      <c r="U42" s="20">
        <f>($S$2/$U$2)*L42</f>
        <v>828.81358409241636</v>
      </c>
      <c r="AD42" s="7">
        <v>42831</v>
      </c>
    </row>
    <row r="43" spans="1:30" x14ac:dyDescent="0.25">
      <c r="A43" s="30" t="s">
        <v>72</v>
      </c>
      <c r="B43" s="31">
        <v>42900</v>
      </c>
      <c r="C43" s="32">
        <v>1.5763888888888886E-2</v>
      </c>
      <c r="D43" s="30" t="s">
        <v>40</v>
      </c>
      <c r="E43" s="33">
        <v>1.946</v>
      </c>
      <c r="F43" s="33">
        <v>17.179400000000001</v>
      </c>
      <c r="G43" s="33" t="s">
        <v>41</v>
      </c>
      <c r="H43" s="33">
        <v>2.863</v>
      </c>
      <c r="I43" s="33">
        <v>5606.0163000000002</v>
      </c>
      <c r="J43" s="33" t="s">
        <v>42</v>
      </c>
      <c r="K43" s="33">
        <v>3.1030000000000002</v>
      </c>
      <c r="L43" s="33">
        <v>468.97399999999999</v>
      </c>
      <c r="O43" s="20">
        <f>($O$2/$M$2)*F43</f>
        <v>1.8989405762143337</v>
      </c>
      <c r="R43" s="20">
        <f>($R$2/$P$2)*I43</f>
        <v>605.16287331334183</v>
      </c>
      <c r="T43" s="20">
        <f>($S$2/$U$2)*L43</f>
        <v>814.16850216764897</v>
      </c>
      <c r="AD43" s="7">
        <v>42831</v>
      </c>
    </row>
    <row r="44" spans="1:30" x14ac:dyDescent="0.25">
      <c r="A44" s="5" t="s">
        <v>39</v>
      </c>
      <c r="B44" s="7">
        <v>42900</v>
      </c>
      <c r="C44" s="8">
        <v>1.9502314814814816E-2</v>
      </c>
      <c r="D44" s="5" t="s">
        <v>40</v>
      </c>
      <c r="E44" s="9">
        <v>1.9430000000000001</v>
      </c>
      <c r="F44" s="9">
        <v>37.877600000000001</v>
      </c>
      <c r="G44" s="9" t="s">
        <v>41</v>
      </c>
      <c r="H44" s="9">
        <v>2.86</v>
      </c>
      <c r="I44" s="9">
        <v>3729.0706</v>
      </c>
      <c r="J44" s="9" t="s">
        <v>42</v>
      </c>
      <c r="K44" s="9">
        <v>3.1</v>
      </c>
      <c r="L44" s="9">
        <v>698.31719999999996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42831</v>
      </c>
    </row>
    <row r="45" spans="1:30" x14ac:dyDescent="0.25">
      <c r="A45" s="5" t="s">
        <v>39</v>
      </c>
      <c r="B45" s="7">
        <v>42900</v>
      </c>
      <c r="C45" s="8">
        <v>2.3240740740740742E-2</v>
      </c>
      <c r="D45" s="5" t="s">
        <v>40</v>
      </c>
      <c r="E45" s="9">
        <v>1.9430000000000001</v>
      </c>
      <c r="F45" s="9">
        <v>37.795200000000001</v>
      </c>
      <c r="G45" s="9" t="s">
        <v>41</v>
      </c>
      <c r="H45" s="9">
        <v>2.8559999999999999</v>
      </c>
      <c r="I45" s="9">
        <v>3709.7671999999998</v>
      </c>
      <c r="J45" s="9" t="s">
        <v>42</v>
      </c>
      <c r="K45" s="9">
        <v>3.1</v>
      </c>
      <c r="L45" s="9">
        <v>697.45479999999998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42831</v>
      </c>
    </row>
    <row r="46" spans="1:30" x14ac:dyDescent="0.25">
      <c r="A46" s="5" t="s">
        <v>39</v>
      </c>
      <c r="B46" s="7">
        <v>42900</v>
      </c>
      <c r="C46" s="8">
        <v>2.6967592592592595E-2</v>
      </c>
      <c r="D46" s="5" t="s">
        <v>40</v>
      </c>
      <c r="E46" s="9">
        <v>1.946</v>
      </c>
      <c r="F46" s="9">
        <v>38.1066</v>
      </c>
      <c r="G46" s="9" t="s">
        <v>41</v>
      </c>
      <c r="H46" s="9">
        <v>2.863</v>
      </c>
      <c r="I46" s="9">
        <v>3711.1383999999998</v>
      </c>
      <c r="J46" s="9" t="s">
        <v>42</v>
      </c>
      <c r="K46" s="9">
        <v>3.1030000000000002</v>
      </c>
      <c r="L46" s="9">
        <v>697.02719999999999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42831</v>
      </c>
    </row>
    <row r="47" spans="1:30" x14ac:dyDescent="0.25">
      <c r="A47" s="5" t="s">
        <v>39</v>
      </c>
      <c r="B47" s="7">
        <v>42900</v>
      </c>
      <c r="C47" s="8">
        <v>3.0706018518518521E-2</v>
      </c>
      <c r="D47" s="5" t="s">
        <v>40</v>
      </c>
      <c r="E47" s="9">
        <v>1.95</v>
      </c>
      <c r="F47" s="9">
        <v>37.873399999999997</v>
      </c>
      <c r="G47" s="9" t="s">
        <v>41</v>
      </c>
      <c r="H47" s="9">
        <v>2.863</v>
      </c>
      <c r="I47" s="9">
        <v>3704.8413</v>
      </c>
      <c r="J47" s="9" t="s">
        <v>42</v>
      </c>
      <c r="K47" s="9">
        <v>3.1059999999999999</v>
      </c>
      <c r="L47" s="9">
        <v>702.82529999999997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42831</v>
      </c>
    </row>
    <row r="48" spans="1:30" x14ac:dyDescent="0.25">
      <c r="A48" s="10" t="s">
        <v>63</v>
      </c>
      <c r="B48" s="11"/>
      <c r="C48" s="12"/>
      <c r="D48" s="10"/>
      <c r="E48" s="13"/>
      <c r="F48" s="13"/>
      <c r="G48" s="13"/>
      <c r="H48" s="13"/>
      <c r="I48" s="13"/>
      <c r="J48" s="13"/>
      <c r="K48" s="13"/>
      <c r="L48" s="13"/>
      <c r="O48" s="26">
        <f t="shared" ref="O48:O57" si="3">($O$2/$M$2)*F48</f>
        <v>0</v>
      </c>
      <c r="R48" s="26">
        <f t="shared" ref="R48:R57" si="4">($R$2/$P$2)*I48</f>
        <v>0</v>
      </c>
      <c r="U48" s="26">
        <f>($S$2/$U$2)*L48</f>
        <v>0</v>
      </c>
      <c r="AD48" s="7">
        <v>42831</v>
      </c>
    </row>
    <row r="49" spans="1:30" x14ac:dyDescent="0.25">
      <c r="A49" s="10" t="s">
        <v>64</v>
      </c>
      <c r="B49" s="11"/>
      <c r="C49" s="12"/>
      <c r="D49" s="10"/>
      <c r="E49" s="13"/>
      <c r="F49" s="13"/>
      <c r="G49" s="13"/>
      <c r="H49" s="13"/>
      <c r="I49" s="13"/>
      <c r="J49" s="13"/>
      <c r="K49" s="13"/>
      <c r="L49" s="13"/>
      <c r="O49" s="26">
        <f t="shared" si="3"/>
        <v>0</v>
      </c>
      <c r="R49" s="26">
        <f t="shared" si="4"/>
        <v>0</v>
      </c>
      <c r="T49" s="2"/>
      <c r="U49" s="26">
        <f>($S$2/$U$2)*L49</f>
        <v>0</v>
      </c>
      <c r="AD49" s="7">
        <v>42831</v>
      </c>
    </row>
    <row r="50" spans="1:30" x14ac:dyDescent="0.25">
      <c r="A50" s="10" t="s">
        <v>65</v>
      </c>
      <c r="B50" s="11"/>
      <c r="C50" s="12"/>
      <c r="D50" s="10"/>
      <c r="E50" s="13"/>
      <c r="F50" s="13"/>
      <c r="G50" s="13"/>
      <c r="H50" s="13"/>
      <c r="I50" s="13"/>
      <c r="J50" s="13"/>
      <c r="K50" s="13"/>
      <c r="L50" s="13"/>
      <c r="O50" s="26">
        <f t="shared" si="3"/>
        <v>0</v>
      </c>
      <c r="R50" s="26">
        <f t="shared" si="4"/>
        <v>0</v>
      </c>
      <c r="U50" s="26">
        <f>($S$2/$U$2)*L50</f>
        <v>0</v>
      </c>
      <c r="AD50" s="7">
        <v>42831</v>
      </c>
    </row>
    <row r="51" spans="1:30" x14ac:dyDescent="0.25">
      <c r="A51" s="10" t="s">
        <v>66</v>
      </c>
      <c r="B51" s="11"/>
      <c r="C51" s="12"/>
      <c r="D51" s="10"/>
      <c r="E51" s="13"/>
      <c r="F51" s="13"/>
      <c r="G51" s="13"/>
      <c r="H51" s="13"/>
      <c r="I51" s="13"/>
      <c r="J51" s="13"/>
      <c r="K51" s="13"/>
      <c r="L51" s="13"/>
      <c r="O51" s="26">
        <f t="shared" si="3"/>
        <v>0</v>
      </c>
      <c r="R51" s="26">
        <f t="shared" si="4"/>
        <v>0</v>
      </c>
      <c r="U51" s="26">
        <f>($S$2/$U$2)*L51</f>
        <v>0</v>
      </c>
      <c r="AD51" s="7">
        <v>42831</v>
      </c>
    </row>
    <row r="52" spans="1:30" x14ac:dyDescent="0.25">
      <c r="A52" s="10" t="s">
        <v>67</v>
      </c>
      <c r="B52" s="11"/>
      <c r="C52" s="12"/>
      <c r="D52" s="10"/>
      <c r="E52" s="13"/>
      <c r="F52" s="13"/>
      <c r="G52" s="13"/>
      <c r="H52" s="13"/>
      <c r="I52" s="13"/>
      <c r="J52" s="13"/>
      <c r="K52" s="13"/>
      <c r="L52" s="13"/>
      <c r="O52" s="26">
        <f t="shared" si="3"/>
        <v>0</v>
      </c>
      <c r="R52" s="26">
        <f t="shared" si="4"/>
        <v>0</v>
      </c>
      <c r="U52" s="26">
        <f>($S$2/$U$2)*L52</f>
        <v>0</v>
      </c>
      <c r="AD52" s="7">
        <v>42831</v>
      </c>
    </row>
    <row r="53" spans="1:30" x14ac:dyDescent="0.25">
      <c r="A53" s="10" t="s">
        <v>68</v>
      </c>
      <c r="B53" s="11"/>
      <c r="C53" s="12"/>
      <c r="D53" s="10"/>
      <c r="E53" s="13"/>
      <c r="F53" s="13"/>
      <c r="G53" s="13"/>
      <c r="H53" s="13"/>
      <c r="I53" s="13"/>
      <c r="J53" s="13"/>
      <c r="K53" s="13"/>
      <c r="L53" s="13"/>
      <c r="O53" s="28">
        <f t="shared" si="3"/>
        <v>0</v>
      </c>
      <c r="R53" s="28">
        <f t="shared" si="4"/>
        <v>0</v>
      </c>
      <c r="U53" s="28">
        <f>($S$2/$U$2)*L53</f>
        <v>0</v>
      </c>
      <c r="AD53" s="7">
        <v>42831</v>
      </c>
    </row>
    <row r="54" spans="1:30" x14ac:dyDescent="0.25">
      <c r="A54" s="10" t="s">
        <v>69</v>
      </c>
      <c r="B54" s="11"/>
      <c r="C54" s="12"/>
      <c r="D54" s="10"/>
      <c r="E54" s="13"/>
      <c r="F54" s="13"/>
      <c r="G54" s="13"/>
      <c r="H54" s="13"/>
      <c r="I54" s="13"/>
      <c r="J54" s="13"/>
      <c r="K54" s="13"/>
      <c r="L54" s="13"/>
      <c r="O54" s="28">
        <f t="shared" si="3"/>
        <v>0</v>
      </c>
      <c r="R54" s="28">
        <f t="shared" si="4"/>
        <v>0</v>
      </c>
      <c r="U54" s="28">
        <f>($S$2/$U$2)*L54</f>
        <v>0</v>
      </c>
      <c r="AD54" s="7">
        <v>42831</v>
      </c>
    </row>
    <row r="55" spans="1:30" x14ac:dyDescent="0.25">
      <c r="A55" s="10" t="s">
        <v>70</v>
      </c>
      <c r="B55" s="11"/>
      <c r="C55" s="12"/>
      <c r="D55" s="10"/>
      <c r="E55" s="13"/>
      <c r="F55" s="13"/>
      <c r="G55" s="13"/>
      <c r="H55" s="13"/>
      <c r="I55" s="13"/>
      <c r="J55" s="13"/>
      <c r="K55" s="13"/>
      <c r="L55" s="13"/>
      <c r="O55" s="28">
        <f t="shared" si="3"/>
        <v>0</v>
      </c>
      <c r="R55" s="28">
        <f t="shared" si="4"/>
        <v>0</v>
      </c>
      <c r="U55" s="28">
        <f>($S$2/$U$2)*L55</f>
        <v>0</v>
      </c>
      <c r="AD55" s="7">
        <v>42831</v>
      </c>
    </row>
    <row r="56" spans="1:30" x14ac:dyDescent="0.25">
      <c r="A56" s="10" t="s">
        <v>71</v>
      </c>
      <c r="B56" s="11"/>
      <c r="C56" s="12"/>
      <c r="D56" s="10"/>
      <c r="E56" s="13"/>
      <c r="F56" s="13"/>
      <c r="G56" s="13"/>
      <c r="H56" s="13"/>
      <c r="I56" s="13"/>
      <c r="J56" s="13"/>
      <c r="K56" s="13"/>
      <c r="L56" s="13"/>
      <c r="O56" s="28">
        <f t="shared" si="3"/>
        <v>0</v>
      </c>
      <c r="R56" s="28">
        <f t="shared" si="4"/>
        <v>0</v>
      </c>
      <c r="U56" s="28">
        <f>($S$2/$U$2)*L56</f>
        <v>0</v>
      </c>
      <c r="AD56" s="7">
        <v>42831</v>
      </c>
    </row>
    <row r="57" spans="1:30" x14ac:dyDescent="0.25">
      <c r="A57" s="10" t="s">
        <v>72</v>
      </c>
      <c r="B57" s="11"/>
      <c r="C57" s="12"/>
      <c r="D57" s="10"/>
      <c r="E57" s="13"/>
      <c r="F57" s="13"/>
      <c r="G57" s="13"/>
      <c r="H57" s="13"/>
      <c r="I57" s="13"/>
      <c r="J57" s="13"/>
      <c r="K57" s="13"/>
      <c r="L57" s="13"/>
      <c r="M57" s="3"/>
      <c r="N57" s="2"/>
      <c r="O57" s="28">
        <f t="shared" si="3"/>
        <v>0</v>
      </c>
      <c r="P57" s="3"/>
      <c r="Q57" s="2"/>
      <c r="R57" s="28">
        <f t="shared" si="4"/>
        <v>0</v>
      </c>
      <c r="S57" s="3"/>
      <c r="T57" s="2"/>
      <c r="U57" s="28">
        <f>($S$2/$U$2)*L57</f>
        <v>0</v>
      </c>
      <c r="AD57" s="7">
        <v>42831</v>
      </c>
    </row>
    <row r="58" spans="1:30" x14ac:dyDescent="0.25">
      <c r="A58" s="5" t="s">
        <v>39</v>
      </c>
      <c r="B58" s="7"/>
      <c r="C58" s="8"/>
      <c r="D58" s="5"/>
      <c r="E58" s="9"/>
      <c r="F58" s="9"/>
      <c r="G58" s="9"/>
      <c r="H58" s="9"/>
      <c r="I58" s="9"/>
      <c r="J58" s="9"/>
      <c r="K58" s="9"/>
      <c r="L58" s="9"/>
      <c r="AD58" s="7">
        <v>42831</v>
      </c>
    </row>
    <row r="59" spans="1:30" x14ac:dyDescent="0.25">
      <c r="A59" s="5" t="s">
        <v>39</v>
      </c>
      <c r="B59" s="7"/>
      <c r="C59" s="8"/>
      <c r="D59" s="5"/>
      <c r="E59" s="9"/>
      <c r="F59" s="9"/>
      <c r="G59" s="9"/>
      <c r="H59" s="9"/>
      <c r="I59" s="9"/>
      <c r="J59" s="9"/>
      <c r="K59" s="9"/>
      <c r="L59" s="9"/>
    </row>
    <row r="60" spans="1:30" x14ac:dyDescent="0.25">
      <c r="A60" s="5" t="s">
        <v>39</v>
      </c>
      <c r="B60" s="7"/>
      <c r="C60" s="8"/>
      <c r="D60" s="5"/>
      <c r="E60" s="9"/>
      <c r="F60" s="9"/>
      <c r="G60" s="9"/>
      <c r="H60" s="9"/>
      <c r="I60" s="9"/>
      <c r="J60" s="9"/>
      <c r="K60" s="9"/>
      <c r="L60" s="9"/>
    </row>
    <row r="61" spans="1:30" x14ac:dyDescent="0.25">
      <c r="A61" s="5" t="s">
        <v>39</v>
      </c>
      <c r="B61" s="7"/>
      <c r="C61" s="8"/>
      <c r="D61" s="5"/>
      <c r="E61" s="9"/>
      <c r="F61" s="9"/>
      <c r="G61" s="9"/>
      <c r="H61" s="9"/>
      <c r="I61" s="9"/>
      <c r="J61" s="9"/>
      <c r="K61" s="9"/>
      <c r="L61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2018-03-22T15:00:01Z</dcterms:modified>
</cp:coreProperties>
</file>