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T2" i="1" l="1"/>
  <c r="S2" i="1"/>
  <c r="T57" i="1" s="1"/>
  <c r="Q2" i="1"/>
  <c r="P2" i="1"/>
  <c r="R13" i="1" s="1"/>
  <c r="O51" i="1"/>
  <c r="N2" i="1"/>
  <c r="AE2" i="1" s="1"/>
  <c r="O11" i="1" l="1"/>
  <c r="O23" i="1"/>
  <c r="O35" i="1"/>
  <c r="O43" i="1"/>
  <c r="O55" i="1"/>
  <c r="R9" i="1"/>
  <c r="U6" i="1"/>
  <c r="U10" i="1"/>
  <c r="U14" i="1"/>
  <c r="U22" i="1"/>
  <c r="U26" i="1"/>
  <c r="U34" i="1"/>
  <c r="U38" i="1"/>
  <c r="U42" i="1"/>
  <c r="U50" i="1"/>
  <c r="U54" i="1"/>
  <c r="O7" i="1"/>
  <c r="O15" i="1"/>
  <c r="O27" i="1"/>
  <c r="O39" i="1"/>
  <c r="U8" i="1"/>
  <c r="U12" i="1"/>
  <c r="T20" i="1"/>
  <c r="U24" i="1"/>
  <c r="U28" i="1"/>
  <c r="U36" i="1"/>
  <c r="U40" i="1"/>
  <c r="U48" i="1"/>
  <c r="U52" i="1"/>
  <c r="U56" i="1"/>
  <c r="O56" i="1"/>
  <c r="O54" i="1"/>
  <c r="N52" i="1"/>
  <c r="O50" i="1"/>
  <c r="O48" i="1"/>
  <c r="O42" i="1"/>
  <c r="O40" i="1"/>
  <c r="O38" i="1"/>
  <c r="O36" i="1"/>
  <c r="O34" i="1"/>
  <c r="O28" i="1"/>
  <c r="O26" i="1"/>
  <c r="N24" i="1"/>
  <c r="O22" i="1"/>
  <c r="O20" i="1"/>
  <c r="O14" i="1"/>
  <c r="O12" i="1"/>
  <c r="O10" i="1"/>
  <c r="O8" i="1"/>
  <c r="O6" i="1"/>
  <c r="O9" i="1"/>
  <c r="O13" i="1"/>
  <c r="O21" i="1"/>
  <c r="O25" i="1"/>
  <c r="O29" i="1"/>
  <c r="O37" i="1"/>
  <c r="O41" i="1"/>
  <c r="O49" i="1"/>
  <c r="O53" i="1"/>
  <c r="O57" i="1"/>
  <c r="R6" i="1"/>
  <c r="R56" i="1"/>
  <c r="R54" i="1"/>
  <c r="R52" i="1"/>
  <c r="R50" i="1"/>
  <c r="R48" i="1"/>
  <c r="R42" i="1"/>
  <c r="R40" i="1"/>
  <c r="R38" i="1"/>
  <c r="R36" i="1"/>
  <c r="R34" i="1"/>
  <c r="R28" i="1"/>
  <c r="R26" i="1"/>
  <c r="R24" i="1"/>
  <c r="R22" i="1"/>
  <c r="R20" i="1"/>
  <c r="R14" i="1"/>
  <c r="R12" i="1"/>
  <c r="R10" i="1"/>
  <c r="Q8" i="1"/>
  <c r="R57" i="1"/>
  <c r="R55" i="1"/>
  <c r="R53" i="1"/>
  <c r="R51" i="1"/>
  <c r="Q49" i="1"/>
  <c r="Q43" i="1"/>
  <c r="R41" i="1"/>
  <c r="R39" i="1"/>
  <c r="R37" i="1"/>
  <c r="R35" i="1"/>
  <c r="R29" i="1"/>
  <c r="R27" i="1"/>
  <c r="R25" i="1"/>
  <c r="R23" i="1"/>
  <c r="R21" i="1"/>
  <c r="R15" i="1"/>
  <c r="R7" i="1"/>
  <c r="R11" i="1"/>
  <c r="U7" i="1"/>
  <c r="U9" i="1"/>
  <c r="U11" i="1"/>
  <c r="U13" i="1"/>
  <c r="U15" i="1"/>
  <c r="U21" i="1"/>
  <c r="U23" i="1"/>
  <c r="U25" i="1"/>
  <c r="U27" i="1"/>
  <c r="U29" i="1"/>
  <c r="U35" i="1"/>
  <c r="U37" i="1"/>
  <c r="T39" i="1"/>
  <c r="U41" i="1"/>
  <c r="U43" i="1"/>
  <c r="U49" i="1"/>
  <c r="U51" i="1"/>
  <c r="U53" i="1"/>
  <c r="U55" i="1"/>
  <c r="AB6" i="1" l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C11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<sst xmlns="http://schemas.openxmlformats.org/spreadsheetml/2006/main" count="265" uniqueCount="85">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</sst>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64" fontId="0" fillId="6" borderId="0" xfId="0" applyNumberFormat="1" applyFill="1" applyAlignment="1">
      <alignment horizontal="right"/>
    </xf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topLeftCell="M1" zoomScale="70" zoomScaleNormal="70" workbookViewId="0">
      <selection activeCell="N52" sqref="N52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42900</v>
      </c>
      <c r="C2" s="8">
        <v>1.9502314814814816E-2</v>
      </c>
      <c r="D2" s="5" t="s">
        <v>42</v>
      </c>
      <c r="E2" s="9">
        <v>1.9430000000000001</v>
      </c>
      <c r="F2" s="9">
        <v>37.877600000000001</v>
      </c>
      <c r="G2" s="9" t="s">
        <v>43</v>
      </c>
      <c r="H2" s="9">
        <v>2.86</v>
      </c>
      <c r="I2" s="9">
        <v>3729.0706</v>
      </c>
      <c r="J2" s="9" t="s">
        <v>44</v>
      </c>
      <c r="K2" s="9">
        <v>3.1</v>
      </c>
      <c r="L2" s="9">
        <v>698.31719999999996</v>
      </c>
      <c r="M2" s="4">
        <f>AVERAGE(F2:F5,F16:F19,F30:F33,F44:F47,F58:F61)</f>
        <v>37.839781249999994</v>
      </c>
      <c r="N2" s="4">
        <f>STDEV(F2:F5,F16:F19,F30:F33,F44:F47,G58:G61)</f>
        <v>0.27435153415220165</v>
      </c>
      <c r="O2" s="4">
        <v>4.1829999999999998</v>
      </c>
      <c r="P2" s="4">
        <f>AVERAGE(I2:I5,I16:I19,I30:I33,I44:I47,I58:I61)</f>
        <v>3702.1131625000003</v>
      </c>
      <c r="Q2" s="4">
        <f>STDEV(I2:I5,I16:I19,I30:I33,I44:I47,I58:I61)</f>
        <v>16.577883984589171</v>
      </c>
      <c r="R2" s="4">
        <v>401.7</v>
      </c>
      <c r="S2" s="4">
        <f>AVERAGE(L2:L5,L16:L19,L30:L33,L44:L47,L58:L61)</f>
        <v>695.04735625000001</v>
      </c>
      <c r="T2" s="4">
        <f>STDEV(L2:L5,L16:L19,L30:L33,L44:L47,L58:L61)</f>
        <v>4.7911197064247633</v>
      </c>
      <c r="U2" s="4">
        <v>403</v>
      </c>
      <c r="AD2" s="7">
        <v>42839</v>
      </c>
      <c r="AE2" s="6">
        <f>(N2/M2)^2</f>
        <v>5.2567527667800513E-5</v>
      </c>
      <c r="AF2" s="6">
        <f>(T2/S2)^2</f>
        <v>4.7516588471372777E-5</v>
      </c>
      <c r="AG2" s="6">
        <f>(T2/S2)^2</f>
        <v>4.7516588471372777E-5</v>
      </c>
    </row>
    <row r="3" spans="1:33" x14ac:dyDescent="0.25">
      <c r="A3" s="5" t="s">
        <v>41</v>
      </c>
      <c r="B3" s="7">
        <v>42900</v>
      </c>
      <c r="C3" s="8">
        <v>2.3240740740740742E-2</v>
      </c>
      <c r="D3" s="5" t="s">
        <v>42</v>
      </c>
      <c r="E3" s="9">
        <v>1.9430000000000001</v>
      </c>
      <c r="F3" s="9">
        <v>37.795200000000001</v>
      </c>
      <c r="G3" s="9" t="s">
        <v>43</v>
      </c>
      <c r="H3" s="9">
        <v>2.8559999999999999</v>
      </c>
      <c r="I3" s="9">
        <v>3709.7671999999998</v>
      </c>
      <c r="J3" s="9" t="s">
        <v>44</v>
      </c>
      <c r="K3" s="9">
        <v>3.1</v>
      </c>
      <c r="L3" s="9">
        <v>697.45479999999998</v>
      </c>
      <c r="M3" s="5"/>
      <c r="N3" s="4"/>
      <c r="O3" s="5"/>
      <c r="P3" s="5"/>
      <c r="Q3" s="4"/>
      <c r="R3" s="4"/>
      <c r="S3" s="5"/>
      <c r="T3" s="4"/>
      <c r="U3" s="4"/>
      <c r="AD3" s="7">
        <v>42839</v>
      </c>
    </row>
    <row r="4" spans="1:33" x14ac:dyDescent="0.25">
      <c r="A4" s="5" t="s">
        <v>41</v>
      </c>
      <c r="B4" s="7">
        <v>42900</v>
      </c>
      <c r="C4" s="8">
        <v>2.6967592592592595E-2</v>
      </c>
      <c r="D4" s="5" t="s">
        <v>42</v>
      </c>
      <c r="E4" s="9">
        <v>1.946</v>
      </c>
      <c r="F4" s="9">
        <v>38.1066</v>
      </c>
      <c r="G4" s="9" t="s">
        <v>43</v>
      </c>
      <c r="H4" s="9">
        <v>2.863</v>
      </c>
      <c r="I4" s="9">
        <v>3711.1383999999998</v>
      </c>
      <c r="J4" s="9" t="s">
        <v>44</v>
      </c>
      <c r="K4" s="9">
        <v>3.1030000000000002</v>
      </c>
      <c r="L4" s="9">
        <v>697.02719999999999</v>
      </c>
      <c r="M4" s="5"/>
      <c r="N4" s="4"/>
      <c r="O4" s="5"/>
      <c r="P4" s="5"/>
      <c r="Q4" s="4"/>
      <c r="R4" s="4"/>
      <c r="S4" s="5"/>
      <c r="T4" s="4"/>
      <c r="U4" s="4"/>
      <c r="AD4" s="7">
        <v>42839</v>
      </c>
    </row>
    <row r="5" spans="1:33" x14ac:dyDescent="0.25">
      <c r="A5" s="5" t="s">
        <v>41</v>
      </c>
      <c r="B5" s="7">
        <v>42900</v>
      </c>
      <c r="C5" s="8">
        <v>3.0706018518518521E-2</v>
      </c>
      <c r="D5" s="5" t="s">
        <v>42</v>
      </c>
      <c r="E5" s="9">
        <v>1.95</v>
      </c>
      <c r="F5" s="9">
        <v>37.873399999999997</v>
      </c>
      <c r="G5" s="9" t="s">
        <v>43</v>
      </c>
      <c r="H5" s="9">
        <v>2.863</v>
      </c>
      <c r="I5" s="9">
        <v>3704.8413</v>
      </c>
      <c r="J5" s="9" t="s">
        <v>44</v>
      </c>
      <c r="K5" s="9">
        <v>3.1059999999999999</v>
      </c>
      <c r="L5" s="9">
        <v>702.82529999999997</v>
      </c>
      <c r="M5" s="5"/>
      <c r="N5" s="4"/>
      <c r="O5" s="5"/>
      <c r="P5" s="5"/>
      <c r="Q5" s="4"/>
      <c r="R5" s="4"/>
      <c r="S5" s="5"/>
      <c r="T5" s="4"/>
      <c r="U5" s="4"/>
      <c r="AD5" s="7">
        <v>42839</v>
      </c>
    </row>
    <row r="6" spans="1:33" x14ac:dyDescent="0.25">
      <c r="A6" s="26" t="s">
        <v>45</v>
      </c>
      <c r="B6" s="27">
        <v>42900</v>
      </c>
      <c r="C6" s="28">
        <v>3.4444444444444444E-2</v>
      </c>
      <c r="D6" s="26" t="s">
        <v>42</v>
      </c>
      <c r="E6" s="29">
        <v>1.95</v>
      </c>
      <c r="F6" s="29">
        <v>19.351400000000002</v>
      </c>
      <c r="G6" s="29" t="s">
        <v>43</v>
      </c>
      <c r="H6" s="29">
        <v>2.8660000000000001</v>
      </c>
      <c r="I6" s="29">
        <v>4182.7044999999998</v>
      </c>
      <c r="J6" s="29" t="s">
        <v>44</v>
      </c>
      <c r="K6" s="29">
        <v>3.1030000000000002</v>
      </c>
      <c r="L6" s="29">
        <v>491.23219999999998</v>
      </c>
      <c r="O6" s="10">
        <f>($O$2/$M$2)*F6</f>
        <v>2.1392012196159307</v>
      </c>
      <c r="R6" s="10">
        <f>($R$2/$P$2)*I6</f>
        <v>453.84685013663454</v>
      </c>
      <c r="U6" s="10">
        <f>($S$2/$U$2)*L6</f>
        <v>847.21995512374997</v>
      </c>
      <c r="V6" s="3">
        <v>0</v>
      </c>
      <c r="W6" s="11" t="s">
        <v>33</v>
      </c>
      <c r="X6" s="2">
        <f>SLOPE(O6:O10,$V$6:$V$10)</f>
        <v>1.092184960767968E-3</v>
      </c>
      <c r="Y6" s="2">
        <f>RSQ(O6:O10,$V$6:$V$10)</f>
        <v>0.28828276953698806</v>
      </c>
      <c r="Z6" s="2">
        <f>SLOPE($R6:$R10,$V$6:$V$10)</f>
        <v>1.9505081188074018</v>
      </c>
      <c r="AA6" s="2">
        <f>RSQ(R6:R10,$V$6:$V$10)</f>
        <v>0.90574208474174611</v>
      </c>
      <c r="AB6" s="2">
        <f>SLOPE(U6:U10,$V$6:$V$10)</f>
        <v>1.0232097400294367</v>
      </c>
      <c r="AC6" s="2">
        <f>RSQ(U6:U10,$V$6:$V$10)</f>
        <v>0.73027429478872663</v>
      </c>
      <c r="AD6" s="7">
        <v>42839</v>
      </c>
      <c r="AE6" s="2"/>
    </row>
    <row r="7" spans="1:33" x14ac:dyDescent="0.25">
      <c r="A7" s="26" t="s">
        <v>46</v>
      </c>
      <c r="B7" s="27">
        <v>42900</v>
      </c>
      <c r="C7" s="28">
        <v>3.8182870370370374E-2</v>
      </c>
      <c r="D7" s="26" t="s">
        <v>42</v>
      </c>
      <c r="E7" s="29">
        <v>1.95</v>
      </c>
      <c r="F7" s="29">
        <v>19.624600000000001</v>
      </c>
      <c r="G7" s="29" t="s">
        <v>43</v>
      </c>
      <c r="H7" s="29">
        <v>2.863</v>
      </c>
      <c r="I7" s="29">
        <v>4589.7745999999997</v>
      </c>
      <c r="J7" s="29" t="s">
        <v>44</v>
      </c>
      <c r="K7" s="29">
        <v>3.1059999999999999</v>
      </c>
      <c r="L7" s="29">
        <v>498.63420000000002</v>
      </c>
      <c r="O7" s="10">
        <f>($O$2/$M$2)*F7</f>
        <v>2.1694021235918224</v>
      </c>
      <c r="R7" s="10">
        <f>($R$2/$P$2)*I7</f>
        <v>498.01623448348596</v>
      </c>
      <c r="U7" s="10">
        <f>($S$2/$U$2)*L7</f>
        <v>859.98606065963713</v>
      </c>
      <c r="V7" s="3">
        <v>10</v>
      </c>
      <c r="W7" s="13" t="s">
        <v>34</v>
      </c>
      <c r="X7" s="2">
        <f>SLOPE($O11:$O15,$V$6:$V$10)</f>
        <v>-1.3844660373135698E-3</v>
      </c>
      <c r="Y7" s="2">
        <f>RSQ(O11:O15,$V$6:$V$10)</f>
        <v>0.37969636564155518</v>
      </c>
      <c r="Z7" s="2">
        <f>SLOPE($R11:$R15,$V$6:$V$10)</f>
        <v>3.7830497117603961</v>
      </c>
      <c r="AA7" s="2">
        <f>RSQ(R11:R15,$V$6:$V$10)</f>
        <v>0.93081034083915715</v>
      </c>
      <c r="AB7" s="2">
        <f>SLOPE(U11:U15,$V$6:$V$10)</f>
        <v>-0.26436634976532103</v>
      </c>
      <c r="AC7" s="2">
        <f>RSQ(U11:U15,$V$6:$V$10)</f>
        <v>0.88179464163610433</v>
      </c>
      <c r="AD7" s="7">
        <v>42839</v>
      </c>
      <c r="AE7" s="2"/>
    </row>
    <row r="8" spans="1:33" x14ac:dyDescent="0.25">
      <c r="A8" s="26" t="s">
        <v>47</v>
      </c>
      <c r="B8" s="27">
        <v>42900</v>
      </c>
      <c r="C8" s="28">
        <v>4.1921296296296297E-2</v>
      </c>
      <c r="D8" s="26" t="s">
        <v>42</v>
      </c>
      <c r="E8" s="29">
        <v>1.95</v>
      </c>
      <c r="F8" s="29">
        <v>19.175999999999998</v>
      </c>
      <c r="G8" s="29" t="s">
        <v>43</v>
      </c>
      <c r="H8" s="29">
        <v>2.863</v>
      </c>
      <c r="I8" s="29">
        <v>5092.6364000000003</v>
      </c>
      <c r="J8" s="29" t="s">
        <v>44</v>
      </c>
      <c r="K8" s="29">
        <v>3.1030000000000002</v>
      </c>
      <c r="L8" s="29">
        <v>498.92239999999998</v>
      </c>
      <c r="O8" s="10">
        <f>($O$2/$M$2)*F8</f>
        <v>2.1198116202112032</v>
      </c>
      <c r="Q8" s="10">
        <f>($R$2/$P$2)*I8</f>
        <v>552.57955445601533</v>
      </c>
      <c r="U8" s="10">
        <f>($S$2/$U$2)*L8</f>
        <v>860.48311437693553</v>
      </c>
      <c r="V8" s="3">
        <v>20</v>
      </c>
      <c r="W8" s="15" t="s">
        <v>35</v>
      </c>
      <c r="X8" s="2">
        <f>SLOPE($O20:$O24,$V$6:$V$10)</f>
        <v>1.5710660589508408E-3</v>
      </c>
      <c r="Y8" s="2">
        <f>RSQ(O20:O24,$V$6:$V$10)</f>
        <v>0.82754513598873447</v>
      </c>
      <c r="Z8" s="2">
        <f>SLOPE($R20:$R24,$V$6:$V$10)</f>
        <v>1.0266554394661898</v>
      </c>
      <c r="AA8" s="2">
        <f>RSQ(R20:R24,$V$6:$V$10)</f>
        <v>0.37765138005046439</v>
      </c>
      <c r="AB8" s="2">
        <f>SLOPE($U20:$U24,$V$6:$V$10)</f>
        <v>-1.3854121974324596</v>
      </c>
      <c r="AC8" s="2">
        <f>RSQ(U20:U24,$V$6:$V$10)</f>
        <v>0.9934997552546172</v>
      </c>
      <c r="AD8" s="7">
        <v>42839</v>
      </c>
      <c r="AE8" s="2"/>
    </row>
    <row r="9" spans="1:33" x14ac:dyDescent="0.25">
      <c r="A9" s="26" t="s">
        <v>48</v>
      </c>
      <c r="B9" s="27">
        <v>42900</v>
      </c>
      <c r="C9" s="28">
        <v>4.5659722222222227E-2</v>
      </c>
      <c r="D9" s="26" t="s">
        <v>42</v>
      </c>
      <c r="E9" s="29">
        <v>1.95</v>
      </c>
      <c r="F9" s="29">
        <v>19.438199999999998</v>
      </c>
      <c r="G9" s="29" t="s">
        <v>43</v>
      </c>
      <c r="H9" s="29">
        <v>2.8660000000000001</v>
      </c>
      <c r="I9" s="29">
        <v>4732.1261999999997</v>
      </c>
      <c r="J9" s="29" t="s">
        <v>44</v>
      </c>
      <c r="K9" s="29">
        <v>3.1059999999999999</v>
      </c>
      <c r="L9" s="29">
        <v>499.56880000000001</v>
      </c>
      <c r="O9" s="10">
        <f>($O$2/$M$2)*F9</f>
        <v>2.14879652878543</v>
      </c>
      <c r="R9" s="10">
        <f>($R$2/$P$2)*I9</f>
        <v>513.46217986927877</v>
      </c>
      <c r="U9" s="10">
        <f>($S$2/$U$2)*L9</f>
        <v>861.59794964016135</v>
      </c>
      <c r="V9" s="3">
        <v>30</v>
      </c>
      <c r="W9" s="18" t="s">
        <v>36</v>
      </c>
      <c r="X9" s="2">
        <f>SLOPE($O25:$O29,$V$6:$V$10)</f>
        <v>-4.3581275195664617E-3</v>
      </c>
      <c r="Y9" s="2">
        <f>RSQ(O25:O29,$V$6:$V$10)</f>
        <v>0.95819589395258564</v>
      </c>
      <c r="Z9" s="2">
        <f>SLOPE($R25:$R29,$V$6:$V$10)</f>
        <v>14.034602448055233</v>
      </c>
      <c r="AA9" s="2">
        <f>RSQ(R25:R29,$V$6:$V$10)</f>
        <v>0.86019677257290439</v>
      </c>
      <c r="AB9" s="2">
        <f>SLOPE(U25:U29,$V$6:$V$10)</f>
        <v>0.42468600745161439</v>
      </c>
      <c r="AC9" s="2">
        <f>RSQ(U25:U29,$V$6:$V$10)</f>
        <v>0.18071961246108989</v>
      </c>
      <c r="AD9" s="7">
        <v>42839</v>
      </c>
      <c r="AE9" s="2"/>
    </row>
    <row r="10" spans="1:33" x14ac:dyDescent="0.25">
      <c r="A10" s="26" t="s">
        <v>49</v>
      </c>
      <c r="B10" s="27">
        <v>42900</v>
      </c>
      <c r="C10" s="28">
        <v>4.9398148148148142E-2</v>
      </c>
      <c r="D10" s="26" t="s">
        <v>42</v>
      </c>
      <c r="E10" s="29">
        <v>1.9430000000000001</v>
      </c>
      <c r="F10" s="29">
        <v>19.938600000000001</v>
      </c>
      <c r="G10" s="29" t="s">
        <v>43</v>
      </c>
      <c r="H10" s="29">
        <v>2.8559999999999999</v>
      </c>
      <c r="I10" s="29">
        <v>5010.3339999999998</v>
      </c>
      <c r="J10" s="29" t="s">
        <v>44</v>
      </c>
      <c r="K10" s="29">
        <v>3.1</v>
      </c>
      <c r="L10" s="29">
        <v>520.42859999999996</v>
      </c>
      <c r="O10" s="10">
        <f>($O$2/$M$2)*F10</f>
        <v>2.2041132650575253</v>
      </c>
      <c r="R10" s="10">
        <f>($R$2/$P$2)*I10</f>
        <v>543.64928338410823</v>
      </c>
      <c r="U10" s="10">
        <f>($S$2/$U$2)*L10</f>
        <v>897.5744976349597</v>
      </c>
      <c r="V10" s="3">
        <v>40</v>
      </c>
      <c r="W10" s="20" t="s">
        <v>37</v>
      </c>
      <c r="X10" s="2">
        <f>SLOPE($O34:$O38,$V$6:$V$10)</f>
        <v>-3.0699462090574281E-3</v>
      </c>
      <c r="Y10" s="2">
        <f>RSQ(O34:O38,$V$6:$V$10)</f>
        <v>0.80361471512327609</v>
      </c>
      <c r="Z10" s="2">
        <f>SLOPE($R34:$R38,$V$6:$V$10)</f>
        <v>16.699446316182126</v>
      </c>
      <c r="AA10" s="2">
        <f>RSQ(R34:R38,$V$6:$V$10)</f>
        <v>0.95966925953430626</v>
      </c>
      <c r="AB10" s="2">
        <f>SLOPE(U34:U38,$V$6:$V$10)</f>
        <v>-0.63643227076733977</v>
      </c>
      <c r="AC10" s="2">
        <f>RSQ(U34:U38,$V$6:$V$10)</f>
        <v>0.28820362267490973</v>
      </c>
      <c r="AD10" s="7">
        <v>42839</v>
      </c>
      <c r="AE10" s="2"/>
    </row>
    <row r="11" spans="1:33" x14ac:dyDescent="0.25">
      <c r="A11" s="26" t="s">
        <v>50</v>
      </c>
      <c r="B11" s="27">
        <v>42900</v>
      </c>
      <c r="C11" s="28">
        <v>5.3124999999999999E-2</v>
      </c>
      <c r="D11" s="26" t="s">
        <v>42</v>
      </c>
      <c r="E11" s="29">
        <v>1.95</v>
      </c>
      <c r="F11" s="29">
        <v>19.3428</v>
      </c>
      <c r="G11" s="29" t="s">
        <v>43</v>
      </c>
      <c r="H11" s="29">
        <v>2.8660000000000001</v>
      </c>
      <c r="I11" s="29">
        <v>4441.2754000000004</v>
      </c>
      <c r="J11" s="29" t="s">
        <v>44</v>
      </c>
      <c r="K11" s="29">
        <v>3.1059999999999999</v>
      </c>
      <c r="L11" s="29">
        <v>502.39519999999999</v>
      </c>
      <c r="O11" s="12">
        <f>($O$2/$M$2)*F11</f>
        <v>2.1382505323019014</v>
      </c>
      <c r="R11" s="12">
        <f>($R$2/$P$2)*I11</f>
        <v>481.90324008768062</v>
      </c>
      <c r="U11" s="12">
        <f>($S$2/$U$2)*L11</f>
        <v>866.47259442354846</v>
      </c>
      <c r="V11" s="3"/>
      <c r="W11" s="21" t="s">
        <v>38</v>
      </c>
      <c r="X11" s="2">
        <f>SLOPE($O39:$O43,$V$6:$V$10)</f>
        <v>1.3873402082629661E-4</v>
      </c>
      <c r="Y11" s="2">
        <f>RSQ(O39:O43,$V$6:$V$10)</f>
        <v>1.2855535913841893E-3</v>
      </c>
      <c r="Z11" s="2">
        <f>SLOPE($R39:$R43,$V$6:$V$10)</f>
        <v>5.042087140252292</v>
      </c>
      <c r="AA11" s="2">
        <f>RSQ(R39:R43,$V$6:$V$10)</f>
        <v>0.82685899125744122</v>
      </c>
      <c r="AB11" s="2">
        <f>SLOPE($U39:$U43,$V$6:$V$10)</f>
        <v>0.37740209102742367</v>
      </c>
      <c r="AC11" s="2">
        <f>RSQ(U39:U43,$V$6:$V$10)</f>
        <v>0.8201773953804945</v>
      </c>
      <c r="AD11" s="7">
        <v>42839</v>
      </c>
      <c r="AE11" s="2"/>
    </row>
    <row r="12" spans="1:33" x14ac:dyDescent="0.25">
      <c r="A12" s="26" t="s">
        <v>51</v>
      </c>
      <c r="B12" s="27">
        <v>42900</v>
      </c>
      <c r="C12" s="28">
        <v>5.6851851851851855E-2</v>
      </c>
      <c r="D12" s="26" t="s">
        <v>42</v>
      </c>
      <c r="E12" s="29">
        <v>1.95</v>
      </c>
      <c r="F12" s="29">
        <v>19.692599999999999</v>
      </c>
      <c r="G12" s="29" t="s">
        <v>43</v>
      </c>
      <c r="H12" s="29">
        <v>2.863</v>
      </c>
      <c r="I12" s="29">
        <v>5194.7169999999996</v>
      </c>
      <c r="J12" s="29" t="s">
        <v>44</v>
      </c>
      <c r="K12" s="29">
        <v>3.1030000000000002</v>
      </c>
      <c r="L12" s="29">
        <v>501.22579999999999</v>
      </c>
      <c r="O12" s="12">
        <f>($O$2/$M$2)*F12</f>
        <v>2.1769191860748403</v>
      </c>
      <c r="R12" s="12">
        <f>($R$2/$P$2)*I12</f>
        <v>563.65587093260535</v>
      </c>
      <c r="U12" s="12">
        <f>($S$2/$U$2)*L12</f>
        <v>864.45574981213713</v>
      </c>
      <c r="V12" s="3"/>
      <c r="W12" s="23" t="s">
        <v>39</v>
      </c>
      <c r="X12" s="2">
        <f>SLOPE($O48:$O52,$V$6:$V$10)</f>
        <v>-7.5330915133131277E-3</v>
      </c>
      <c r="Y12" s="2">
        <f>RSQ(O48:O52,$V$6:$V$10)</f>
        <v>0.95714740106400009</v>
      </c>
      <c r="Z12" s="2">
        <f>SLOPE($R48:$R52,$V$6:$V$10)</f>
        <v>3.922681054203768</v>
      </c>
      <c r="AA12" s="2">
        <f>RSQ(R48:R52,$V$6:$V$10)</f>
        <v>0.78555399998672915</v>
      </c>
      <c r="AB12" s="2">
        <f>SLOPE(U48:U52,$V$6:$V$10)</f>
        <v>4.7963441631050048E-2</v>
      </c>
      <c r="AC12" s="2">
        <f>RSQ(U48:U52,$V$6:$V$10)</f>
        <v>2.6845215419958142E-3</v>
      </c>
      <c r="AD12" s="7">
        <v>42839</v>
      </c>
      <c r="AE12" s="2"/>
    </row>
    <row r="13" spans="1:33" x14ac:dyDescent="0.25">
      <c r="A13" s="26" t="s">
        <v>52</v>
      </c>
      <c r="B13" s="27">
        <v>42900</v>
      </c>
      <c r="C13" s="28">
        <v>6.0590277777777778E-2</v>
      </c>
      <c r="D13" s="26" t="s">
        <v>42</v>
      </c>
      <c r="E13" s="29">
        <v>1.95</v>
      </c>
      <c r="F13" s="29">
        <v>18.889399999999998</v>
      </c>
      <c r="G13" s="29" t="s">
        <v>43</v>
      </c>
      <c r="H13" s="29">
        <v>2.8660000000000001</v>
      </c>
      <c r="I13" s="29">
        <v>5380.9684999999999</v>
      </c>
      <c r="J13" s="29" t="s">
        <v>44</v>
      </c>
      <c r="K13" s="29">
        <v>3.1030000000000002</v>
      </c>
      <c r="L13" s="29">
        <v>498.59699999999998</v>
      </c>
      <c r="O13" s="12">
        <f>($O$2/$M$2)*F13</f>
        <v>2.0881294127460106</v>
      </c>
      <c r="R13" s="12">
        <f>($R$2/$P$2)*I13</f>
        <v>583.86520118967314</v>
      </c>
      <c r="U13" s="12">
        <f>($S$2/$U$2)*L13</f>
        <v>859.92190244213714</v>
      </c>
      <c r="V13" s="3"/>
      <c r="W13" s="25" t="s">
        <v>40</v>
      </c>
      <c r="X13" s="2">
        <f>SLOPE($O53:$O57,$V$6:$V$10)</f>
        <v>-5.2088821205857252E-3</v>
      </c>
      <c r="Y13" s="2">
        <f>RSQ(O53:O57,$V$6:$V$10)</f>
        <v>0.86094068641531951</v>
      </c>
      <c r="Z13" s="2">
        <f>SLOPE($R53:$R57,$V$6:$V$10)</f>
        <v>6.4127665203426893</v>
      </c>
      <c r="AA13" s="2">
        <f>RSQ(R53:R57,$V$6:$V$10)</f>
        <v>0.99420522654502086</v>
      </c>
      <c r="AB13" s="2">
        <f>SLOPE(U53:U57,$V$6:$V$10)</f>
        <v>-0.28852398827399384</v>
      </c>
      <c r="AC13" s="2">
        <f>RSQ(U53:U57,$V$6:$V$10)</f>
        <v>0.70727622150747704</v>
      </c>
      <c r="AD13" s="7">
        <v>42839</v>
      </c>
      <c r="AE13" s="2"/>
    </row>
    <row r="14" spans="1:33" x14ac:dyDescent="0.25">
      <c r="A14" s="26" t="s">
        <v>53</v>
      </c>
      <c r="B14" s="27">
        <v>42900</v>
      </c>
      <c r="C14" s="28">
        <v>6.4328703703703707E-2</v>
      </c>
      <c r="D14" s="26" t="s">
        <v>42</v>
      </c>
      <c r="E14" s="29">
        <v>1.94</v>
      </c>
      <c r="F14" s="29">
        <v>19.022200000000002</v>
      </c>
      <c r="G14" s="29" t="s">
        <v>43</v>
      </c>
      <c r="H14" s="29">
        <v>2.8559999999999999</v>
      </c>
      <c r="I14" s="29">
        <v>5638.5092999999997</v>
      </c>
      <c r="J14" s="29" t="s">
        <v>44</v>
      </c>
      <c r="K14" s="29">
        <v>3.093</v>
      </c>
      <c r="L14" s="29">
        <v>496.42520000000002</v>
      </c>
      <c r="O14" s="12">
        <f>($O$2/$M$2)*F14</f>
        <v>2.1028097935951999</v>
      </c>
      <c r="R14" s="12">
        <f>($R$2/$P$2)*I14</f>
        <v>611.80981952493187</v>
      </c>
      <c r="U14" s="12">
        <f>($S$2/$U$2)*L14</f>
        <v>856.17623532475818</v>
      </c>
      <c r="AD14" s="7">
        <v>42839</v>
      </c>
    </row>
    <row r="15" spans="1:33" x14ac:dyDescent="0.25">
      <c r="A15" s="26" t="s">
        <v>54</v>
      </c>
      <c r="B15" s="27">
        <v>42900</v>
      </c>
      <c r="C15" s="28">
        <v>6.806712962962963E-2</v>
      </c>
      <c r="D15" s="26" t="s">
        <v>42</v>
      </c>
      <c r="E15" s="29">
        <v>1.9430000000000001</v>
      </c>
      <c r="F15" s="29">
        <v>19.0518</v>
      </c>
      <c r="G15" s="29" t="s">
        <v>43</v>
      </c>
      <c r="H15" s="29">
        <v>2.86</v>
      </c>
      <c r="I15" s="29">
        <v>5962.6301999999996</v>
      </c>
      <c r="J15" s="29" t="s">
        <v>44</v>
      </c>
      <c r="K15" s="29">
        <v>3.0960000000000001</v>
      </c>
      <c r="L15" s="29">
        <v>497.13130000000001</v>
      </c>
      <c r="O15" s="12">
        <f>($O$2/$M$2)*F15</f>
        <v>2.1060819266760431</v>
      </c>
      <c r="R15" s="12">
        <f>($R$2/$P$2)*I15</f>
        <v>646.97875137953713</v>
      </c>
      <c r="U15" s="12">
        <f>($S$2/$U$2)*L15</f>
        <v>857.39403417897188</v>
      </c>
      <c r="AD15" s="7">
        <v>42839</v>
      </c>
    </row>
    <row r="16" spans="1:33" x14ac:dyDescent="0.25">
      <c r="A16" s="5" t="s">
        <v>41</v>
      </c>
      <c r="B16" s="7">
        <v>42900</v>
      </c>
      <c r="C16" s="8">
        <v>7.1793981481481486E-2</v>
      </c>
      <c r="D16" s="5" t="s">
        <v>42</v>
      </c>
      <c r="E16" s="9">
        <v>1.946</v>
      </c>
      <c r="F16" s="9">
        <v>38.117400000000004</v>
      </c>
      <c r="G16" s="9" t="s">
        <v>43</v>
      </c>
      <c r="H16" s="9">
        <v>2.863</v>
      </c>
      <c r="I16" s="9">
        <v>3711.0030000000002</v>
      </c>
      <c r="J16" s="9" t="s">
        <v>44</v>
      </c>
      <c r="K16" s="9">
        <v>3.1030000000000002</v>
      </c>
      <c r="L16" s="9">
        <v>697.32190000000003</v>
      </c>
      <c r="M16" s="5"/>
      <c r="N16" s="4"/>
      <c r="O16" s="5"/>
      <c r="P16" s="5"/>
      <c r="Q16" s="4"/>
      <c r="R16" s="4"/>
      <c r="S16" s="5"/>
      <c r="T16" s="4"/>
      <c r="U16" s="4"/>
      <c r="AD16" s="7">
        <v>42839</v>
      </c>
    </row>
    <row r="17" spans="1:30" x14ac:dyDescent="0.25">
      <c r="A17" s="5" t="s">
        <v>41</v>
      </c>
      <c r="B17" s="7">
        <v>42900</v>
      </c>
      <c r="C17" s="8">
        <v>7.5532407407407409E-2</v>
      </c>
      <c r="D17" s="5" t="s">
        <v>42</v>
      </c>
      <c r="E17" s="9">
        <v>1.946</v>
      </c>
      <c r="F17" s="9">
        <v>37.609200000000001</v>
      </c>
      <c r="G17" s="9" t="s">
        <v>43</v>
      </c>
      <c r="H17" s="9">
        <v>2.863</v>
      </c>
      <c r="I17" s="9">
        <v>3723.0823999999998</v>
      </c>
      <c r="J17" s="9" t="s">
        <v>44</v>
      </c>
      <c r="K17" s="9">
        <v>3.1030000000000002</v>
      </c>
      <c r="L17" s="9">
        <v>696.87890000000004</v>
      </c>
      <c r="M17" s="5"/>
      <c r="N17" s="4"/>
      <c r="O17" s="5"/>
      <c r="P17" s="5"/>
      <c r="Q17" s="4"/>
      <c r="R17" s="4"/>
      <c r="S17" s="5"/>
      <c r="T17" s="4"/>
      <c r="U17" s="4"/>
      <c r="AD17" s="7">
        <v>42839</v>
      </c>
    </row>
    <row r="18" spans="1:30" x14ac:dyDescent="0.25">
      <c r="A18" s="5" t="s">
        <v>41</v>
      </c>
      <c r="B18" s="7">
        <v>42900</v>
      </c>
      <c r="C18" s="8">
        <v>7.9270833333333332E-2</v>
      </c>
      <c r="D18" s="5" t="s">
        <v>42</v>
      </c>
      <c r="E18" s="9">
        <v>1.95</v>
      </c>
      <c r="F18" s="9">
        <v>37.550699999999999</v>
      </c>
      <c r="G18" s="9" t="s">
        <v>43</v>
      </c>
      <c r="H18" s="9">
        <v>2.8660000000000001</v>
      </c>
      <c r="I18" s="9">
        <v>3733.6392000000001</v>
      </c>
      <c r="J18" s="9" t="s">
        <v>44</v>
      </c>
      <c r="K18" s="9">
        <v>3.1059999999999999</v>
      </c>
      <c r="L18" s="9">
        <v>698.44399999999996</v>
      </c>
      <c r="M18" s="5"/>
      <c r="N18" s="4"/>
      <c r="O18" s="5"/>
      <c r="P18" s="5"/>
      <c r="Q18" s="4"/>
      <c r="R18" s="4"/>
      <c r="S18" s="5"/>
      <c r="T18" s="4"/>
      <c r="U18" s="4"/>
      <c r="AD18" s="7">
        <v>42839</v>
      </c>
    </row>
    <row r="19" spans="1:30" x14ac:dyDescent="0.25">
      <c r="A19" s="5" t="s">
        <v>41</v>
      </c>
      <c r="B19" s="7">
        <v>42900</v>
      </c>
      <c r="C19" s="8">
        <v>8.2997685185185188E-2</v>
      </c>
      <c r="D19" s="5" t="s">
        <v>42</v>
      </c>
      <c r="E19" s="9">
        <v>1.946</v>
      </c>
      <c r="F19" s="9">
        <v>38.344799999999999</v>
      </c>
      <c r="G19" s="9" t="s">
        <v>43</v>
      </c>
      <c r="H19" s="9">
        <v>2.863</v>
      </c>
      <c r="I19" s="9">
        <v>3699.2617</v>
      </c>
      <c r="J19" s="9" t="s">
        <v>44</v>
      </c>
      <c r="K19" s="9">
        <v>3.1030000000000002</v>
      </c>
      <c r="L19" s="9">
        <v>696.76900000000001</v>
      </c>
      <c r="M19" s="5"/>
      <c r="N19" s="4"/>
      <c r="O19" s="5"/>
      <c r="P19" s="5"/>
      <c r="Q19" s="4"/>
      <c r="R19" s="4"/>
      <c r="S19" s="5"/>
      <c r="T19" s="4"/>
      <c r="U19" s="4"/>
      <c r="AD19" s="7">
        <v>42839</v>
      </c>
    </row>
    <row r="20" spans="1:30" x14ac:dyDescent="0.25">
      <c r="A20" s="26" t="s">
        <v>55</v>
      </c>
      <c r="B20" s="27">
        <v>42900</v>
      </c>
      <c r="C20" s="28">
        <v>8.6736111111111111E-2</v>
      </c>
      <c r="D20" s="26" t="s">
        <v>42</v>
      </c>
      <c r="E20" s="29">
        <v>1.946</v>
      </c>
      <c r="F20" s="29">
        <v>19.443000000000001</v>
      </c>
      <c r="G20" s="29" t="s">
        <v>43</v>
      </c>
      <c r="H20" s="29">
        <v>2.863</v>
      </c>
      <c r="I20" s="29">
        <v>4475.0052999999998</v>
      </c>
      <c r="J20" s="29" t="s">
        <v>44</v>
      </c>
      <c r="K20" s="29">
        <v>3.1030000000000002</v>
      </c>
      <c r="L20" s="29">
        <v>497.45940000000002</v>
      </c>
      <c r="O20" s="14">
        <f>($O$2/$M$2)*F20</f>
        <v>2.1493271449607025</v>
      </c>
      <c r="P20" s="3"/>
      <c r="R20" s="14">
        <f>($R$2/$P$2)*I20</f>
        <v>485.56312303432992</v>
      </c>
      <c r="S20" s="3"/>
      <c r="T20" s="14">
        <f>($S$2/$U$2)*L20</f>
        <v>857.95990275858878</v>
      </c>
      <c r="AD20" s="7">
        <v>42839</v>
      </c>
    </row>
    <row r="21" spans="1:30" x14ac:dyDescent="0.25">
      <c r="A21" s="26" t="s">
        <v>56</v>
      </c>
      <c r="B21" s="27">
        <v>42900</v>
      </c>
      <c r="C21" s="28">
        <v>9.0474537037037048E-2</v>
      </c>
      <c r="D21" s="26" t="s">
        <v>42</v>
      </c>
      <c r="E21" s="29">
        <v>1.946</v>
      </c>
      <c r="F21" s="29">
        <v>19.571200000000001</v>
      </c>
      <c r="G21" s="29" t="s">
        <v>43</v>
      </c>
      <c r="H21" s="29">
        <v>2.863</v>
      </c>
      <c r="I21" s="29">
        <v>4975.1142</v>
      </c>
      <c r="J21" s="29" t="s">
        <v>44</v>
      </c>
      <c r="K21" s="29">
        <v>3.1030000000000002</v>
      </c>
      <c r="L21" s="29">
        <v>511.85379999999998</v>
      </c>
      <c r="O21" s="14">
        <f>($O$2/$M$2)*F21</f>
        <v>2.1634990186419225</v>
      </c>
      <c r="P21" s="3"/>
      <c r="R21" s="14">
        <f>($R$2/$P$2)*I21</f>
        <v>539.82773794802927</v>
      </c>
      <c r="S21" s="3"/>
      <c r="U21" s="14">
        <f>($S$2/$U$2)*L21</f>
        <v>882.78568356455651</v>
      </c>
      <c r="AD21" s="7">
        <v>42839</v>
      </c>
    </row>
    <row r="22" spans="1:30" x14ac:dyDescent="0.25">
      <c r="A22" s="26" t="s">
        <v>57</v>
      </c>
      <c r="B22" s="27">
        <v>42900</v>
      </c>
      <c r="C22" s="28">
        <v>9.420138888888889E-2</v>
      </c>
      <c r="D22" s="26" t="s">
        <v>42</v>
      </c>
      <c r="E22" s="29">
        <v>1.9430000000000001</v>
      </c>
      <c r="F22" s="29">
        <v>19.5779</v>
      </c>
      <c r="G22" s="29" t="s">
        <v>43</v>
      </c>
      <c r="H22" s="29">
        <v>2.86</v>
      </c>
      <c r="I22" s="29">
        <v>5103.5846000000001</v>
      </c>
      <c r="J22" s="29" t="s">
        <v>44</v>
      </c>
      <c r="K22" s="29">
        <v>3.1</v>
      </c>
      <c r="L22" s="29">
        <v>505.33920000000001</v>
      </c>
      <c r="O22" s="14">
        <f>($O$2/$M$2)*F22</f>
        <v>2.1642396703865727</v>
      </c>
      <c r="P22" s="3"/>
      <c r="R22" s="14">
        <f>($R$2/$P$2)*I22</f>
        <v>553.76749543646611</v>
      </c>
      <c r="S22" s="3"/>
      <c r="T22" s="2"/>
      <c r="U22" s="14">
        <f t="shared" ref="U22:U29" si="0">($S$2/$U$2)*L22</f>
        <v>871.55006195903229</v>
      </c>
      <c r="AD22" s="7">
        <v>42839</v>
      </c>
    </row>
    <row r="23" spans="1:30" x14ac:dyDescent="0.25">
      <c r="A23" s="26" t="s">
        <v>58</v>
      </c>
      <c r="B23" s="27">
        <v>42900</v>
      </c>
      <c r="C23" s="28">
        <v>9.7939814814814827E-2</v>
      </c>
      <c r="D23" s="26" t="s">
        <v>42</v>
      </c>
      <c r="E23" s="29">
        <v>1.9430000000000001</v>
      </c>
      <c r="F23" s="29">
        <v>19.9145</v>
      </c>
      <c r="G23" s="29" t="s">
        <v>43</v>
      </c>
      <c r="H23" s="29">
        <v>2.86</v>
      </c>
      <c r="I23" s="29">
        <v>4987.4524000000001</v>
      </c>
      <c r="J23" s="29" t="s">
        <v>44</v>
      </c>
      <c r="K23" s="29">
        <v>3.1</v>
      </c>
      <c r="L23" s="29">
        <v>497.2054</v>
      </c>
      <c r="O23" s="14">
        <f>($O$2/$M$2)*F23</f>
        <v>2.2014491296775138</v>
      </c>
      <c r="P23" s="3"/>
      <c r="R23" s="14">
        <f>($R$2/$P$2)*I23</f>
        <v>541.16650170873856</v>
      </c>
      <c r="S23" s="3"/>
      <c r="T23" s="2"/>
      <c r="U23" s="14">
        <f t="shared" si="0"/>
        <v>857.52183320899201</v>
      </c>
      <c r="AD23" s="7">
        <v>42839</v>
      </c>
    </row>
    <row r="24" spans="1:30" x14ac:dyDescent="0.25">
      <c r="A24" s="26" t="s">
        <v>59</v>
      </c>
      <c r="B24" s="27">
        <v>42900</v>
      </c>
      <c r="C24" s="28">
        <v>0.10167824074074074</v>
      </c>
      <c r="D24" s="26" t="s">
        <v>42</v>
      </c>
      <c r="E24" s="29">
        <v>1.946</v>
      </c>
      <c r="F24" s="29">
        <v>19.055399999999999</v>
      </c>
      <c r="G24" s="29" t="s">
        <v>43</v>
      </c>
      <c r="H24" s="29">
        <v>2.863</v>
      </c>
      <c r="I24" s="29">
        <v>4941.9249</v>
      </c>
      <c r="J24" s="29" t="s">
        <v>44</v>
      </c>
      <c r="K24" s="29">
        <v>3.1030000000000002</v>
      </c>
      <c r="L24" s="29">
        <v>487.78890000000001</v>
      </c>
      <c r="N24" s="14">
        <f>($O$2/$M$2)*F24</f>
        <v>2.1064798888074967</v>
      </c>
      <c r="P24" s="3"/>
      <c r="R24" s="14">
        <f>($R$2/$P$2)*I24</f>
        <v>536.22651312728476</v>
      </c>
      <c r="S24" s="3"/>
      <c r="T24" s="2"/>
      <c r="U24" s="14">
        <f t="shared" si="0"/>
        <v>841.28135323348795</v>
      </c>
      <c r="AD24" s="7">
        <v>42839</v>
      </c>
    </row>
    <row r="25" spans="1:30" x14ac:dyDescent="0.25">
      <c r="A25" s="26" t="s">
        <v>60</v>
      </c>
      <c r="B25" s="27">
        <v>42900</v>
      </c>
      <c r="C25" s="28">
        <v>0.10541666666666667</v>
      </c>
      <c r="D25" s="26" t="s">
        <v>42</v>
      </c>
      <c r="E25" s="29">
        <v>1.95</v>
      </c>
      <c r="F25" s="29">
        <v>19.52</v>
      </c>
      <c r="G25" s="29" t="s">
        <v>43</v>
      </c>
      <c r="H25" s="29">
        <v>2.8660000000000001</v>
      </c>
      <c r="I25" s="29">
        <v>4374.5751</v>
      </c>
      <c r="J25" s="29" t="s">
        <v>44</v>
      </c>
      <c r="K25" s="29">
        <v>3.1059999999999999</v>
      </c>
      <c r="L25" s="29">
        <v>473.80540000000002</v>
      </c>
      <c r="O25" s="17">
        <f>($O$2/$M$2)*F25</f>
        <v>2.1578391127723555</v>
      </c>
      <c r="P25" s="3"/>
      <c r="R25" s="17">
        <f t="shared" ref="R20:R28" si="1">($R$2/$P$2)*I25</f>
        <v>474.66588419553744</v>
      </c>
      <c r="S25" s="3"/>
      <c r="U25" s="17">
        <f>($S$2/$U$2)*L25</f>
        <v>817.16424478157262</v>
      </c>
      <c r="AD25" s="7">
        <v>42839</v>
      </c>
    </row>
    <row r="26" spans="1:30" x14ac:dyDescent="0.25">
      <c r="A26" s="26" t="s">
        <v>61</v>
      </c>
      <c r="B26" s="27">
        <v>42900</v>
      </c>
      <c r="C26" s="28">
        <v>0.10914351851851851</v>
      </c>
      <c r="D26" s="26" t="s">
        <v>42</v>
      </c>
      <c r="E26" s="29">
        <v>1.94</v>
      </c>
      <c r="F26" s="29">
        <v>18.814599999999999</v>
      </c>
      <c r="G26" s="29" t="s">
        <v>43</v>
      </c>
      <c r="H26" s="29">
        <v>2.8559999999999999</v>
      </c>
      <c r="I26" s="29">
        <v>7132.4838</v>
      </c>
      <c r="J26" s="29" t="s">
        <v>44</v>
      </c>
      <c r="K26" s="29">
        <v>3.0960000000000001</v>
      </c>
      <c r="L26" s="29">
        <v>486.48259999999999</v>
      </c>
      <c r="O26" s="17">
        <f>($O$2/$M$2)*F26</f>
        <v>2.0798606440146905</v>
      </c>
      <c r="P26" s="3"/>
      <c r="R26" s="17">
        <f t="shared" si="1"/>
        <v>773.91441501080794</v>
      </c>
      <c r="S26" s="3"/>
      <c r="U26" s="17">
        <f>($S$2/$U$2)*L26</f>
        <v>839.02839948294354</v>
      </c>
      <c r="AD26" s="7">
        <v>42839</v>
      </c>
    </row>
    <row r="27" spans="1:30" x14ac:dyDescent="0.25">
      <c r="A27" s="26" t="s">
        <v>62</v>
      </c>
      <c r="B27" s="27">
        <v>42900</v>
      </c>
      <c r="C27" s="28">
        <v>0.11288194444444444</v>
      </c>
      <c r="D27" s="26" t="s">
        <v>42</v>
      </c>
      <c r="E27" s="29">
        <v>1.9430000000000001</v>
      </c>
      <c r="F27" s="29">
        <v>18.656300000000002</v>
      </c>
      <c r="G27" s="29" t="s">
        <v>43</v>
      </c>
      <c r="H27" s="29">
        <v>2.86</v>
      </c>
      <c r="I27" s="29">
        <v>8910.3266000000003</v>
      </c>
      <c r="J27" s="29" t="s">
        <v>44</v>
      </c>
      <c r="K27" s="29">
        <v>3.1</v>
      </c>
      <c r="L27" s="29">
        <v>499.64100000000002</v>
      </c>
      <c r="O27" s="17">
        <f>($O$2/$M$2)*F27</f>
        <v>2.0623613647343699</v>
      </c>
      <c r="P27" s="3"/>
      <c r="R27" s="17">
        <f t="shared" si="1"/>
        <v>966.82030994507716</v>
      </c>
      <c r="S27" s="3"/>
      <c r="U27" s="17">
        <f>($S$2/$U$2)*L27</f>
        <v>861.72247177197585</v>
      </c>
      <c r="AD27" s="7">
        <v>42839</v>
      </c>
    </row>
    <row r="28" spans="1:30" x14ac:dyDescent="0.25">
      <c r="A28" s="26" t="s">
        <v>63</v>
      </c>
      <c r="B28" s="27">
        <v>42900</v>
      </c>
      <c r="C28" s="28">
        <v>0.11660879629629629</v>
      </c>
      <c r="D28" s="26" t="s">
        <v>42</v>
      </c>
      <c r="E28" s="29">
        <v>1.95</v>
      </c>
      <c r="F28" s="29">
        <v>18.117799999999999</v>
      </c>
      <c r="G28" s="29" t="s">
        <v>43</v>
      </c>
      <c r="H28" s="29">
        <v>2.863</v>
      </c>
      <c r="I28" s="29">
        <v>9298.2824000000001</v>
      </c>
      <c r="J28" s="29" t="s">
        <v>44</v>
      </c>
      <c r="K28" s="29">
        <v>3.1030000000000002</v>
      </c>
      <c r="L28" s="29">
        <v>485.2022</v>
      </c>
      <c r="O28" s="17">
        <f>($O$2/$M$2)*F28</f>
        <v>2.0028328625710543</v>
      </c>
      <c r="P28" s="3"/>
      <c r="R28" s="17">
        <f t="shared" si="1"/>
        <v>1008.9156857532984</v>
      </c>
      <c r="S28" s="3"/>
      <c r="U28" s="17">
        <f>($S$2/$U$2)*L28</f>
        <v>836.82011502899195</v>
      </c>
      <c r="AD28" s="7">
        <v>42839</v>
      </c>
    </row>
    <row r="29" spans="1:30" x14ac:dyDescent="0.25">
      <c r="A29" s="26" t="s">
        <v>64</v>
      </c>
      <c r="B29" s="27">
        <v>42900</v>
      </c>
      <c r="C29" s="28">
        <v>0.12034722222222222</v>
      </c>
      <c r="D29" s="26" t="s">
        <v>42</v>
      </c>
      <c r="E29" s="29">
        <v>1.9430000000000001</v>
      </c>
      <c r="F29" s="29">
        <v>17.897200000000002</v>
      </c>
      <c r="G29" s="29" t="s">
        <v>43</v>
      </c>
      <c r="H29" s="29">
        <v>2.86</v>
      </c>
      <c r="I29" s="29">
        <v>9758.9009000000005</v>
      </c>
      <c r="J29" s="29" t="s">
        <v>44</v>
      </c>
      <c r="K29" s="29">
        <v>3.1</v>
      </c>
      <c r="L29" s="29">
        <v>486.75760000000002</v>
      </c>
      <c r="O29" s="17">
        <f>($O$2/$M$2)*F29</f>
        <v>1.9784466275158505</v>
      </c>
      <c r="P29" s="3"/>
      <c r="R29" s="17">
        <f>($R$2/$P$2)*I29</f>
        <v>1058.8953712270538</v>
      </c>
      <c r="S29" s="3"/>
      <c r="U29" s="17">
        <f>($S$2/$U$2)*L29</f>
        <v>839.50268738112914</v>
      </c>
      <c r="AD29" s="7">
        <v>42839</v>
      </c>
    </row>
    <row r="30" spans="1:30" x14ac:dyDescent="0.25">
      <c r="A30" s="5" t="s">
        <v>41</v>
      </c>
      <c r="B30" s="7">
        <v>42900</v>
      </c>
      <c r="C30" s="8">
        <v>0.12408564814814815</v>
      </c>
      <c r="D30" s="5" t="s">
        <v>42</v>
      </c>
      <c r="E30" s="9">
        <v>1.946</v>
      </c>
      <c r="F30" s="9">
        <v>38.142200000000003</v>
      </c>
      <c r="G30" s="9" t="s">
        <v>43</v>
      </c>
      <c r="H30" s="9">
        <v>2.863</v>
      </c>
      <c r="I30" s="9">
        <v>3695.1129999999998</v>
      </c>
      <c r="J30" s="9" t="s">
        <v>44</v>
      </c>
      <c r="K30" s="9">
        <v>3.1059999999999999</v>
      </c>
      <c r="L30" s="9">
        <v>694.32389999999998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42839</v>
      </c>
    </row>
    <row r="31" spans="1:30" x14ac:dyDescent="0.25">
      <c r="A31" s="5" t="s">
        <v>41</v>
      </c>
      <c r="B31" s="7">
        <v>42900</v>
      </c>
      <c r="C31" s="8">
        <v>0.12782407407407406</v>
      </c>
      <c r="D31" s="5" t="s">
        <v>42</v>
      </c>
      <c r="E31" s="9">
        <v>1.95</v>
      </c>
      <c r="F31" s="9">
        <v>37.625100000000003</v>
      </c>
      <c r="G31" s="9" t="s">
        <v>43</v>
      </c>
      <c r="H31" s="9">
        <v>2.863</v>
      </c>
      <c r="I31" s="9">
        <v>3686.3771000000002</v>
      </c>
      <c r="J31" s="9" t="s">
        <v>44</v>
      </c>
      <c r="K31" s="9">
        <v>3.1059999999999999</v>
      </c>
      <c r="L31" s="9">
        <v>695.84939999999995</v>
      </c>
      <c r="M31" s="5"/>
      <c r="N31" s="4"/>
      <c r="O31" s="5"/>
      <c r="P31" s="5"/>
      <c r="Q31" s="4"/>
      <c r="R31" s="4"/>
      <c r="S31" s="5"/>
      <c r="T31" s="4"/>
      <c r="U31" s="4"/>
      <c r="AD31" s="7">
        <v>42839</v>
      </c>
    </row>
    <row r="32" spans="1:30" x14ac:dyDescent="0.25">
      <c r="A32" s="5" t="s">
        <v>41</v>
      </c>
      <c r="B32" s="7">
        <v>42900</v>
      </c>
      <c r="C32" s="8">
        <v>0.1315625</v>
      </c>
      <c r="D32" s="5" t="s">
        <v>42</v>
      </c>
      <c r="E32" s="9">
        <v>1.946</v>
      </c>
      <c r="F32" s="9">
        <v>37.722900000000003</v>
      </c>
      <c r="G32" s="9" t="s">
        <v>43</v>
      </c>
      <c r="H32" s="9">
        <v>2.863</v>
      </c>
      <c r="I32" s="9">
        <v>3687.9706000000001</v>
      </c>
      <c r="J32" s="9" t="s">
        <v>44</v>
      </c>
      <c r="K32" s="9">
        <v>3.1030000000000002</v>
      </c>
      <c r="L32" s="9">
        <v>694.22519999999997</v>
      </c>
      <c r="M32" s="5"/>
      <c r="N32" s="4"/>
      <c r="O32" s="5"/>
      <c r="P32" s="5"/>
      <c r="Q32" s="4"/>
      <c r="R32" s="4"/>
      <c r="S32" s="5"/>
      <c r="T32" s="4"/>
      <c r="U32" s="4"/>
      <c r="AD32" s="7">
        <v>42839</v>
      </c>
    </row>
    <row r="33" spans="1:30" x14ac:dyDescent="0.25">
      <c r="A33" s="5" t="s">
        <v>41</v>
      </c>
      <c r="B33" s="7">
        <v>42900</v>
      </c>
      <c r="C33" s="8">
        <v>0.13530092592592594</v>
      </c>
      <c r="D33" s="5" t="s">
        <v>42</v>
      </c>
      <c r="E33" s="9">
        <v>1.9430000000000001</v>
      </c>
      <c r="F33" s="9">
        <v>38.2622</v>
      </c>
      <c r="G33" s="9" t="s">
        <v>43</v>
      </c>
      <c r="H33" s="9">
        <v>2.8559999999999999</v>
      </c>
      <c r="I33" s="9">
        <v>3686.5736000000002</v>
      </c>
      <c r="J33" s="9" t="s">
        <v>44</v>
      </c>
      <c r="K33" s="9">
        <v>3.1</v>
      </c>
      <c r="L33" s="9">
        <v>699.4633</v>
      </c>
      <c r="M33" s="5"/>
      <c r="N33" s="4"/>
      <c r="O33" s="5"/>
      <c r="P33" s="5"/>
      <c r="Q33" s="4"/>
      <c r="R33" s="4"/>
      <c r="S33" s="5"/>
      <c r="T33" s="4"/>
      <c r="U33" s="4"/>
      <c r="AD33" s="7">
        <v>42839</v>
      </c>
    </row>
    <row r="34" spans="1:30" x14ac:dyDescent="0.25">
      <c r="A34" s="26" t="s">
        <v>65</v>
      </c>
      <c r="B34" s="27">
        <v>42900</v>
      </c>
      <c r="C34" s="28">
        <v>0.13903935185185184</v>
      </c>
      <c r="D34" s="26" t="s">
        <v>42</v>
      </c>
      <c r="E34" s="29">
        <v>1.95</v>
      </c>
      <c r="F34" s="29">
        <v>19.555199999999999</v>
      </c>
      <c r="G34" s="29" t="s">
        <v>43</v>
      </c>
      <c r="H34" s="29">
        <v>2.863</v>
      </c>
      <c r="I34" s="29">
        <v>4656.8209999999999</v>
      </c>
      <c r="J34" s="29" t="s">
        <v>44</v>
      </c>
      <c r="K34" s="29">
        <v>3.1030000000000002</v>
      </c>
      <c r="L34" s="29">
        <v>505.03230000000002</v>
      </c>
      <c r="O34" s="19">
        <f>($O$2/$M$2)*F34</f>
        <v>2.1617302980576825</v>
      </c>
      <c r="R34" s="19">
        <f t="shared" ref="R34:R41" si="2">($R$2/$P$2)*I34</f>
        <v>505.29114416285751</v>
      </c>
      <c r="U34" s="19">
        <f>($S$2/$U$2)*L34</f>
        <v>871.02075666465737</v>
      </c>
      <c r="AD34" s="7">
        <v>42839</v>
      </c>
    </row>
    <row r="35" spans="1:30" x14ac:dyDescent="0.25">
      <c r="A35" s="26" t="s">
        <v>66</v>
      </c>
      <c r="B35" s="27">
        <v>42900</v>
      </c>
      <c r="C35" s="28">
        <v>0.14277777777777778</v>
      </c>
      <c r="D35" s="26" t="s">
        <v>42</v>
      </c>
      <c r="E35" s="29">
        <v>1.95</v>
      </c>
      <c r="F35" s="29">
        <v>19.011800000000001</v>
      </c>
      <c r="G35" s="29" t="s">
        <v>43</v>
      </c>
      <c r="H35" s="29">
        <v>2.863</v>
      </c>
      <c r="I35" s="29">
        <v>7019.4161999999997</v>
      </c>
      <c r="J35" s="29" t="s">
        <v>44</v>
      </c>
      <c r="K35" s="29">
        <v>3.1059999999999999</v>
      </c>
      <c r="L35" s="29">
        <v>478.44670000000002</v>
      </c>
      <c r="O35" s="19">
        <f>($O$2/$M$2)*F35</f>
        <v>2.1016601252154441</v>
      </c>
      <c r="R35" s="19">
        <f t="shared" si="2"/>
        <v>761.64594753659139</v>
      </c>
      <c r="U35" s="19">
        <f>($S$2/$U$2)*L35</f>
        <v>825.1690172246573</v>
      </c>
      <c r="AD35" s="7">
        <v>42839</v>
      </c>
    </row>
    <row r="36" spans="1:30" x14ac:dyDescent="0.25">
      <c r="A36" s="26" t="s">
        <v>67</v>
      </c>
      <c r="B36" s="27">
        <v>42900</v>
      </c>
      <c r="C36" s="28">
        <v>0.14651620370370369</v>
      </c>
      <c r="D36" s="26" t="s">
        <v>42</v>
      </c>
      <c r="E36" s="29">
        <v>1.9430000000000001</v>
      </c>
      <c r="F36" s="29">
        <v>18.4602</v>
      </c>
      <c r="G36" s="29" t="s">
        <v>43</v>
      </c>
      <c r="H36" s="29">
        <v>2.8559999999999999</v>
      </c>
      <c r="I36" s="29">
        <v>8970.6830000000009</v>
      </c>
      <c r="J36" s="29" t="s">
        <v>44</v>
      </c>
      <c r="K36" s="29">
        <v>3.093</v>
      </c>
      <c r="L36" s="29">
        <v>479.39159999999998</v>
      </c>
      <c r="O36" s="19">
        <f>($O$2/$M$2)*F36</f>
        <v>2.0406834830737828</v>
      </c>
      <c r="R36" s="19">
        <f t="shared" si="2"/>
        <v>973.36931717845619</v>
      </c>
      <c r="U36" s="19">
        <f>($S$2/$U$2)*L36</f>
        <v>826.79867044282264</v>
      </c>
      <c r="AD36" s="7">
        <v>42839</v>
      </c>
    </row>
    <row r="37" spans="1:30" x14ac:dyDescent="0.25">
      <c r="A37" s="26" t="s">
        <v>68</v>
      </c>
      <c r="B37" s="27">
        <v>42900</v>
      </c>
      <c r="C37" s="28">
        <v>0.15024305555555556</v>
      </c>
      <c r="D37" s="26" t="s">
        <v>42</v>
      </c>
      <c r="E37" s="29">
        <v>1.9430000000000001</v>
      </c>
      <c r="F37" s="29">
        <v>18.662099999999999</v>
      </c>
      <c r="G37" s="29" t="s">
        <v>43</v>
      </c>
      <c r="H37" s="29">
        <v>2.86</v>
      </c>
      <c r="I37" s="29">
        <v>9754.5882000000001</v>
      </c>
      <c r="J37" s="29" t="s">
        <v>44</v>
      </c>
      <c r="K37" s="29">
        <v>3.1</v>
      </c>
      <c r="L37" s="29">
        <v>485.95890000000003</v>
      </c>
      <c r="O37" s="19">
        <f>($O$2/$M$2)*F37</f>
        <v>2.0630025259461564</v>
      </c>
      <c r="R37" s="19">
        <f t="shared" si="2"/>
        <v>1058.4274191375423</v>
      </c>
      <c r="U37" s="19">
        <f>($S$2/$U$2)*L37</f>
        <v>838.12518285647184</v>
      </c>
      <c r="AD37" s="7">
        <v>42839</v>
      </c>
    </row>
    <row r="38" spans="1:30" x14ac:dyDescent="0.25">
      <c r="A38" s="26" t="s">
        <v>69</v>
      </c>
      <c r="B38" s="27">
        <v>42900</v>
      </c>
      <c r="C38" s="28">
        <v>0.15398148148148147</v>
      </c>
      <c r="D38" s="26" t="s">
        <v>42</v>
      </c>
      <c r="E38" s="29">
        <v>1.946</v>
      </c>
      <c r="F38" s="29">
        <v>18.3415</v>
      </c>
      <c r="G38" s="29" t="s">
        <v>43</v>
      </c>
      <c r="H38" s="29">
        <v>2.863</v>
      </c>
      <c r="I38" s="29">
        <v>10984.4354</v>
      </c>
      <c r="J38" s="29" t="s">
        <v>44</v>
      </c>
      <c r="K38" s="29">
        <v>3.1</v>
      </c>
      <c r="L38" s="29">
        <v>482.82549999999998</v>
      </c>
      <c r="O38" s="19">
        <f>($O$2/$M$2)*F38</f>
        <v>2.0275617872394549</v>
      </c>
      <c r="Q38" s="2"/>
      <c r="R38" s="19">
        <f t="shared" si="2"/>
        <v>1191.8727241714885</v>
      </c>
      <c r="U38" s="19">
        <f>($S$2/$U$2)*L38</f>
        <v>832.72106031038311</v>
      </c>
      <c r="AD38" s="7">
        <v>42839</v>
      </c>
    </row>
    <row r="39" spans="1:30" x14ac:dyDescent="0.25">
      <c r="A39" s="26" t="s">
        <v>70</v>
      </c>
      <c r="B39" s="27">
        <v>42900</v>
      </c>
      <c r="C39" s="28">
        <v>0.15770833333333334</v>
      </c>
      <c r="D39" s="26" t="s">
        <v>42</v>
      </c>
      <c r="E39" s="29">
        <v>1.95</v>
      </c>
      <c r="F39" s="29">
        <v>18.6204</v>
      </c>
      <c r="G39" s="29" t="s">
        <v>43</v>
      </c>
      <c r="H39" s="29">
        <v>2.8660000000000001</v>
      </c>
      <c r="I39" s="29">
        <v>4231.9048000000003</v>
      </c>
      <c r="J39" s="29" t="s">
        <v>44</v>
      </c>
      <c r="K39" s="29">
        <v>3.1030000000000002</v>
      </c>
      <c r="L39" s="29">
        <v>493.8836</v>
      </c>
      <c r="O39" s="30">
        <f>($O$2/$M$2)*F39</f>
        <v>2.058392797923482</v>
      </c>
      <c r="R39" s="16">
        <f>($R$2/$P$2)*I39</f>
        <v>459.18535807588239</v>
      </c>
      <c r="T39" s="16">
        <f>($S$2/$U$2)*L39</f>
        <v>851.79278033556454</v>
      </c>
      <c r="AD39" s="7">
        <v>42839</v>
      </c>
    </row>
    <row r="40" spans="1:30" x14ac:dyDescent="0.25">
      <c r="A40" s="26" t="s">
        <v>71</v>
      </c>
      <c r="B40" s="27">
        <v>42900</v>
      </c>
      <c r="C40" s="28">
        <v>0.16144675925925925</v>
      </c>
      <c r="D40" s="26" t="s">
        <v>42</v>
      </c>
      <c r="E40" s="29">
        <v>1.95</v>
      </c>
      <c r="F40" s="29">
        <v>17.6584</v>
      </c>
      <c r="G40" s="29" t="s">
        <v>43</v>
      </c>
      <c r="H40" s="29">
        <v>2.8660000000000001</v>
      </c>
      <c r="I40" s="29">
        <v>4574.5295999999998</v>
      </c>
      <c r="J40" s="29" t="s">
        <v>44</v>
      </c>
      <c r="K40" s="29">
        <v>3.1030000000000002</v>
      </c>
      <c r="L40" s="29">
        <v>488.97039999999998</v>
      </c>
      <c r="O40" s="16">
        <f>($O$2/$M$2)*F40</f>
        <v>1.9520484727960739</v>
      </c>
      <c r="R40" s="16">
        <f>($R$2/$P$2)*I40</f>
        <v>496.36206665252087</v>
      </c>
      <c r="U40" s="16">
        <f>($S$2/$U$2)*L40</f>
        <v>843.31906651241934</v>
      </c>
      <c r="AD40" s="7">
        <v>42839</v>
      </c>
    </row>
    <row r="41" spans="1:30" x14ac:dyDescent="0.25">
      <c r="A41" s="26" t="s">
        <v>72</v>
      </c>
      <c r="B41" s="27">
        <v>42900</v>
      </c>
      <c r="C41" s="28">
        <v>0.16518518518518518</v>
      </c>
      <c r="D41" s="26" t="s">
        <v>42</v>
      </c>
      <c r="E41" s="29">
        <v>1.9430000000000001</v>
      </c>
      <c r="F41" s="29">
        <v>17.459299999999999</v>
      </c>
      <c r="G41" s="29" t="s">
        <v>43</v>
      </c>
      <c r="H41" s="29">
        <v>2.8559999999999999</v>
      </c>
      <c r="I41" s="29">
        <v>4653.8976000000002</v>
      </c>
      <c r="J41" s="29" t="s">
        <v>44</v>
      </c>
      <c r="K41" s="29">
        <v>3.0960000000000001</v>
      </c>
      <c r="L41" s="29">
        <v>488.2987</v>
      </c>
      <c r="O41" s="16">
        <f>($O$2/$M$2)*F41</f>
        <v>1.9300389560259419</v>
      </c>
      <c r="R41" s="16">
        <f>($R$2/$P$2)*I41</f>
        <v>504.9739388996864</v>
      </c>
      <c r="U41" s="16">
        <f>($S$2/$U$2)*L41</f>
        <v>842.16059676256054</v>
      </c>
      <c r="AD41" s="7">
        <v>42839</v>
      </c>
    </row>
    <row r="42" spans="1:30" x14ac:dyDescent="0.25">
      <c r="A42" s="26" t="s">
        <v>73</v>
      </c>
      <c r="B42" s="27">
        <v>42900</v>
      </c>
      <c r="C42" s="28">
        <v>0.16892361111111109</v>
      </c>
      <c r="D42" s="26" t="s">
        <v>42</v>
      </c>
      <c r="E42" s="29">
        <v>1.95</v>
      </c>
      <c r="F42" s="29">
        <v>17.7805</v>
      </c>
      <c r="G42" s="29" t="s">
        <v>43</v>
      </c>
      <c r="H42" s="29">
        <v>2.8660000000000001</v>
      </c>
      <c r="I42" s="29">
        <v>5754.3972000000003</v>
      </c>
      <c r="J42" s="29" t="s">
        <v>44</v>
      </c>
      <c r="K42" s="29">
        <v>3.1059999999999999</v>
      </c>
      <c r="L42" s="29">
        <v>491.55380000000002</v>
      </c>
      <c r="O42" s="16">
        <f>($O$2/$M$2)*F42</f>
        <v>1.9655460217545526</v>
      </c>
      <c r="R42" s="16">
        <f>($R$2/$P$2)*I42</f>
        <v>624.38430533523695</v>
      </c>
      <c r="U42" s="16">
        <f>($S$2/$U$2)*L42</f>
        <v>847.77461326213722</v>
      </c>
      <c r="AD42" s="7">
        <v>42839</v>
      </c>
    </row>
    <row r="43" spans="1:30" x14ac:dyDescent="0.25">
      <c r="A43" s="26" t="s">
        <v>74</v>
      </c>
      <c r="B43" s="27">
        <v>42900</v>
      </c>
      <c r="C43" s="28">
        <v>0.17266203703703706</v>
      </c>
      <c r="D43" s="26" t="s">
        <v>42</v>
      </c>
      <c r="E43" s="29">
        <v>1.95</v>
      </c>
      <c r="F43" s="29">
        <v>18.6221</v>
      </c>
      <c r="G43" s="29" t="s">
        <v>43</v>
      </c>
      <c r="H43" s="29">
        <v>2.8660000000000001</v>
      </c>
      <c r="I43" s="29">
        <v>4046.2112000000002</v>
      </c>
      <c r="J43" s="29" t="s">
        <v>44</v>
      </c>
      <c r="K43" s="29">
        <v>3.1030000000000002</v>
      </c>
      <c r="L43" s="29">
        <v>495.17950000000002</v>
      </c>
      <c r="O43" s="16">
        <f>($O$2/$M$2)*F43</f>
        <v>2.0585807244855574</v>
      </c>
      <c r="Q43" s="16">
        <f>($R$2/$P$2)*I43</f>
        <v>439.03656309155298</v>
      </c>
      <c r="U43" s="16">
        <f>($S$2/$U$2)*L43</f>
        <v>854.02779738014124</v>
      </c>
      <c r="AD43" s="7">
        <v>42839</v>
      </c>
    </row>
    <row r="44" spans="1:30" x14ac:dyDescent="0.25">
      <c r="A44" s="5" t="s">
        <v>41</v>
      </c>
      <c r="B44" s="7">
        <v>42900</v>
      </c>
      <c r="C44" s="8">
        <v>0.17640046296296297</v>
      </c>
      <c r="D44" s="5" t="s">
        <v>42</v>
      </c>
      <c r="E44" s="9">
        <v>1.95</v>
      </c>
      <c r="F44" s="9">
        <v>37.459400000000002</v>
      </c>
      <c r="G44" s="9" t="s">
        <v>43</v>
      </c>
      <c r="H44" s="9">
        <v>2.863</v>
      </c>
      <c r="I44" s="9">
        <v>3701.0326</v>
      </c>
      <c r="J44" s="9" t="s">
        <v>44</v>
      </c>
      <c r="K44" s="9">
        <v>3.1030000000000002</v>
      </c>
      <c r="L44" s="9">
        <v>688.17639999999994</v>
      </c>
      <c r="M44" s="5"/>
      <c r="N44" s="4"/>
      <c r="O44" s="4"/>
      <c r="P44" s="5"/>
      <c r="Q44" s="4"/>
      <c r="R44" s="4"/>
      <c r="S44" s="5"/>
      <c r="T44" s="4"/>
      <c r="U44" s="4"/>
      <c r="AD44" s="7">
        <v>42839</v>
      </c>
    </row>
    <row r="45" spans="1:30" x14ac:dyDescent="0.25">
      <c r="A45" s="5" t="s">
        <v>41</v>
      </c>
      <c r="B45" s="7">
        <v>42900</v>
      </c>
      <c r="C45" s="8">
        <v>0.18012731481481481</v>
      </c>
      <c r="D45" s="5" t="s">
        <v>42</v>
      </c>
      <c r="E45" s="9">
        <v>1.95</v>
      </c>
      <c r="F45" s="9">
        <v>37.6648</v>
      </c>
      <c r="G45" s="9" t="s">
        <v>43</v>
      </c>
      <c r="H45" s="9">
        <v>2.8660000000000001</v>
      </c>
      <c r="I45" s="9">
        <v>3688.8548000000001</v>
      </c>
      <c r="J45" s="9" t="s">
        <v>44</v>
      </c>
      <c r="K45" s="9">
        <v>3.1030000000000002</v>
      </c>
      <c r="L45" s="9">
        <v>688.45839999999998</v>
      </c>
      <c r="M45" s="5"/>
      <c r="N45" s="4"/>
      <c r="O45" s="4"/>
      <c r="P45" s="5"/>
      <c r="Q45" s="4"/>
      <c r="R45" s="4"/>
      <c r="S45" s="5"/>
      <c r="T45" s="4"/>
      <c r="U45" s="4"/>
      <c r="AD45" s="7">
        <v>42839</v>
      </c>
    </row>
    <row r="46" spans="1:30" x14ac:dyDescent="0.25">
      <c r="A46" s="5" t="s">
        <v>41</v>
      </c>
      <c r="B46" s="7">
        <v>42900</v>
      </c>
      <c r="C46" s="8">
        <v>0.18386574074074072</v>
      </c>
      <c r="D46" s="5" t="s">
        <v>42</v>
      </c>
      <c r="E46" s="9">
        <v>1.946</v>
      </c>
      <c r="F46" s="9">
        <v>37.671199999999999</v>
      </c>
      <c r="G46" s="9" t="s">
        <v>43</v>
      </c>
      <c r="H46" s="9">
        <v>2.863</v>
      </c>
      <c r="I46" s="9">
        <v>3676.5232000000001</v>
      </c>
      <c r="J46" s="9" t="s">
        <v>44</v>
      </c>
      <c r="K46" s="9">
        <v>3.1030000000000002</v>
      </c>
      <c r="L46" s="9">
        <v>690.59760000000006</v>
      </c>
      <c r="M46" s="5"/>
      <c r="N46" s="4"/>
      <c r="O46" s="4"/>
      <c r="P46" s="5"/>
      <c r="Q46" s="4"/>
      <c r="R46" s="4"/>
      <c r="S46" s="5"/>
      <c r="T46" s="4"/>
      <c r="U46" s="4"/>
      <c r="AD46" s="7">
        <v>42839</v>
      </c>
    </row>
    <row r="47" spans="1:30" x14ac:dyDescent="0.25">
      <c r="A47" s="5" t="s">
        <v>41</v>
      </c>
      <c r="B47" s="7">
        <v>42900</v>
      </c>
      <c r="C47" s="8">
        <v>0.18760416666666666</v>
      </c>
      <c r="D47" s="5" t="s">
        <v>42</v>
      </c>
      <c r="E47" s="9">
        <v>1.95</v>
      </c>
      <c r="F47" s="9">
        <v>37.613799999999998</v>
      </c>
      <c r="G47" s="9" t="s">
        <v>43</v>
      </c>
      <c r="H47" s="9">
        <v>2.863</v>
      </c>
      <c r="I47" s="9">
        <v>3689.5619000000002</v>
      </c>
      <c r="J47" s="9" t="s">
        <v>44</v>
      </c>
      <c r="K47" s="9">
        <v>3.1059999999999999</v>
      </c>
      <c r="L47" s="9">
        <v>684.62519999999995</v>
      </c>
      <c r="M47" s="5"/>
      <c r="N47" s="4"/>
      <c r="O47" s="4"/>
      <c r="P47" s="5"/>
      <c r="Q47" s="4"/>
      <c r="R47" s="4"/>
      <c r="S47" s="5"/>
      <c r="T47" s="4"/>
      <c r="U47" s="4"/>
      <c r="AD47" s="7">
        <v>42839</v>
      </c>
    </row>
    <row r="48" spans="1:30" x14ac:dyDescent="0.25">
      <c r="A48" s="26" t="s">
        <v>75</v>
      </c>
      <c r="B48" s="27">
        <v>42900</v>
      </c>
      <c r="C48" s="28">
        <v>0.19133101851851853</v>
      </c>
      <c r="D48" s="26" t="s">
        <v>42</v>
      </c>
      <c r="E48" s="29">
        <v>1.946</v>
      </c>
      <c r="F48" s="29">
        <v>19.07</v>
      </c>
      <c r="G48" s="29" t="s">
        <v>43</v>
      </c>
      <c r="H48" s="29">
        <v>2.863</v>
      </c>
      <c r="I48" s="29">
        <v>4022.2103999999999</v>
      </c>
      <c r="J48" s="29" t="s">
        <v>44</v>
      </c>
      <c r="K48" s="29">
        <v>3.1030000000000002</v>
      </c>
      <c r="L48" s="29">
        <v>490.71519999999998</v>
      </c>
      <c r="O48" s="22">
        <f>($O$2/$M$2)*F48</f>
        <v>2.1080938463406156</v>
      </c>
      <c r="R48" s="22">
        <f>($R$2/$P$2)*I48</f>
        <v>436.43234195167577</v>
      </c>
      <c r="U48" s="22">
        <f>($S$2/$U$2)*L48</f>
        <v>846.32829387516131</v>
      </c>
      <c r="AD48" s="7">
        <v>42839</v>
      </c>
    </row>
    <row r="49" spans="1:30" x14ac:dyDescent="0.25">
      <c r="A49" s="26" t="s">
        <v>76</v>
      </c>
      <c r="B49" s="27">
        <v>42900</v>
      </c>
      <c r="C49" s="28">
        <v>0.19506944444444443</v>
      </c>
      <c r="D49" s="26" t="s">
        <v>42</v>
      </c>
      <c r="E49" s="29">
        <v>1.9430000000000001</v>
      </c>
      <c r="F49" s="29">
        <v>18.772400000000001</v>
      </c>
      <c r="G49" s="29" t="s">
        <v>43</v>
      </c>
      <c r="H49" s="29">
        <v>2.8559999999999999</v>
      </c>
      <c r="I49" s="29">
        <v>5069.9153999999999</v>
      </c>
      <c r="J49" s="29" t="s">
        <v>44</v>
      </c>
      <c r="K49" s="29">
        <v>3.0960000000000001</v>
      </c>
      <c r="L49" s="29">
        <v>508.78800000000001</v>
      </c>
      <c r="O49" s="22">
        <f>($O$2/$M$2)*F49</f>
        <v>2.0751956434737586</v>
      </c>
      <c r="Q49" s="22">
        <f>($R$2/$P$2)*I49</f>
        <v>550.11419877957326</v>
      </c>
      <c r="U49" s="22">
        <f>($S$2/$U$2)*L49</f>
        <v>877.49814960725814</v>
      </c>
      <c r="AD49" s="7">
        <v>42839</v>
      </c>
    </row>
    <row r="50" spans="1:30" x14ac:dyDescent="0.25">
      <c r="A50" s="26" t="s">
        <v>77</v>
      </c>
      <c r="B50" s="27">
        <v>42900</v>
      </c>
      <c r="C50" s="28">
        <v>0.19879629629629628</v>
      </c>
      <c r="D50" s="26" t="s">
        <v>42</v>
      </c>
      <c r="E50" s="29">
        <v>1.946</v>
      </c>
      <c r="F50" s="29">
        <v>17.983699999999999</v>
      </c>
      <c r="G50" s="29" t="s">
        <v>43</v>
      </c>
      <c r="H50" s="29">
        <v>2.863</v>
      </c>
      <c r="I50" s="29">
        <v>5362.9944999999998</v>
      </c>
      <c r="J50" s="29" t="s">
        <v>44</v>
      </c>
      <c r="K50" s="29">
        <v>3.1030000000000002</v>
      </c>
      <c r="L50" s="29">
        <v>492.66219999999998</v>
      </c>
      <c r="O50" s="22">
        <f>($O$2/$M$2)*F50</f>
        <v>1.9880087731743958</v>
      </c>
      <c r="R50" s="22">
        <f t="shared" ref="R48:R57" si="3">($R$2/$P$2)*I50</f>
        <v>581.91492158365372</v>
      </c>
      <c r="U50" s="22">
        <f>($S$2/$U$2)*L50</f>
        <v>849.68625219431453</v>
      </c>
      <c r="AD50" s="7">
        <v>42839</v>
      </c>
    </row>
    <row r="51" spans="1:30" x14ac:dyDescent="0.25">
      <c r="A51" s="26" t="s">
        <v>78</v>
      </c>
      <c r="B51" s="27">
        <v>42900</v>
      </c>
      <c r="C51" s="28">
        <v>0.20253472222222224</v>
      </c>
      <c r="D51" s="26" t="s">
        <v>42</v>
      </c>
      <c r="E51" s="29">
        <v>1.9430000000000001</v>
      </c>
      <c r="F51" s="29">
        <v>17.061399999999999</v>
      </c>
      <c r="G51" s="29" t="s">
        <v>43</v>
      </c>
      <c r="H51" s="29">
        <v>2.86</v>
      </c>
      <c r="I51" s="29">
        <v>4990.0338000000002</v>
      </c>
      <c r="J51" s="29" t="s">
        <v>44</v>
      </c>
      <c r="K51" s="29">
        <v>3.1</v>
      </c>
      <c r="L51" s="29">
        <v>506.31420000000003</v>
      </c>
      <c r="O51" s="22">
        <f>($O$2/$M$2)*F51</f>
        <v>1.8860530859966322</v>
      </c>
      <c r="R51" s="22">
        <f t="shared" si="3"/>
        <v>541.44659805763024</v>
      </c>
      <c r="U51" s="22">
        <f>($S$2/$U$2)*L51</f>
        <v>873.23162814350815</v>
      </c>
      <c r="AD51" s="7">
        <v>42839</v>
      </c>
    </row>
    <row r="52" spans="1:30" x14ac:dyDescent="0.25">
      <c r="A52" s="26" t="s">
        <v>79</v>
      </c>
      <c r="B52" s="27">
        <v>42900</v>
      </c>
      <c r="C52" s="28">
        <v>0.20635416666666664</v>
      </c>
      <c r="D52" s="26" t="s">
        <v>42</v>
      </c>
      <c r="E52" s="29">
        <v>1.9430000000000001</v>
      </c>
      <c r="F52" s="29">
        <v>18.2072</v>
      </c>
      <c r="G52" s="29" t="s">
        <v>43</v>
      </c>
      <c r="H52" s="29">
        <v>2.86</v>
      </c>
      <c r="I52" s="29">
        <v>5606.5634</v>
      </c>
      <c r="J52" s="29" t="s">
        <v>44</v>
      </c>
      <c r="K52" s="29">
        <v>3.1</v>
      </c>
      <c r="L52" s="29">
        <v>493.3426</v>
      </c>
      <c r="N52" s="22">
        <f>($O$2/$M$2)*F52</f>
        <v>2.0127155888354933</v>
      </c>
      <c r="R52" s="22">
        <f t="shared" si="3"/>
        <v>608.3435105638805</v>
      </c>
      <c r="U52" s="22">
        <f>($S$2/$U$2)*L52</f>
        <v>850.85972668858881</v>
      </c>
      <c r="AD52" s="7">
        <v>42839</v>
      </c>
    </row>
    <row r="53" spans="1:30" x14ac:dyDescent="0.25">
      <c r="A53" s="26" t="s">
        <v>80</v>
      </c>
      <c r="B53" s="27">
        <v>42900</v>
      </c>
      <c r="C53" s="28">
        <v>0.21008101851851854</v>
      </c>
      <c r="D53" s="26" t="s">
        <v>42</v>
      </c>
      <c r="E53" s="29">
        <v>1.946</v>
      </c>
      <c r="F53" s="29">
        <v>19.335799999999999</v>
      </c>
      <c r="G53" s="29" t="s">
        <v>43</v>
      </c>
      <c r="H53" s="29">
        <v>2.863</v>
      </c>
      <c r="I53" s="29">
        <v>4108.0252</v>
      </c>
      <c r="J53" s="29" t="s">
        <v>44</v>
      </c>
      <c r="K53" s="29">
        <v>3.1059999999999999</v>
      </c>
      <c r="L53" s="29">
        <v>482.68369999999999</v>
      </c>
      <c r="O53" s="24">
        <f t="shared" ref="O48:O57" si="4">($O$2/$M$2)*F53</f>
        <v>2.1374767170462965</v>
      </c>
      <c r="R53" s="24">
        <f t="shared" si="3"/>
        <v>445.7437280835685</v>
      </c>
      <c r="U53" s="24">
        <f>($S$2/$U$2)*L53</f>
        <v>832.47650022324603</v>
      </c>
      <c r="AD53" s="7">
        <v>42839</v>
      </c>
    </row>
    <row r="54" spans="1:30" x14ac:dyDescent="0.25">
      <c r="A54" s="26" t="s">
        <v>81</v>
      </c>
      <c r="B54" s="27">
        <v>42900</v>
      </c>
      <c r="C54" s="28">
        <v>0.21381944444444445</v>
      </c>
      <c r="D54" s="26" t="s">
        <v>42</v>
      </c>
      <c r="E54" s="29">
        <v>1.9430000000000001</v>
      </c>
      <c r="F54" s="29">
        <v>18.388400000000001</v>
      </c>
      <c r="G54" s="29" t="s">
        <v>43</v>
      </c>
      <c r="H54" s="29">
        <v>2.8559999999999999</v>
      </c>
      <c r="I54" s="29">
        <v>4737.9498000000003</v>
      </c>
      <c r="J54" s="29" t="s">
        <v>44</v>
      </c>
      <c r="K54" s="29">
        <v>3.1</v>
      </c>
      <c r="L54" s="29">
        <v>483.53269999999998</v>
      </c>
      <c r="O54" s="24">
        <f t="shared" si="4"/>
        <v>2.0327463494520073</v>
      </c>
      <c r="R54" s="24">
        <f t="shared" si="3"/>
        <v>514.0940730657635</v>
      </c>
      <c r="U54" s="24">
        <f>($S$2/$U$2)*L54</f>
        <v>833.94075631618955</v>
      </c>
      <c r="AD54" s="7">
        <v>42839</v>
      </c>
    </row>
    <row r="55" spans="1:30" x14ac:dyDescent="0.25">
      <c r="A55" s="26" t="s">
        <v>82</v>
      </c>
      <c r="B55" s="27">
        <v>42900</v>
      </c>
      <c r="C55" s="28">
        <v>0.21754629629629629</v>
      </c>
      <c r="D55" s="26" t="s">
        <v>42</v>
      </c>
      <c r="E55" s="29">
        <v>1.946</v>
      </c>
      <c r="F55" s="29">
        <v>17.991</v>
      </c>
      <c r="G55" s="29" t="s">
        <v>43</v>
      </c>
      <c r="H55" s="29">
        <v>2.863</v>
      </c>
      <c r="I55" s="29">
        <v>5459.6117999999997</v>
      </c>
      <c r="J55" s="29" t="s">
        <v>44</v>
      </c>
      <c r="K55" s="29">
        <v>3.1030000000000002</v>
      </c>
      <c r="L55" s="29">
        <v>481.68119999999999</v>
      </c>
      <c r="O55" s="24">
        <f t="shared" si="4"/>
        <v>1.9888157519409553</v>
      </c>
      <c r="R55" s="24">
        <f t="shared" si="3"/>
        <v>592.39843943046935</v>
      </c>
      <c r="U55" s="24">
        <f>($S$2/$U$2)*L55</f>
        <v>830.7475052489516</v>
      </c>
      <c r="AD55" s="7">
        <v>42839</v>
      </c>
    </row>
    <row r="56" spans="1:30" x14ac:dyDescent="0.25">
      <c r="A56" s="26" t="s">
        <v>83</v>
      </c>
      <c r="B56" s="27">
        <v>42900</v>
      </c>
      <c r="C56" s="28">
        <v>0.2212847222222222</v>
      </c>
      <c r="D56" s="26" t="s">
        <v>42</v>
      </c>
      <c r="E56" s="29">
        <v>1.9430000000000001</v>
      </c>
      <c r="F56" s="29">
        <v>17.314599999999999</v>
      </c>
      <c r="G56" s="29" t="s">
        <v>43</v>
      </c>
      <c r="H56" s="29">
        <v>2.86</v>
      </c>
      <c r="I56" s="29">
        <v>5879.5087999999996</v>
      </c>
      <c r="J56" s="29" t="s">
        <v>44</v>
      </c>
      <c r="K56" s="29">
        <v>3.1</v>
      </c>
      <c r="L56" s="29">
        <v>477.72449999999998</v>
      </c>
      <c r="O56" s="24">
        <f t="shared" si="4"/>
        <v>1.9140430892422244</v>
      </c>
      <c r="R56" s="24">
        <f t="shared" si="3"/>
        <v>637.95961422343464</v>
      </c>
      <c r="U56" s="24">
        <f>($S$2/$U$2)*L56</f>
        <v>823.92345096985889</v>
      </c>
      <c r="AD56" s="7">
        <v>42839</v>
      </c>
    </row>
    <row r="57" spans="1:30" x14ac:dyDescent="0.25">
      <c r="A57" s="26" t="s">
        <v>84</v>
      </c>
      <c r="B57" s="27">
        <v>42900</v>
      </c>
      <c r="C57" s="28">
        <v>0.22502314814814817</v>
      </c>
      <c r="D57" s="26" t="s">
        <v>42</v>
      </c>
      <c r="E57" s="29">
        <v>1.946</v>
      </c>
      <c r="F57" s="29">
        <v>17.5167</v>
      </c>
      <c r="G57" s="29" t="s">
        <v>43</v>
      </c>
      <c r="H57" s="29">
        <v>2.863</v>
      </c>
      <c r="I57" s="29">
        <v>6492.2852000000003</v>
      </c>
      <c r="J57" s="29" t="s">
        <v>44</v>
      </c>
      <c r="K57" s="29">
        <v>3.1030000000000002</v>
      </c>
      <c r="L57" s="29">
        <v>488.17869999999999</v>
      </c>
      <c r="M57" s="3"/>
      <c r="N57" s="2"/>
      <c r="O57" s="24">
        <f t="shared" si="4"/>
        <v>1.9363842411219017</v>
      </c>
      <c r="P57" s="3"/>
      <c r="Q57" s="2"/>
      <c r="R57" s="24">
        <f t="shared" si="3"/>
        <v>704.44928352186741</v>
      </c>
      <c r="S57" s="3"/>
      <c r="T57" s="24">
        <f>($S$2/$U$2)*L57</f>
        <v>841.95363477062506</v>
      </c>
      <c r="AD57" s="7">
        <v>42839</v>
      </c>
    </row>
    <row r="58" spans="1:30" x14ac:dyDescent="0.25">
      <c r="A58" s="5"/>
      <c r="B58" s="7"/>
      <c r="C58" s="8"/>
      <c r="D58" s="5"/>
      <c r="E58" s="9"/>
      <c r="F58" s="9"/>
      <c r="G58" s="9"/>
      <c r="H58" s="9"/>
      <c r="I58" s="9"/>
      <c r="J58" s="9"/>
      <c r="K58" s="9"/>
      <c r="L58" s="9"/>
      <c r="AD58" s="7">
        <v>42839</v>
      </c>
    </row>
    <row r="59" spans="1:30" x14ac:dyDescent="0.25">
      <c r="A59" s="5"/>
      <c r="B59" s="7"/>
      <c r="C59" s="8"/>
      <c r="D59" s="5"/>
      <c r="E59" s="9"/>
      <c r="F59" s="9"/>
      <c r="G59" s="9"/>
      <c r="H59" s="9"/>
      <c r="I59" s="9"/>
      <c r="J59" s="9"/>
      <c r="K59" s="9"/>
      <c r="L59" s="9"/>
    </row>
    <row r="60" spans="1:30" x14ac:dyDescent="0.25">
      <c r="A60" s="5"/>
      <c r="B60" s="7"/>
      <c r="C60" s="8"/>
      <c r="D60" s="5"/>
      <c r="E60" s="9"/>
      <c r="F60" s="9"/>
      <c r="G60" s="9"/>
      <c r="H60" s="9"/>
      <c r="I60" s="9"/>
      <c r="J60" s="9"/>
      <c r="K60" s="9"/>
      <c r="L60" s="9"/>
    </row>
    <row r="61" spans="1:30" x14ac:dyDescent="0.25">
      <c r="A61" s="5"/>
      <c r="B61" s="7"/>
      <c r="C61" s="8"/>
      <c r="D61" s="5"/>
      <c r="E61" s="9"/>
      <c r="F61" s="9"/>
      <c r="G61" s="9"/>
      <c r="H61" s="9"/>
      <c r="I61" s="9"/>
      <c r="J61" s="9"/>
      <c r="K61" s="9"/>
      <c r="L61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2018-03-22T15:32:24Z</dcterms:modified>
</cp:coreProperties>
</file>