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lin\Desktop\slopecalculatiomn2017\"/>
    </mc:Choice>
  </mc:AlternateContent>
  <bookViews>
    <workbookView xWindow="0" yWindow="0" windowWidth="19200" windowHeight="1137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6" i="1" l="1"/>
  <c r="M2" i="1" l="1"/>
  <c r="T2" i="1" l="1"/>
  <c r="S2" i="1"/>
  <c r="T57" i="1" s="1"/>
  <c r="Q2" i="1"/>
  <c r="P2" i="1"/>
  <c r="R13" i="1" s="1"/>
  <c r="O51" i="1"/>
  <c r="N2" i="1"/>
  <c r="AE2" i="1" s="1"/>
  <c r="O11" i="1" l="1"/>
  <c r="O23" i="1"/>
  <c r="N35" i="1"/>
  <c r="O43" i="1"/>
  <c r="O55" i="1"/>
  <c r="R9" i="1"/>
  <c r="U10" i="1"/>
  <c r="U14" i="1"/>
  <c r="U22" i="1"/>
  <c r="T26" i="1"/>
  <c r="T34" i="1"/>
  <c r="U38" i="1"/>
  <c r="U42" i="1"/>
  <c r="U50" i="1"/>
  <c r="U54" i="1"/>
  <c r="O7" i="1"/>
  <c r="O15" i="1"/>
  <c r="O27" i="1"/>
  <c r="O39" i="1"/>
  <c r="U8" i="1"/>
  <c r="U12" i="1"/>
  <c r="U20" i="1"/>
  <c r="U24" i="1"/>
  <c r="U28" i="1"/>
  <c r="U36" i="1"/>
  <c r="U40" i="1"/>
  <c r="U48" i="1"/>
  <c r="U52" i="1"/>
  <c r="U56" i="1"/>
  <c r="O56" i="1"/>
  <c r="O54" i="1"/>
  <c r="O52" i="1"/>
  <c r="O50" i="1"/>
  <c r="O48" i="1"/>
  <c r="O42" i="1"/>
  <c r="O40" i="1"/>
  <c r="O38" i="1"/>
  <c r="O36" i="1"/>
  <c r="O34" i="1"/>
  <c r="O28" i="1"/>
  <c r="O26" i="1"/>
  <c r="O24" i="1"/>
  <c r="N22" i="1"/>
  <c r="O20" i="1"/>
  <c r="O14" i="1"/>
  <c r="O12" i="1"/>
  <c r="O10" i="1"/>
  <c r="N8" i="1"/>
  <c r="O6" i="1"/>
  <c r="O9" i="1"/>
  <c r="O13" i="1"/>
  <c r="O21" i="1"/>
  <c r="O25" i="1"/>
  <c r="O29" i="1"/>
  <c r="O37" i="1"/>
  <c r="O41" i="1"/>
  <c r="O49" i="1"/>
  <c r="O53" i="1"/>
  <c r="O57" i="1"/>
  <c r="R6" i="1"/>
  <c r="R56" i="1"/>
  <c r="R54" i="1"/>
  <c r="R52" i="1"/>
  <c r="R50" i="1"/>
  <c r="R48" i="1"/>
  <c r="R42" i="1"/>
  <c r="R40" i="1"/>
  <c r="R38" i="1"/>
  <c r="R36" i="1"/>
  <c r="R34" i="1"/>
  <c r="R28" i="1"/>
  <c r="R26" i="1"/>
  <c r="R24" i="1"/>
  <c r="Q22" i="1"/>
  <c r="R20" i="1"/>
  <c r="R14" i="1"/>
  <c r="R12" i="1"/>
  <c r="R10" i="1"/>
  <c r="R8" i="1"/>
  <c r="R57" i="1"/>
  <c r="R55" i="1"/>
  <c r="R53" i="1"/>
  <c r="R51" i="1"/>
  <c r="R49" i="1"/>
  <c r="R43" i="1"/>
  <c r="R41" i="1"/>
  <c r="R39" i="1"/>
  <c r="R37" i="1"/>
  <c r="R35" i="1"/>
  <c r="R29" i="1"/>
  <c r="R27" i="1"/>
  <c r="R25" i="1"/>
  <c r="R23" i="1"/>
  <c r="R21" i="1"/>
  <c r="R15" i="1"/>
  <c r="R7" i="1"/>
  <c r="R11" i="1"/>
  <c r="U7" i="1"/>
  <c r="U9" i="1"/>
  <c r="U11" i="1"/>
  <c r="U13" i="1"/>
  <c r="U15" i="1"/>
  <c r="U21" i="1"/>
  <c r="U23" i="1"/>
  <c r="U25" i="1"/>
  <c r="U27" i="1"/>
  <c r="U29" i="1"/>
  <c r="U35" i="1"/>
  <c r="U37" i="1"/>
  <c r="T39" i="1"/>
  <c r="U41" i="1"/>
  <c r="U43" i="1"/>
  <c r="U49" i="1"/>
  <c r="U51" i="1"/>
  <c r="U53" i="1"/>
  <c r="U55" i="1"/>
  <c r="AC11" i="1" l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6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<sst xmlns="http://schemas.openxmlformats.org/spreadsheetml/2006/main" count="281" uniqueCount="85">
  <si>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</si>
  <si>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</si>
  <si>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</si>
  <si>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</si>
  <si>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</si>
  <si>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</si>
  <si>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</si>
  <si>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</si>
  <si>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</si>
  <si>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</si>
  <si>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</si>
  <si>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</si>
  <si>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</si>
  <si>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</si>
  <si>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</si>
  <si>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</si>
  <si>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</si>
  <si>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</si>
  <si>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</si>
  <si>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</si>
  <si>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</si>
  <si>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</si>
  <si>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</si>
  <si>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</si>
  <si>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</si>
  <si>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</si>
  <si>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</si>
  <si>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</si>
  <si>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</si>
  <si>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</si>
  <si>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</si>
  <si>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</si>
  <si>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</si>
  <si>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</si>
  <si>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</si>
  <si>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</si>
  <si>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</si>
  <si>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</si>
  <si>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</si>
  <si>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</si>
  <si>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</si>
  <si>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</si>
  <si>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</si>
  <si>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</si>
  <si>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</si>
  <si>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</si>
  <si>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</si>
  <si>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</si>
  <si>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</si>
  <si>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</si>
  <si>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</si>
  <si>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</si>
  <si>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</si>
  <si>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</si>
  <si>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</si>
  <si>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</si>
  <si>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</si>
  <si>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</si>
  <si>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</si>
  <si>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</si>
  <si>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</si>
  <si>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</si>
  <si>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</si>
  <si>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</si>
  <si>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</si>
  <si>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</si>
  <si>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</si>
  <si>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</si>
  <si>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</si>
  <si>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</si>
  <si>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</si>
  <si>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</si>
  <si>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</si>
  <si>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</si>
  <si>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</si>
  <si>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</si>
  <si>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</si>
  <si>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</si>
  <si>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</si>
  <si>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</si>
  <si>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A 1</t>
  </si>
  <si>
    <t>A 2</t>
  </si>
  <si>
    <t>A 3</t>
  </si>
  <si>
    <t>A 4</t>
  </si>
  <si>
    <t>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</si>
</sst>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14" fontId="0" fillId="10" borderId="0" xfId="0" applyNumberFormat="1" applyFill="1"/>
    <xf numFmtId="21" fontId="0" fillId="10" borderId="0" xfId="0" applyNumberFormat="1" applyFill="1"/>
    <xf numFmtId="2" fontId="0" fillId="10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zoomScale="70" zoomScaleNormal="70" workbookViewId="0">
      <selection activeCell="N35" sqref="N35"/>
    </sheetView>
  </sheetViews>
  <sheetFormatPr baseColWidth="10" defaultRowHeight="15" x14ac:dyDescent="0.25"/>
  <cols>
    <col min="13" max="13" width="18" customWidth="1"/>
    <col min="14" max="14" width="10.85546875" style="1"/>
    <col min="15" max="15" width="24.140625" customWidth="1"/>
    <col min="16" max="16" width="20" customWidth="1"/>
    <col min="17" max="17" width="10.85546875" style="1"/>
    <col min="18" max="18" width="23.140625" customWidth="1"/>
    <col min="19" max="19" width="17.42578125" customWidth="1"/>
    <col min="20" max="20" width="10.85546875" style="1"/>
    <col min="21" max="21" width="25" customWidth="1"/>
    <col min="30" max="30" width="14.7109375" style="5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5" t="s">
        <v>41</v>
      </c>
      <c r="B2" s="7">
        <v>42905</v>
      </c>
      <c r="C2" s="8">
        <v>0.73502314814814806</v>
      </c>
      <c r="D2" s="5" t="s">
        <v>42</v>
      </c>
      <c r="E2" s="9">
        <v>1.9430000000000001</v>
      </c>
      <c r="F2" s="9">
        <v>37.683300000000003</v>
      </c>
      <c r="G2" s="9" t="s">
        <v>43</v>
      </c>
      <c r="H2" s="9">
        <v>2.8559999999999999</v>
      </c>
      <c r="I2" s="9">
        <v>3666.6046000000001</v>
      </c>
      <c r="J2" s="9" t="s">
        <v>44</v>
      </c>
      <c r="K2" s="9">
        <v>3.0960000000000001</v>
      </c>
      <c r="L2" s="9">
        <v>704.21460000000002</v>
      </c>
      <c r="M2" s="4">
        <f>AVERAGE(F2:F5,F16:F19,F30:F33,F44:F47,F58:F61)</f>
        <v>38.165679999999995</v>
      </c>
      <c r="N2" s="4">
        <f>STDEV(F2:F5,F16:F19,F30:F33,F44:F47,G58:G61)</f>
        <v>0.25557477240851956</v>
      </c>
      <c r="O2" s="4">
        <v>4.08</v>
      </c>
      <c r="P2" s="4">
        <f>AVERAGE(I2:I5,I16:I19,I30:I33,I44:I47,I58:I61)</f>
        <v>3670.7423799999997</v>
      </c>
      <c r="Q2" s="4">
        <f>STDEV(I2:I5,I16:I19,I30:I33,I44:I47,I58:I61)</f>
        <v>11.409363221107375</v>
      </c>
      <c r="R2" s="4">
        <v>399</v>
      </c>
      <c r="S2" s="4">
        <f>AVERAGE(L2:L5,L16:L19,L30:L33,L44:L47,L58:L61)</f>
        <v>699.84811500000001</v>
      </c>
      <c r="T2" s="4">
        <f>STDEV(L2:L5,L16:L19,L30:L33,L44:L47,L58:L61)</f>
        <v>2.6236684948399582</v>
      </c>
      <c r="U2" s="4">
        <v>399</v>
      </c>
      <c r="AD2" s="7">
        <v>42852</v>
      </c>
      <c r="AE2" s="6">
        <f>(N2/M2)^2</f>
        <v>4.4842514390043E-5</v>
      </c>
      <c r="AF2" s="6">
        <f>(T2/S2)^2</f>
        <v>1.4054335809199353E-5</v>
      </c>
      <c r="AG2" s="6">
        <f>(T2/S2)^2</f>
        <v>1.4054335809199353E-5</v>
      </c>
    </row>
    <row r="3" spans="1:33" x14ac:dyDescent="0.25">
      <c r="A3" s="5" t="s">
        <v>41</v>
      </c>
      <c r="B3" s="7">
        <v>42905</v>
      </c>
      <c r="C3" s="8">
        <v>0.73875000000000002</v>
      </c>
      <c r="D3" s="5" t="s">
        <v>42</v>
      </c>
      <c r="E3" s="9">
        <v>1.946</v>
      </c>
      <c r="F3" s="9">
        <v>38.397199999999998</v>
      </c>
      <c r="G3" s="9" t="s">
        <v>43</v>
      </c>
      <c r="H3" s="9">
        <v>2.86</v>
      </c>
      <c r="I3" s="9">
        <v>3664.1523000000002</v>
      </c>
      <c r="J3" s="9" t="s">
        <v>44</v>
      </c>
      <c r="K3" s="9">
        <v>3.1030000000000002</v>
      </c>
      <c r="L3" s="9">
        <v>698.78279999999995</v>
      </c>
      <c r="M3" s="5"/>
      <c r="N3" s="4"/>
      <c r="O3" s="5"/>
      <c r="P3" s="5"/>
      <c r="Q3" s="4"/>
      <c r="R3" s="4"/>
      <c r="S3" s="5"/>
      <c r="T3" s="4"/>
      <c r="U3" s="4"/>
      <c r="AD3" s="7">
        <v>42852</v>
      </c>
    </row>
    <row r="4" spans="1:33" x14ac:dyDescent="0.25">
      <c r="A4" s="5" t="s">
        <v>41</v>
      </c>
      <c r="B4" s="7">
        <v>42905</v>
      </c>
      <c r="C4" s="8">
        <v>0.74247685185185175</v>
      </c>
      <c r="D4" s="5" t="s">
        <v>42</v>
      </c>
      <c r="E4" s="9">
        <v>1.946</v>
      </c>
      <c r="F4" s="9">
        <v>38.181800000000003</v>
      </c>
      <c r="G4" s="9" t="s">
        <v>43</v>
      </c>
      <c r="H4" s="9">
        <v>2.86</v>
      </c>
      <c r="I4" s="9">
        <v>3651.8519999999999</v>
      </c>
      <c r="J4" s="9" t="s">
        <v>44</v>
      </c>
      <c r="K4" s="9">
        <v>3.1</v>
      </c>
      <c r="L4" s="9">
        <v>693.67740000000003</v>
      </c>
      <c r="M4" s="5"/>
      <c r="N4" s="4"/>
      <c r="O4" s="5"/>
      <c r="P4" s="5"/>
      <c r="Q4" s="4"/>
      <c r="R4" s="4"/>
      <c r="S4" s="5"/>
      <c r="T4" s="4"/>
      <c r="U4" s="4"/>
      <c r="AD4" s="7">
        <v>42852</v>
      </c>
    </row>
    <row r="5" spans="1:33" x14ac:dyDescent="0.25">
      <c r="A5" s="5" t="s">
        <v>41</v>
      </c>
      <c r="B5" s="7">
        <v>42905</v>
      </c>
      <c r="C5" s="8">
        <v>0.74621527777777785</v>
      </c>
      <c r="D5" s="5" t="s">
        <v>42</v>
      </c>
      <c r="E5" s="9">
        <v>1.94</v>
      </c>
      <c r="F5" s="9">
        <v>37.8416</v>
      </c>
      <c r="G5" s="9" t="s">
        <v>43</v>
      </c>
      <c r="H5" s="9">
        <v>2.8530000000000002</v>
      </c>
      <c r="I5" s="9">
        <v>3651.9670000000001</v>
      </c>
      <c r="J5" s="9" t="s">
        <v>44</v>
      </c>
      <c r="K5" s="9">
        <v>3.093</v>
      </c>
      <c r="L5" s="9">
        <v>697.96550000000002</v>
      </c>
      <c r="M5" s="5"/>
      <c r="N5" s="4"/>
      <c r="O5" s="5"/>
      <c r="P5" s="5"/>
      <c r="Q5" s="4"/>
      <c r="R5" s="4"/>
      <c r="S5" s="5"/>
      <c r="T5" s="4"/>
      <c r="U5" s="4"/>
      <c r="AD5" s="7">
        <v>42852</v>
      </c>
    </row>
    <row r="6" spans="1:33" x14ac:dyDescent="0.25">
      <c r="A6" s="25" t="s">
        <v>80</v>
      </c>
      <c r="B6" s="27">
        <v>42905</v>
      </c>
      <c r="C6" s="28">
        <v>0.74994212962962958</v>
      </c>
      <c r="D6" s="25" t="s">
        <v>42</v>
      </c>
      <c r="E6" s="29">
        <v>1.946</v>
      </c>
      <c r="F6" s="29">
        <v>20.215</v>
      </c>
      <c r="G6" s="29" t="s">
        <v>43</v>
      </c>
      <c r="H6" s="29">
        <v>2.86</v>
      </c>
      <c r="I6" s="29">
        <v>4183.2291999999998</v>
      </c>
      <c r="J6" s="29" t="s">
        <v>44</v>
      </c>
      <c r="K6" s="29">
        <v>3.1</v>
      </c>
      <c r="L6" s="29">
        <v>497.10419999999999</v>
      </c>
      <c r="O6" s="10">
        <f>($O$2/$M$2)*F6</f>
        <v>2.1610305384313868</v>
      </c>
      <c r="R6" s="10">
        <f>($R$2/$P$2)*I6</f>
        <v>454.70596353863436</v>
      </c>
      <c r="U6" s="10">
        <f>($S$2/$U$2)*L6</f>
        <v>871.92340182602254</v>
      </c>
      <c r="V6" s="3">
        <v>0</v>
      </c>
      <c r="W6" s="11" t="s">
        <v>33</v>
      </c>
      <c r="X6" s="2">
        <f>SLOPE(O6:O10,$V$6:$V$10)</f>
        <v>-2.7285749919823267E-3</v>
      </c>
      <c r="Y6" s="2">
        <f>RSQ(O6:O10,$V$6:$V$10)</f>
        <v>0.82110350888173522</v>
      </c>
      <c r="Z6" s="2">
        <f>SLOPE($R6:$R10,$V$6:$V$10)</f>
        <v>7.2098876290523037</v>
      </c>
      <c r="AA6" s="2">
        <f>RSQ(R6:R10,$V$6:$V$10)</f>
        <v>0.92275676342372426</v>
      </c>
      <c r="AB6" s="2">
        <f>SLOPE(U6:U10,$V$6:$V$10)</f>
        <v>0.28917408390845706</v>
      </c>
      <c r="AC6" s="2">
        <f>RSQ(U6:U10,$V$6:$V$10)</f>
        <v>0.14052594886492478</v>
      </c>
      <c r="AD6" s="7">
        <v>42852</v>
      </c>
      <c r="AE6" s="2"/>
    </row>
    <row r="7" spans="1:33" x14ac:dyDescent="0.25">
      <c r="A7" s="25" t="s">
        <v>81</v>
      </c>
      <c r="B7" s="27">
        <v>42905</v>
      </c>
      <c r="C7" s="28">
        <v>0.75368055555555558</v>
      </c>
      <c r="D7" s="25" t="s">
        <v>42</v>
      </c>
      <c r="E7" s="29">
        <v>1.9430000000000001</v>
      </c>
      <c r="F7" s="29">
        <v>20.1187</v>
      </c>
      <c r="G7" s="29" t="s">
        <v>43</v>
      </c>
      <c r="H7" s="29">
        <v>2.8559999999999999</v>
      </c>
      <c r="I7" s="29">
        <v>5657.0231999999996</v>
      </c>
      <c r="J7" s="29" t="s">
        <v>44</v>
      </c>
      <c r="K7" s="29">
        <v>3.1</v>
      </c>
      <c r="L7" s="29">
        <v>502.9905</v>
      </c>
      <c r="O7" s="10">
        <f>($O$2/$M$2)*F7</f>
        <v>2.1507358443502125</v>
      </c>
      <c r="R7" s="10">
        <f>($R$2/$P$2)*I7</f>
        <v>614.90347813512312</v>
      </c>
      <c r="U7" s="10">
        <f>($S$2/$U$2)*L7</f>
        <v>882.24800322783835</v>
      </c>
      <c r="V7" s="3">
        <v>10</v>
      </c>
      <c r="W7" s="13" t="s">
        <v>34</v>
      </c>
      <c r="X7" s="2">
        <f>SLOPE($O11:$O15,$V$6:$V$10)</f>
        <v>-7.5665466984998543E-4</v>
      </c>
      <c r="Y7" s="2">
        <f>RSQ(O11:O15,$V$6:$V$10)</f>
        <v>0.16744667491797058</v>
      </c>
      <c r="Z7" s="2">
        <f>SLOPE($R11:$R15,$V$6:$V$10)</f>
        <v>7.376564484484474</v>
      </c>
      <c r="AA7" s="2">
        <f>RSQ(R11:R15,$V$6:$V$10)</f>
        <v>0.89909575266927555</v>
      </c>
      <c r="AB7" s="2">
        <f>SLOPE(U11:U15,$V$6:$V$10)</f>
        <v>4.4474558405867129E-2</v>
      </c>
      <c r="AC7" s="2">
        <f>RSQ(U11:U15,$V$6:$V$10)</f>
        <v>2.3112470059306958E-2</v>
      </c>
      <c r="AD7" s="7">
        <v>42852</v>
      </c>
      <c r="AE7" s="2"/>
    </row>
    <row r="8" spans="1:33" x14ac:dyDescent="0.25">
      <c r="A8" s="25" t="s">
        <v>82</v>
      </c>
      <c r="B8" s="27">
        <v>42905</v>
      </c>
      <c r="C8" s="28">
        <v>0.75741898148148146</v>
      </c>
      <c r="D8" s="25" t="s">
        <v>42</v>
      </c>
      <c r="E8" s="29">
        <v>1.946</v>
      </c>
      <c r="F8" s="29">
        <v>19.272400000000001</v>
      </c>
      <c r="G8" s="29" t="s">
        <v>43</v>
      </c>
      <c r="H8" s="29">
        <v>2.86</v>
      </c>
      <c r="I8" s="29">
        <v>5682.3462</v>
      </c>
      <c r="J8" s="29" t="s">
        <v>44</v>
      </c>
      <c r="K8" s="29">
        <v>3.1</v>
      </c>
      <c r="L8" s="29">
        <v>488.17090000000002</v>
      </c>
      <c r="N8" s="10">
        <f>($O$2/$M$2)*F8</f>
        <v>2.0602644050885512</v>
      </c>
      <c r="R8" s="10">
        <f>($R$2/$P$2)*I8</f>
        <v>617.65602134138328</v>
      </c>
      <c r="U8" s="10">
        <f>($S$2/$U$2)*L8</f>
        <v>856.25434627281584</v>
      </c>
      <c r="V8" s="3">
        <v>20</v>
      </c>
      <c r="W8" s="15" t="s">
        <v>35</v>
      </c>
      <c r="X8" s="2">
        <f>SLOPE($O20:$O24,$V$6:$V$10)</f>
        <v>-9.3507465345828763E-4</v>
      </c>
      <c r="Y8" s="2">
        <f>RSQ(O20:O24,$V$6:$V$10)</f>
        <v>0.86511081481957863</v>
      </c>
      <c r="Z8" s="2">
        <f>SLOPE($R20:$R24,$V$6:$V$10)</f>
        <v>5.9760409789368021</v>
      </c>
      <c r="AA8" s="2">
        <f>RSQ(R20:R24,$V$6:$V$10)</f>
        <v>0.9466568715381708</v>
      </c>
      <c r="AB8" s="2">
        <f>SLOPE($U20:$U24,$V$6:$V$10)</f>
        <v>9.3953293934775958E-2</v>
      </c>
      <c r="AC8" s="2">
        <f>RSQ(U20:U24,$V$6:$V$10)</f>
        <v>7.6068367477315246E-4</v>
      </c>
      <c r="AD8" s="7">
        <v>42852</v>
      </c>
      <c r="AE8" s="2"/>
    </row>
    <row r="9" spans="1:33" x14ac:dyDescent="0.25">
      <c r="A9" s="25" t="s">
        <v>83</v>
      </c>
      <c r="B9" s="27">
        <v>42905</v>
      </c>
      <c r="C9" s="28">
        <v>0.7611458333333333</v>
      </c>
      <c r="D9" s="25" t="s">
        <v>42</v>
      </c>
      <c r="E9" s="29">
        <v>1.94</v>
      </c>
      <c r="F9" s="29">
        <v>19.178699999999999</v>
      </c>
      <c r="G9" s="29" t="s">
        <v>43</v>
      </c>
      <c r="H9" s="29">
        <v>2.8530000000000002</v>
      </c>
      <c r="I9" s="29">
        <v>6454.4700999999995</v>
      </c>
      <c r="J9" s="29" t="s">
        <v>44</v>
      </c>
      <c r="K9" s="29">
        <v>3.093</v>
      </c>
      <c r="L9" s="29">
        <v>501.40620000000001</v>
      </c>
      <c r="O9" s="10">
        <f>($O$2/$M$2)*F9</f>
        <v>2.0502476570573354</v>
      </c>
      <c r="R9" s="10">
        <f t="shared" ref="R9:R15" si="0">($R$2/$P$2)*I9</f>
        <v>701.58384961354875</v>
      </c>
      <c r="U9" s="10">
        <f>($S$2/$U$2)*L9</f>
        <v>879.4691326298572</v>
      </c>
      <c r="V9" s="3">
        <v>30</v>
      </c>
      <c r="W9" s="18" t="s">
        <v>36</v>
      </c>
      <c r="X9" s="2">
        <f>SLOPE($O25:$O29,$V$6:$V$10)</f>
        <v>-4.9298008053308634E-3</v>
      </c>
      <c r="Y9" s="2">
        <f>RSQ(O25:O29,$V$6:$V$10)</f>
        <v>0.96137858451956415</v>
      </c>
      <c r="Z9" s="2">
        <f>SLOPE($R25:$R29,$V$6:$V$10)</f>
        <v>35.994397824780066</v>
      </c>
      <c r="AA9" s="2">
        <f>RSQ(R25:R29,$V$6:$V$10)</f>
        <v>0.99053001780916383</v>
      </c>
      <c r="AB9" s="2">
        <f>SLOPE(U25:U29,$V$6:$V$10)</f>
        <v>1.0646336088410853</v>
      </c>
      <c r="AC9" s="2">
        <f>RSQ(U25:U29,$V$6:$V$10)</f>
        <v>0.87874684556948757</v>
      </c>
      <c r="AD9" s="7">
        <v>42852</v>
      </c>
      <c r="AE9" s="2"/>
    </row>
    <row r="10" spans="1:33" x14ac:dyDescent="0.25">
      <c r="A10" s="25" t="s">
        <v>84</v>
      </c>
      <c r="B10" s="27">
        <v>42905</v>
      </c>
      <c r="C10" s="28">
        <v>0.76487268518518514</v>
      </c>
      <c r="D10" s="25" t="s">
        <v>42</v>
      </c>
      <c r="E10" s="29">
        <v>1.94</v>
      </c>
      <c r="F10" s="29">
        <v>19.408799999999999</v>
      </c>
      <c r="G10" s="29" t="s">
        <v>43</v>
      </c>
      <c r="H10" s="29">
        <v>2.8530000000000002</v>
      </c>
      <c r="I10" s="29">
        <v>7101.0020000000004</v>
      </c>
      <c r="J10" s="29" t="s">
        <v>44</v>
      </c>
      <c r="K10" s="29">
        <v>3.093</v>
      </c>
      <c r="L10" s="29">
        <v>506.13959999999997</v>
      </c>
      <c r="O10" s="10">
        <f t="shared" ref="O10:O15" si="1">($O$2/$M$2)*F10</f>
        <v>2.074845882478709</v>
      </c>
      <c r="R10" s="10">
        <f t="shared" si="0"/>
        <v>771.86015925203674</v>
      </c>
      <c r="U10" s="10">
        <f>($S$2/$U$2)*L10</f>
        <v>887.77154132043597</v>
      </c>
      <c r="V10" s="3">
        <v>40</v>
      </c>
      <c r="W10" s="20" t="s">
        <v>37</v>
      </c>
      <c r="X10" s="2">
        <f>SLOPE($O34:$O38,$V$6:$V$10)</f>
        <v>-2.749619478622086E-3</v>
      </c>
      <c r="Y10" s="2">
        <f>RSQ(O34:O38,$V$6:$V$10)</f>
        <v>0.80408227286879919</v>
      </c>
      <c r="Z10" s="2">
        <f>SLOPE($R34:$R38,$V$6:$V$10)</f>
        <v>16.427887757407806</v>
      </c>
      <c r="AA10" s="2">
        <f>RSQ(R34:R38,$V$6:$V$10)</f>
        <v>0.98923334982880573</v>
      </c>
      <c r="AB10" s="2">
        <f>SLOPE(U34:U38,$V$6:$V$10)</f>
        <v>-1.0604751128451857</v>
      </c>
      <c r="AC10" s="2">
        <f>RSQ(U34:U38,$V$6:$V$10)</f>
        <v>0.84095387865875015</v>
      </c>
      <c r="AD10" s="7">
        <v>42852</v>
      </c>
      <c r="AE10" s="2"/>
    </row>
    <row r="11" spans="1:33" x14ac:dyDescent="0.25">
      <c r="A11" s="25" t="s">
        <v>45</v>
      </c>
      <c r="B11" s="27">
        <v>42905</v>
      </c>
      <c r="C11" s="28">
        <v>0.76861111111111102</v>
      </c>
      <c r="D11" s="25" t="s">
        <v>42</v>
      </c>
      <c r="E11" s="29">
        <v>1.95</v>
      </c>
      <c r="F11" s="29">
        <v>19.405899999999999</v>
      </c>
      <c r="G11" s="29" t="s">
        <v>43</v>
      </c>
      <c r="H11" s="29">
        <v>2.86</v>
      </c>
      <c r="I11" s="29">
        <v>4454.9218000000001</v>
      </c>
      <c r="J11" s="29" t="s">
        <v>44</v>
      </c>
      <c r="K11" s="29">
        <v>3.1030000000000002</v>
      </c>
      <c r="L11" s="29">
        <v>499.1438</v>
      </c>
      <c r="O11" s="12">
        <f>($O$2/$M$2)*F11</f>
        <v>2.0745358657306778</v>
      </c>
      <c r="R11" s="12">
        <f t="shared" si="0"/>
        <v>484.23823145006435</v>
      </c>
      <c r="U11" s="12">
        <f>($S$2/$U$2)*L11</f>
        <v>875.50087103743601</v>
      </c>
      <c r="V11" s="3"/>
      <c r="W11" s="21" t="s">
        <v>38</v>
      </c>
      <c r="X11" s="2">
        <f>SLOPE($O39:$O43,$V$6:$V$10)</f>
        <v>-5.5366853151837024E-3</v>
      </c>
      <c r="Y11" s="2">
        <f>RSQ(O39:O43,$V$6:$V$10)</f>
        <v>0.98898563973810116</v>
      </c>
      <c r="Z11" s="2">
        <f>SLOPE($R39:$R43,$V$6:$V$10)</f>
        <v>6.9807501192715131</v>
      </c>
      <c r="AA11" s="2">
        <f>RSQ(R39:R43,$V$6:$V$10)</f>
        <v>0.891611326711643</v>
      </c>
      <c r="AB11" s="2">
        <f>SLOPE($U39:$U43,$V$6:$V$10)</f>
        <v>-1.0152042360327858</v>
      </c>
      <c r="AC11" s="2">
        <f>RSQ(U39:U43,$V$6:$V$10)</f>
        <v>0.83128087349457347</v>
      </c>
      <c r="AD11" s="7">
        <v>42852</v>
      </c>
      <c r="AE11" s="2"/>
    </row>
    <row r="12" spans="1:33" x14ac:dyDescent="0.25">
      <c r="A12" s="25" t="s">
        <v>46</v>
      </c>
      <c r="B12" s="27">
        <v>42905</v>
      </c>
      <c r="C12" s="28">
        <v>0.77233796296296298</v>
      </c>
      <c r="D12" s="25" t="s">
        <v>42</v>
      </c>
      <c r="E12" s="29">
        <v>1.946</v>
      </c>
      <c r="F12" s="29">
        <v>19.037600000000001</v>
      </c>
      <c r="G12" s="29" t="s">
        <v>43</v>
      </c>
      <c r="H12" s="29">
        <v>2.86</v>
      </c>
      <c r="I12" s="29">
        <v>5785.4305000000004</v>
      </c>
      <c r="J12" s="29" t="s">
        <v>44</v>
      </c>
      <c r="K12" s="29">
        <v>3.1</v>
      </c>
      <c r="L12" s="29">
        <v>503.06479999999999</v>
      </c>
      <c r="O12" s="12">
        <f>($O$2/$M$2)*F12</f>
        <v>2.0351637387307133</v>
      </c>
      <c r="R12" s="12">
        <f t="shared" si="0"/>
        <v>628.8610124418484</v>
      </c>
      <c r="U12" s="12">
        <f>($S$2/$U$2)*L12</f>
        <v>882.37832582168414</v>
      </c>
      <c r="V12" s="3"/>
      <c r="W12" s="23" t="s">
        <v>39</v>
      </c>
      <c r="X12" s="2">
        <f>SLOPE($O48:$O52,$V$6:$V$10)</f>
        <v>-7.6715247835227899E-3</v>
      </c>
      <c r="Y12" s="2">
        <f>RSQ(O48:O52,$V$6:$V$10)</f>
        <v>0.98520020409885967</v>
      </c>
      <c r="Z12" s="2">
        <f>SLOPE($R48:$R52,$V$6:$V$10)</f>
        <v>10.213880108361076</v>
      </c>
      <c r="AA12" s="2">
        <f>RSQ(R48:R52,$V$6:$V$10)</f>
        <v>0.96753097696104307</v>
      </c>
      <c r="AB12" s="2">
        <f>SLOPE(U48:U52,$V$6:$V$10)</f>
        <v>0.84761078355124253</v>
      </c>
      <c r="AC12" s="2">
        <f>RSQ(U48:U52,$V$6:$V$10)</f>
        <v>0.4265972622798454</v>
      </c>
      <c r="AD12" s="7">
        <v>42852</v>
      </c>
      <c r="AE12" s="2"/>
    </row>
    <row r="13" spans="1:33" x14ac:dyDescent="0.25">
      <c r="A13" s="25" t="s">
        <v>47</v>
      </c>
      <c r="B13" s="27">
        <v>42905</v>
      </c>
      <c r="C13" s="28">
        <v>0.77607638888888886</v>
      </c>
      <c r="D13" s="25" t="s">
        <v>42</v>
      </c>
      <c r="E13" s="29">
        <v>1.9430000000000001</v>
      </c>
      <c r="F13" s="29">
        <v>19.472200000000001</v>
      </c>
      <c r="G13" s="29" t="s">
        <v>43</v>
      </c>
      <c r="H13" s="29">
        <v>2.8559999999999999</v>
      </c>
      <c r="I13" s="29">
        <v>6651.5154000000002</v>
      </c>
      <c r="J13" s="29" t="s">
        <v>44</v>
      </c>
      <c r="K13" s="29">
        <v>3.0960000000000001</v>
      </c>
      <c r="L13" s="29">
        <v>505.23439999999999</v>
      </c>
      <c r="O13" s="12">
        <f>($O$2/$M$2)*F13</f>
        <v>2.0816234900046329</v>
      </c>
      <c r="R13" s="12">
        <f t="shared" si="0"/>
        <v>723.00215320476946</v>
      </c>
      <c r="U13" s="12">
        <f>($S$2/$U$2)*L13</f>
        <v>886.1838157221955</v>
      </c>
      <c r="V13" s="3"/>
      <c r="W13" s="25" t="s">
        <v>40</v>
      </c>
      <c r="X13" s="2">
        <f>SLOPE($O53:$O57,$V$6:$V$10)</f>
        <v>-7.9473327869436661E-3</v>
      </c>
      <c r="Y13" s="2">
        <f>RSQ(O53:O57,$V$6:$V$10)</f>
        <v>0.94221185507626648</v>
      </c>
      <c r="Z13" s="2">
        <f>SLOPE($R53:$R57,$V$6:$V$10)</f>
        <v>6.4214132959665768</v>
      </c>
      <c r="AA13" s="2">
        <f>RSQ(R53:R57,$V$6:$V$10)</f>
        <v>0.98255373188512896</v>
      </c>
      <c r="AB13" s="2">
        <f>SLOPE(U53:U57,$V$6:$V$10)</f>
        <v>0.21037188776157906</v>
      </c>
      <c r="AC13" s="2">
        <f>RSQ(U53:U57,$V$6:$V$10)</f>
        <v>0.78350807682463974</v>
      </c>
      <c r="AD13" s="7">
        <v>42852</v>
      </c>
      <c r="AE13" s="2"/>
    </row>
    <row r="14" spans="1:33" x14ac:dyDescent="0.25">
      <c r="A14" s="25" t="s">
        <v>48</v>
      </c>
      <c r="B14" s="27">
        <v>42905</v>
      </c>
      <c r="C14" s="28">
        <v>0.77980324074074081</v>
      </c>
      <c r="D14" s="25" t="s">
        <v>42</v>
      </c>
      <c r="E14" s="29">
        <v>1.946</v>
      </c>
      <c r="F14" s="29">
        <v>19.4208</v>
      </c>
      <c r="G14" s="29" t="s">
        <v>43</v>
      </c>
      <c r="H14" s="29">
        <v>2.86</v>
      </c>
      <c r="I14" s="29">
        <v>6962.0391</v>
      </c>
      <c r="J14" s="29" t="s">
        <v>44</v>
      </c>
      <c r="K14" s="29">
        <v>3.1</v>
      </c>
      <c r="L14" s="29">
        <v>499.14640000000003</v>
      </c>
      <c r="O14" s="12">
        <f>($O$2/$M$2)*F14</f>
        <v>2.0761287104015969</v>
      </c>
      <c r="R14" s="12">
        <f t="shared" si="0"/>
        <v>756.75525910919418</v>
      </c>
      <c r="U14" s="12">
        <f>($S$2/$U$2)*L14</f>
        <v>875.5054314512181</v>
      </c>
      <c r="AD14" s="7">
        <v>42852</v>
      </c>
    </row>
    <row r="15" spans="1:33" x14ac:dyDescent="0.25">
      <c r="A15" s="25" t="s">
        <v>49</v>
      </c>
      <c r="B15" s="27">
        <v>42905</v>
      </c>
      <c r="C15" s="28">
        <v>0.78354166666666669</v>
      </c>
      <c r="D15" s="25" t="s">
        <v>42</v>
      </c>
      <c r="E15" s="29">
        <v>1.95</v>
      </c>
      <c r="F15" s="29">
        <v>18.860399999999998</v>
      </c>
      <c r="G15" s="29" t="s">
        <v>43</v>
      </c>
      <c r="H15" s="29">
        <v>2.86</v>
      </c>
      <c r="I15" s="29">
        <v>7259.7839000000004</v>
      </c>
      <c r="J15" s="29" t="s">
        <v>44</v>
      </c>
      <c r="K15" s="29">
        <v>3.1030000000000002</v>
      </c>
      <c r="L15" s="29">
        <v>502.37079999999997</v>
      </c>
      <c r="O15" s="12">
        <f>($O$2/$M$2)*F15</f>
        <v>2.0162206464027368</v>
      </c>
      <c r="R15" s="12">
        <f t="shared" si="0"/>
        <v>789.11933234061507</v>
      </c>
      <c r="U15" s="12">
        <f>($S$2/$U$2)*L15</f>
        <v>881.16104614296239</v>
      </c>
      <c r="AD15" s="7">
        <v>42852</v>
      </c>
    </row>
    <row r="16" spans="1:33" x14ac:dyDescent="0.25">
      <c r="A16" s="5" t="s">
        <v>41</v>
      </c>
      <c r="B16" s="7">
        <v>42905</v>
      </c>
      <c r="C16" s="8">
        <v>0.78726851851851853</v>
      </c>
      <c r="D16" s="5" t="s">
        <v>42</v>
      </c>
      <c r="E16" s="9">
        <v>1.946</v>
      </c>
      <c r="F16" s="9">
        <v>38.018000000000001</v>
      </c>
      <c r="G16" s="9" t="s">
        <v>43</v>
      </c>
      <c r="H16" s="9">
        <v>2.86</v>
      </c>
      <c r="I16" s="9">
        <v>3660.2636000000002</v>
      </c>
      <c r="J16" s="9" t="s">
        <v>44</v>
      </c>
      <c r="K16" s="9">
        <v>3.0960000000000001</v>
      </c>
      <c r="L16" s="9">
        <v>699.60760000000005</v>
      </c>
      <c r="M16" s="5"/>
      <c r="N16" s="4"/>
      <c r="O16" s="5"/>
      <c r="P16" s="5"/>
      <c r="Q16" s="4"/>
      <c r="R16" s="4"/>
      <c r="S16" s="5"/>
      <c r="T16" s="4"/>
      <c r="U16" s="4"/>
      <c r="AD16" s="7">
        <v>42852</v>
      </c>
    </row>
    <row r="17" spans="1:30" x14ac:dyDescent="0.25">
      <c r="A17" s="5" t="s">
        <v>41</v>
      </c>
      <c r="B17" s="7">
        <v>42905</v>
      </c>
      <c r="C17" s="8">
        <v>0.79100694444444442</v>
      </c>
      <c r="D17" s="5" t="s">
        <v>42</v>
      </c>
      <c r="E17" s="9">
        <v>1.946</v>
      </c>
      <c r="F17" s="9">
        <v>37.902799999999999</v>
      </c>
      <c r="G17" s="9" t="s">
        <v>43</v>
      </c>
      <c r="H17" s="9">
        <v>2.86</v>
      </c>
      <c r="I17" s="9">
        <v>3680.3092999999999</v>
      </c>
      <c r="J17" s="9" t="s">
        <v>44</v>
      </c>
      <c r="K17" s="9">
        <v>3.1</v>
      </c>
      <c r="L17" s="9">
        <v>701.40980000000002</v>
      </c>
      <c r="M17" s="5"/>
      <c r="N17" s="4"/>
      <c r="O17" s="5"/>
      <c r="P17" s="5"/>
      <c r="Q17" s="4"/>
      <c r="R17" s="4"/>
      <c r="S17" s="5"/>
      <c r="T17" s="4"/>
      <c r="U17" s="4"/>
      <c r="AD17" s="7">
        <v>42852</v>
      </c>
    </row>
    <row r="18" spans="1:30" x14ac:dyDescent="0.25">
      <c r="A18" s="5" t="s">
        <v>41</v>
      </c>
      <c r="B18" s="7">
        <v>42905</v>
      </c>
      <c r="C18" s="8">
        <v>0.79473379629629637</v>
      </c>
      <c r="D18" s="5" t="s">
        <v>42</v>
      </c>
      <c r="E18" s="9">
        <v>1.946</v>
      </c>
      <c r="F18" s="9">
        <v>38.2226</v>
      </c>
      <c r="G18" s="9" t="s">
        <v>43</v>
      </c>
      <c r="H18" s="9">
        <v>2.86</v>
      </c>
      <c r="I18" s="9">
        <v>3669.6131999999998</v>
      </c>
      <c r="J18" s="9" t="s">
        <v>44</v>
      </c>
      <c r="K18" s="9">
        <v>3.1</v>
      </c>
      <c r="L18" s="9">
        <v>701.90880000000004</v>
      </c>
      <c r="M18" s="5"/>
      <c r="N18" s="4"/>
      <c r="O18" s="5"/>
      <c r="P18" s="5"/>
      <c r="Q18" s="4"/>
      <c r="R18" s="4"/>
      <c r="S18" s="5"/>
      <c r="T18" s="4"/>
      <c r="U18" s="4"/>
      <c r="AD18" s="7">
        <v>42852</v>
      </c>
    </row>
    <row r="19" spans="1:30" x14ac:dyDescent="0.25">
      <c r="A19" s="5" t="s">
        <v>41</v>
      </c>
      <c r="B19" s="7">
        <v>42905</v>
      </c>
      <c r="C19" s="8">
        <v>0.79847222222222225</v>
      </c>
      <c r="D19" s="5" t="s">
        <v>42</v>
      </c>
      <c r="E19" s="9">
        <v>1.9430000000000001</v>
      </c>
      <c r="F19" s="9">
        <v>37.9178</v>
      </c>
      <c r="G19" s="9" t="s">
        <v>43</v>
      </c>
      <c r="H19" s="9">
        <v>2.8559999999999999</v>
      </c>
      <c r="I19" s="9">
        <v>3664.9254000000001</v>
      </c>
      <c r="J19" s="9" t="s">
        <v>44</v>
      </c>
      <c r="K19" s="9">
        <v>3.0960000000000001</v>
      </c>
      <c r="L19" s="9">
        <v>702.49220000000003</v>
      </c>
      <c r="M19" s="5"/>
      <c r="N19" s="4"/>
      <c r="O19" s="5"/>
      <c r="P19" s="5"/>
      <c r="Q19" s="4"/>
      <c r="R19" s="4"/>
      <c r="S19" s="5"/>
      <c r="T19" s="4"/>
      <c r="U19" s="4"/>
      <c r="AD19" s="7">
        <v>42852</v>
      </c>
    </row>
    <row r="20" spans="1:30" x14ac:dyDescent="0.25">
      <c r="A20" s="25" t="s">
        <v>50</v>
      </c>
      <c r="B20" s="27">
        <v>42905</v>
      </c>
      <c r="C20" s="28">
        <v>0.80196759259259265</v>
      </c>
      <c r="D20" s="25" t="s">
        <v>42</v>
      </c>
      <c r="E20" s="29">
        <v>1.94</v>
      </c>
      <c r="F20" s="29">
        <v>19.940100000000001</v>
      </c>
      <c r="G20" s="29" t="s">
        <v>43</v>
      </c>
      <c r="H20" s="29">
        <v>2.8530000000000002</v>
      </c>
      <c r="I20" s="29">
        <v>4042.4259999999999</v>
      </c>
      <c r="J20" s="29" t="s">
        <v>44</v>
      </c>
      <c r="K20" s="29">
        <v>3.093</v>
      </c>
      <c r="L20" s="29">
        <v>499.62779999999998</v>
      </c>
      <c r="O20" s="14">
        <f>($O$2/$M$2)*F20</f>
        <v>2.1316430887645659</v>
      </c>
      <c r="P20" s="3"/>
      <c r="R20" s="14">
        <f>($R$2/$P$2)*I20</f>
        <v>439.40102764716494</v>
      </c>
      <c r="S20" s="3"/>
      <c r="U20" s="14">
        <f>($S$2/$U$2)*L20</f>
        <v>876.34980960299993</v>
      </c>
      <c r="AD20" s="7">
        <v>42852</v>
      </c>
    </row>
    <row r="21" spans="1:30" x14ac:dyDescent="0.25">
      <c r="A21" s="25" t="s">
        <v>51</v>
      </c>
      <c r="B21" s="27">
        <v>42905</v>
      </c>
      <c r="C21" s="28">
        <v>0.80570601851851853</v>
      </c>
      <c r="D21" s="25" t="s">
        <v>42</v>
      </c>
      <c r="E21" s="29">
        <v>1.9430000000000001</v>
      </c>
      <c r="F21" s="29">
        <v>19.814599999999999</v>
      </c>
      <c r="G21" s="29" t="s">
        <v>43</v>
      </c>
      <c r="H21" s="29">
        <v>2.8559999999999999</v>
      </c>
      <c r="I21" s="29">
        <v>5154.9081999999999</v>
      </c>
      <c r="J21" s="29" t="s">
        <v>44</v>
      </c>
      <c r="K21" s="29">
        <v>3.0960000000000001</v>
      </c>
      <c r="L21" s="29">
        <v>511.28530000000001</v>
      </c>
      <c r="O21" s="14">
        <f>($O$2/$M$2)*F21</f>
        <v>2.1182268467376977</v>
      </c>
      <c r="P21" s="3"/>
      <c r="R21" s="14">
        <f>($R$2/$P$2)*I21</f>
        <v>560.32490403208305</v>
      </c>
      <c r="S21" s="3"/>
      <c r="U21" s="14">
        <f>($S$2/$U$2)*L21</f>
        <v>896.79712639651507</v>
      </c>
      <c r="AD21" s="7">
        <v>42852</v>
      </c>
    </row>
    <row r="22" spans="1:30" x14ac:dyDescent="0.25">
      <c r="A22" s="25" t="s">
        <v>52</v>
      </c>
      <c r="B22" s="27">
        <v>42905</v>
      </c>
      <c r="C22" s="28">
        <v>0.80943287037037026</v>
      </c>
      <c r="D22" s="25" t="s">
        <v>42</v>
      </c>
      <c r="E22" s="29">
        <v>1.946</v>
      </c>
      <c r="F22" s="29">
        <v>19.165800000000001</v>
      </c>
      <c r="G22" s="29" t="s">
        <v>43</v>
      </c>
      <c r="H22" s="29">
        <v>2.8559999999999999</v>
      </c>
      <c r="I22" s="29">
        <v>4033.7453999999998</v>
      </c>
      <c r="J22" s="29" t="s">
        <v>44</v>
      </c>
      <c r="K22" s="29">
        <v>3.1</v>
      </c>
      <c r="L22" s="29">
        <v>571.92920000000004</v>
      </c>
      <c r="N22" s="14">
        <f>($O$2/$M$2)*F22</f>
        <v>2.0488686170402315</v>
      </c>
      <c r="P22" s="3"/>
      <c r="Q22" s="14">
        <f>($R$2/$P$2)*I22</f>
        <v>438.45746935801037</v>
      </c>
      <c r="S22" s="3"/>
      <c r="U22" s="14">
        <f>($S$2/$U$2)*L22</f>
        <v>1003.166848454782</v>
      </c>
      <c r="AD22" s="7">
        <v>42852</v>
      </c>
    </row>
    <row r="23" spans="1:30" x14ac:dyDescent="0.25">
      <c r="A23" s="25" t="s">
        <v>53</v>
      </c>
      <c r="B23" s="27">
        <v>42905</v>
      </c>
      <c r="C23" s="28">
        <v>0.81317129629629636</v>
      </c>
      <c r="D23" s="25" t="s">
        <v>42</v>
      </c>
      <c r="E23" s="29">
        <v>1.9430000000000001</v>
      </c>
      <c r="F23" s="29">
        <v>19.566700000000001</v>
      </c>
      <c r="G23" s="29" t="s">
        <v>43</v>
      </c>
      <c r="H23" s="29">
        <v>2.8530000000000002</v>
      </c>
      <c r="I23" s="29">
        <v>5843.4387999999999</v>
      </c>
      <c r="J23" s="29" t="s">
        <v>44</v>
      </c>
      <c r="K23" s="29">
        <v>3.0960000000000001</v>
      </c>
      <c r="L23" s="29">
        <v>498.03300000000002</v>
      </c>
      <c r="O23" s="14">
        <f t="shared" ref="O20:O29" si="2">($O$2/$M$2)*F23</f>
        <v>2.0917257598973742</v>
      </c>
      <c r="P23" s="3"/>
      <c r="R23" s="14">
        <f>($R$2/$P$2)*I23</f>
        <v>635.16636141597064</v>
      </c>
      <c r="S23" s="3"/>
      <c r="U23" s="14">
        <f>($S$2/$U$2)*L23</f>
        <v>873.55252194936088</v>
      </c>
      <c r="AD23" s="7">
        <v>42852</v>
      </c>
    </row>
    <row r="24" spans="1:30" x14ac:dyDescent="0.25">
      <c r="A24" s="25" t="s">
        <v>54</v>
      </c>
      <c r="B24" s="27">
        <v>42905</v>
      </c>
      <c r="C24" s="28">
        <v>0.8168981481481481</v>
      </c>
      <c r="D24" s="25" t="s">
        <v>42</v>
      </c>
      <c r="E24" s="29">
        <v>1.946</v>
      </c>
      <c r="F24" s="29">
        <v>19.6267</v>
      </c>
      <c r="G24" s="29" t="s">
        <v>43</v>
      </c>
      <c r="H24" s="29">
        <v>2.86</v>
      </c>
      <c r="I24" s="29">
        <v>6447.0964000000004</v>
      </c>
      <c r="J24" s="29" t="s">
        <v>44</v>
      </c>
      <c r="K24" s="29">
        <v>3.1030000000000002</v>
      </c>
      <c r="L24" s="29">
        <v>508.93220000000002</v>
      </c>
      <c r="O24" s="14">
        <f t="shared" si="2"/>
        <v>2.0981398995118132</v>
      </c>
      <c r="P24" s="3"/>
      <c r="R24" s="14">
        <f>($R$2/$P$2)*I24</f>
        <v>700.78234790206125</v>
      </c>
      <c r="S24" s="3"/>
      <c r="U24" s="14">
        <f>($S$2/$U$2)*L24</f>
        <v>892.66977652331582</v>
      </c>
      <c r="AD24" s="7">
        <v>42852</v>
      </c>
    </row>
    <row r="25" spans="1:30" x14ac:dyDescent="0.25">
      <c r="A25" s="25" t="s">
        <v>55</v>
      </c>
      <c r="B25" s="27">
        <v>42905</v>
      </c>
      <c r="C25" s="28">
        <v>0.82062500000000005</v>
      </c>
      <c r="D25" s="25" t="s">
        <v>42</v>
      </c>
      <c r="E25" s="29">
        <v>1.946</v>
      </c>
      <c r="F25" s="29">
        <v>18.9712</v>
      </c>
      <c r="G25" s="29" t="s">
        <v>43</v>
      </c>
      <c r="H25" s="29">
        <v>2.86</v>
      </c>
      <c r="I25" s="29">
        <v>4737.7577000000001</v>
      </c>
      <c r="J25" s="29" t="s">
        <v>44</v>
      </c>
      <c r="K25" s="29">
        <v>3.1</v>
      </c>
      <c r="L25" s="29">
        <v>496.46440000000001</v>
      </c>
      <c r="O25" s="17">
        <f t="shared" si="2"/>
        <v>2.0280654242240677</v>
      </c>
      <c r="P25" s="3"/>
      <c r="R25" s="17">
        <f t="shared" ref="R25:R28" si="3">($R$2/$P$2)*I25</f>
        <v>514.98174663513169</v>
      </c>
      <c r="S25" s="3"/>
      <c r="U25" s="17">
        <f>($S$2/$U$2)*L25</f>
        <v>870.80118923460145</v>
      </c>
      <c r="AD25" s="7">
        <v>42852</v>
      </c>
    </row>
    <row r="26" spans="1:30" x14ac:dyDescent="0.25">
      <c r="A26" s="25" t="s">
        <v>56</v>
      </c>
      <c r="B26" s="27">
        <v>42905</v>
      </c>
      <c r="C26" s="28">
        <v>0.82435185185185189</v>
      </c>
      <c r="D26" s="25" t="s">
        <v>42</v>
      </c>
      <c r="E26" s="29">
        <v>1.946</v>
      </c>
      <c r="F26" s="29">
        <v>18.2179</v>
      </c>
      <c r="G26" s="29" t="s">
        <v>43</v>
      </c>
      <c r="H26" s="29">
        <v>2.86</v>
      </c>
      <c r="I26" s="29">
        <v>8301.2366000000002</v>
      </c>
      <c r="J26" s="29" t="s">
        <v>44</v>
      </c>
      <c r="K26" s="29">
        <v>3.1</v>
      </c>
      <c r="L26" s="29">
        <v>512.12980000000005</v>
      </c>
      <c r="O26" s="17">
        <f t="shared" si="2"/>
        <v>1.9475359013647868</v>
      </c>
      <c r="P26" s="3"/>
      <c r="R26" s="17">
        <f t="shared" si="3"/>
        <v>902.32248970847149</v>
      </c>
      <c r="S26" s="3"/>
      <c r="T26" s="17">
        <f>($S$2/$U$2)*L26</f>
        <v>898.27838387300005</v>
      </c>
      <c r="AD26" s="7">
        <v>42852</v>
      </c>
    </row>
    <row r="27" spans="1:30" x14ac:dyDescent="0.25">
      <c r="A27" s="25" t="s">
        <v>57</v>
      </c>
      <c r="B27" s="27">
        <v>42905</v>
      </c>
      <c r="C27" s="28">
        <v>0.82809027777777777</v>
      </c>
      <c r="D27" s="25" t="s">
        <v>42</v>
      </c>
      <c r="E27" s="29">
        <v>1.95</v>
      </c>
      <c r="F27" s="29">
        <v>17.979199999999999</v>
      </c>
      <c r="G27" s="29" t="s">
        <v>43</v>
      </c>
      <c r="H27" s="29">
        <v>2.863</v>
      </c>
      <c r="I27" s="29">
        <v>11520.68</v>
      </c>
      <c r="J27" s="29" t="s">
        <v>44</v>
      </c>
      <c r="K27" s="29">
        <v>3.1030000000000002</v>
      </c>
      <c r="L27" s="29">
        <v>504.21109999999999</v>
      </c>
      <c r="O27" s="17">
        <f t="shared" si="2"/>
        <v>1.9220183159320103</v>
      </c>
      <c r="P27" s="3"/>
      <c r="R27" s="17">
        <f t="shared" si="3"/>
        <v>1252.2674827428234</v>
      </c>
      <c r="S27" s="3"/>
      <c r="U27" s="17">
        <f>($S$2/$U$2)*L27</f>
        <v>884.38894209793602</v>
      </c>
      <c r="AD27" s="7">
        <v>42852</v>
      </c>
    </row>
    <row r="28" spans="1:30" x14ac:dyDescent="0.25">
      <c r="A28" s="25" t="s">
        <v>58</v>
      </c>
      <c r="B28" s="27">
        <v>42905</v>
      </c>
      <c r="C28" s="28">
        <v>0.83181712962962961</v>
      </c>
      <c r="D28" s="25" t="s">
        <v>42</v>
      </c>
      <c r="E28" s="29">
        <v>1.9430000000000001</v>
      </c>
      <c r="F28" s="29">
        <v>17.306000000000001</v>
      </c>
      <c r="G28" s="29" t="s">
        <v>43</v>
      </c>
      <c r="H28" s="29">
        <v>2.8559999999999999</v>
      </c>
      <c r="I28" s="29">
        <v>15688.0262</v>
      </c>
      <c r="J28" s="29" t="s">
        <v>44</v>
      </c>
      <c r="K28" s="29">
        <v>3.0960000000000001</v>
      </c>
      <c r="L28" s="29">
        <v>519.16520000000003</v>
      </c>
      <c r="O28" s="17">
        <f t="shared" si="2"/>
        <v>1.8500516694580056</v>
      </c>
      <c r="P28" s="3"/>
      <c r="R28" s="17">
        <f t="shared" si="3"/>
        <v>1705.247006138306</v>
      </c>
      <c r="S28" s="3"/>
      <c r="U28" s="17">
        <f>($S$2/$U$2)*L28</f>
        <v>910.61851276590983</v>
      </c>
      <c r="AD28" s="7">
        <v>42852</v>
      </c>
    </row>
    <row r="29" spans="1:30" x14ac:dyDescent="0.25">
      <c r="A29" s="25" t="s">
        <v>59</v>
      </c>
      <c r="B29" s="27">
        <v>42905</v>
      </c>
      <c r="C29" s="28">
        <v>0.83555555555555561</v>
      </c>
      <c r="D29" s="25" t="s">
        <v>42</v>
      </c>
      <c r="E29" s="29">
        <v>1.95</v>
      </c>
      <c r="F29" s="29">
        <v>17.121400000000001</v>
      </c>
      <c r="G29" s="29" t="s">
        <v>43</v>
      </c>
      <c r="H29" s="29">
        <v>2.86</v>
      </c>
      <c r="I29" s="29">
        <v>17601.526000000002</v>
      </c>
      <c r="J29" s="29" t="s">
        <v>44</v>
      </c>
      <c r="K29" s="29">
        <v>3.1030000000000002</v>
      </c>
      <c r="L29" s="29">
        <v>518.19079999999997</v>
      </c>
      <c r="O29" s="17">
        <f t="shared" si="2"/>
        <v>1.8303174999109151</v>
      </c>
      <c r="P29" s="3"/>
      <c r="R29" s="17">
        <f>($R$2/$P$2)*I29</f>
        <v>1913.2393796592178</v>
      </c>
      <c r="S29" s="3"/>
      <c r="U29" s="17">
        <f>($S$2/$U$2)*L29</f>
        <v>908.90941000085706</v>
      </c>
      <c r="AD29" s="7">
        <v>42852</v>
      </c>
    </row>
    <row r="30" spans="1:30" x14ac:dyDescent="0.25">
      <c r="A30" s="5" t="s">
        <v>41</v>
      </c>
      <c r="B30" s="7">
        <v>42905</v>
      </c>
      <c r="C30" s="8">
        <v>0.83929398148148149</v>
      </c>
      <c r="D30" s="5" t="s">
        <v>42</v>
      </c>
      <c r="E30" s="9">
        <v>1.946</v>
      </c>
      <c r="F30" s="9">
        <v>37.7806</v>
      </c>
      <c r="G30" s="9" t="s">
        <v>43</v>
      </c>
      <c r="H30" s="9">
        <v>2.86</v>
      </c>
      <c r="I30" s="9">
        <v>3691.9474</v>
      </c>
      <c r="J30" s="9" t="s">
        <v>44</v>
      </c>
      <c r="K30" s="9">
        <v>3.1030000000000002</v>
      </c>
      <c r="L30" s="9">
        <v>698.04280000000006</v>
      </c>
      <c r="M30" s="5"/>
      <c r="N30" s="4"/>
      <c r="O30" s="5"/>
      <c r="P30" s="5"/>
      <c r="Q30" s="4"/>
      <c r="R30" s="4"/>
      <c r="S30" s="5"/>
      <c r="T30" s="4"/>
      <c r="U30" s="4"/>
      <c r="AD30" s="7">
        <v>42852</v>
      </c>
    </row>
    <row r="31" spans="1:30" x14ac:dyDescent="0.25">
      <c r="A31" s="5" t="s">
        <v>41</v>
      </c>
      <c r="B31" s="7">
        <v>42905</v>
      </c>
      <c r="C31" s="8">
        <v>0.84302083333333344</v>
      </c>
      <c r="D31" s="5" t="s">
        <v>42</v>
      </c>
      <c r="E31" s="9">
        <v>1.946</v>
      </c>
      <c r="F31" s="9">
        <v>38.484400000000001</v>
      </c>
      <c r="G31" s="9" t="s">
        <v>43</v>
      </c>
      <c r="H31" s="9">
        <v>2.86</v>
      </c>
      <c r="I31" s="9">
        <v>3686.5796</v>
      </c>
      <c r="J31" s="9" t="s">
        <v>44</v>
      </c>
      <c r="K31" s="9">
        <v>3.1030000000000002</v>
      </c>
      <c r="L31" s="9">
        <v>701.92939999999999</v>
      </c>
      <c r="M31" s="5"/>
      <c r="N31" s="4"/>
      <c r="O31" s="5"/>
      <c r="P31" s="5"/>
      <c r="Q31" s="4"/>
      <c r="R31" s="4"/>
      <c r="S31" s="5"/>
      <c r="T31" s="4"/>
      <c r="U31" s="4"/>
      <c r="AD31" s="7">
        <v>42852</v>
      </c>
    </row>
    <row r="32" spans="1:30" x14ac:dyDescent="0.25">
      <c r="A32" s="5" t="s">
        <v>41</v>
      </c>
      <c r="B32" s="7">
        <v>42905</v>
      </c>
      <c r="C32" s="8">
        <v>0.84675925925925932</v>
      </c>
      <c r="D32" s="5" t="s">
        <v>42</v>
      </c>
      <c r="E32" s="9">
        <v>1.946</v>
      </c>
      <c r="F32" s="9">
        <v>38.270000000000003</v>
      </c>
      <c r="G32" s="9" t="s">
        <v>43</v>
      </c>
      <c r="H32" s="9">
        <v>2.86</v>
      </c>
      <c r="I32" s="9">
        <v>3675.0513999999998</v>
      </c>
      <c r="J32" s="9" t="s">
        <v>44</v>
      </c>
      <c r="K32" s="9">
        <v>3.1</v>
      </c>
      <c r="L32" s="9">
        <v>700.68719999999996</v>
      </c>
      <c r="M32" s="5"/>
      <c r="N32" s="4"/>
      <c r="O32" s="5"/>
      <c r="P32" s="5"/>
      <c r="Q32" s="4"/>
      <c r="R32" s="4"/>
      <c r="S32" s="5"/>
      <c r="T32" s="4"/>
      <c r="U32" s="4"/>
      <c r="AD32" s="7">
        <v>42852</v>
      </c>
    </row>
    <row r="33" spans="1:30" x14ac:dyDescent="0.25">
      <c r="A33" s="5" t="s">
        <v>41</v>
      </c>
      <c r="B33" s="7">
        <v>42905</v>
      </c>
      <c r="C33" s="8">
        <v>0.8504976851851852</v>
      </c>
      <c r="D33" s="5" t="s">
        <v>42</v>
      </c>
      <c r="E33" s="9">
        <v>1.9430000000000001</v>
      </c>
      <c r="F33" s="9">
        <v>38.304200000000002</v>
      </c>
      <c r="G33" s="9" t="s">
        <v>43</v>
      </c>
      <c r="H33" s="9">
        <v>2.8559999999999999</v>
      </c>
      <c r="I33" s="9">
        <v>3677.3764000000001</v>
      </c>
      <c r="J33" s="9" t="s">
        <v>44</v>
      </c>
      <c r="K33" s="9">
        <v>3.1</v>
      </c>
      <c r="L33" s="9">
        <v>703.00879999999995</v>
      </c>
      <c r="M33" s="5"/>
      <c r="N33" s="4"/>
      <c r="O33" s="5"/>
      <c r="P33" s="5"/>
      <c r="Q33" s="4"/>
      <c r="R33" s="4"/>
      <c r="S33" s="5"/>
      <c r="T33" s="4"/>
      <c r="U33" s="4"/>
      <c r="AD33" s="7">
        <v>42852</v>
      </c>
    </row>
    <row r="34" spans="1:30" x14ac:dyDescent="0.25">
      <c r="A34" s="25" t="s">
        <v>60</v>
      </c>
      <c r="B34" s="27">
        <v>42905</v>
      </c>
      <c r="C34" s="28">
        <v>0.85422453703703705</v>
      </c>
      <c r="D34" s="25" t="s">
        <v>42</v>
      </c>
      <c r="E34" s="29">
        <v>1.9430000000000001</v>
      </c>
      <c r="F34" s="29">
        <v>19.647500000000001</v>
      </c>
      <c r="G34" s="29" t="s">
        <v>43</v>
      </c>
      <c r="H34" s="29">
        <v>2.8559999999999999</v>
      </c>
      <c r="I34" s="29">
        <v>4518.1556</v>
      </c>
      <c r="J34" s="29" t="s">
        <v>44</v>
      </c>
      <c r="K34" s="29">
        <v>3.0960000000000001</v>
      </c>
      <c r="L34" s="29">
        <v>488.73349999999999</v>
      </c>
      <c r="O34" s="19">
        <f>($O$2/$M$2)*F34</f>
        <v>2.1003634679114853</v>
      </c>
      <c r="R34" s="19">
        <f t="shared" ref="R34:R38" si="4">($R$2/$P$2)*I34</f>
        <v>491.11157847040198</v>
      </c>
      <c r="T34" s="19">
        <f>($S$2/$U$2)*L34</f>
        <v>857.24114965501872</v>
      </c>
      <c r="AD34" s="7">
        <v>42852</v>
      </c>
    </row>
    <row r="35" spans="1:30" x14ac:dyDescent="0.25">
      <c r="A35" s="25" t="s">
        <v>61</v>
      </c>
      <c r="B35" s="27">
        <v>42905</v>
      </c>
      <c r="C35" s="28">
        <v>0.85795138888888889</v>
      </c>
      <c r="D35" s="25" t="s">
        <v>42</v>
      </c>
      <c r="E35" s="29">
        <v>1.95</v>
      </c>
      <c r="F35" s="29">
        <v>18.894400000000001</v>
      </c>
      <c r="G35" s="29" t="s">
        <v>43</v>
      </c>
      <c r="H35" s="29">
        <v>2.863</v>
      </c>
      <c r="I35" s="29">
        <v>6491.6401999999998</v>
      </c>
      <c r="J35" s="29" t="s">
        <v>44</v>
      </c>
      <c r="K35" s="29">
        <v>3.1030000000000002</v>
      </c>
      <c r="L35" s="29">
        <v>500.89620000000002</v>
      </c>
      <c r="N35" s="19">
        <f>($O$2/$M$2)*F35</f>
        <v>2.019855325517586</v>
      </c>
      <c r="R35" s="19">
        <f t="shared" si="4"/>
        <v>705.62414129427407</v>
      </c>
      <c r="U35" s="19">
        <f t="shared" ref="U34:U43" si="5">($S$2/$U$2)*L35</f>
        <v>878.57458992647366</v>
      </c>
      <c r="AD35" s="7">
        <v>42852</v>
      </c>
    </row>
    <row r="36" spans="1:30" x14ac:dyDescent="0.25">
      <c r="A36" s="25" t="s">
        <v>62</v>
      </c>
      <c r="B36" s="27">
        <v>42905</v>
      </c>
      <c r="C36" s="28">
        <v>0.86168981481481488</v>
      </c>
      <c r="D36" s="25" t="s">
        <v>42</v>
      </c>
      <c r="E36" s="29">
        <v>1.9430000000000001</v>
      </c>
      <c r="F36" s="29">
        <v>18.670100000000001</v>
      </c>
      <c r="G36" s="29" t="s">
        <v>43</v>
      </c>
      <c r="H36" s="29">
        <v>2.8559999999999999</v>
      </c>
      <c r="I36" s="29">
        <v>7915.8209999999999</v>
      </c>
      <c r="J36" s="29" t="s">
        <v>44</v>
      </c>
      <c r="K36" s="29">
        <v>3.0960000000000001</v>
      </c>
      <c r="L36" s="29">
        <v>499.46859999999998</v>
      </c>
      <c r="O36" s="19">
        <f>($O$2/$M$2)*F36</f>
        <v>1.9958771335922749</v>
      </c>
      <c r="R36" s="19">
        <f t="shared" si="4"/>
        <v>860.42883210997775</v>
      </c>
      <c r="U36" s="19">
        <f t="shared" si="5"/>
        <v>876.07057195912023</v>
      </c>
      <c r="AD36" s="7">
        <v>42852</v>
      </c>
    </row>
    <row r="37" spans="1:30" x14ac:dyDescent="0.25">
      <c r="A37" s="25" t="s">
        <v>63</v>
      </c>
      <c r="B37" s="27">
        <v>42905</v>
      </c>
      <c r="C37" s="28">
        <v>0.86541666666666661</v>
      </c>
      <c r="D37" s="25" t="s">
        <v>42</v>
      </c>
      <c r="E37" s="29">
        <v>1.9430000000000001</v>
      </c>
      <c r="F37" s="29">
        <v>18.7378</v>
      </c>
      <c r="G37" s="29" t="s">
        <v>43</v>
      </c>
      <c r="H37" s="29">
        <v>2.8559999999999999</v>
      </c>
      <c r="I37" s="29">
        <v>9540.8371000000006</v>
      </c>
      <c r="J37" s="29" t="s">
        <v>44</v>
      </c>
      <c r="K37" s="29">
        <v>3.1</v>
      </c>
      <c r="L37" s="29">
        <v>485.57740000000001</v>
      </c>
      <c r="O37" s="19">
        <f>($O$2/$M$2)*F37</f>
        <v>2.0031144211239003</v>
      </c>
      <c r="R37" s="19">
        <f t="shared" si="4"/>
        <v>1037.0637895051627</v>
      </c>
      <c r="U37" s="19">
        <f t="shared" si="5"/>
        <v>851.70533352531584</v>
      </c>
      <c r="AD37" s="7">
        <v>42852</v>
      </c>
    </row>
    <row r="38" spans="1:30" x14ac:dyDescent="0.25">
      <c r="A38" s="25" t="s">
        <v>64</v>
      </c>
      <c r="B38" s="27">
        <v>42905</v>
      </c>
      <c r="C38" s="28">
        <v>0.86915509259259249</v>
      </c>
      <c r="D38" s="25" t="s">
        <v>42</v>
      </c>
      <c r="E38" s="29">
        <v>1.946</v>
      </c>
      <c r="F38" s="29">
        <v>18.611699999999999</v>
      </c>
      <c r="G38" s="29" t="s">
        <v>43</v>
      </c>
      <c r="H38" s="29">
        <v>2.86</v>
      </c>
      <c r="I38" s="29">
        <v>10550.266900000001</v>
      </c>
      <c r="J38" s="29" t="s">
        <v>44</v>
      </c>
      <c r="K38" s="29">
        <v>3.1030000000000002</v>
      </c>
      <c r="L38" s="29">
        <v>485.3732</v>
      </c>
      <c r="O38" s="19">
        <f>($O$2/$M$2)*F38</f>
        <v>1.9896340377008874</v>
      </c>
      <c r="Q38" s="2"/>
      <c r="R38" s="19">
        <f t="shared" si="4"/>
        <v>1146.7861422353481</v>
      </c>
      <c r="U38" s="19">
        <f t="shared" si="5"/>
        <v>851.34716564290227</v>
      </c>
      <c r="AD38" s="7">
        <v>42852</v>
      </c>
    </row>
    <row r="39" spans="1:30" x14ac:dyDescent="0.25">
      <c r="A39" s="25" t="s">
        <v>65</v>
      </c>
      <c r="B39" s="27">
        <v>42905</v>
      </c>
      <c r="C39" s="28">
        <v>0.87288194444444445</v>
      </c>
      <c r="D39" s="25" t="s">
        <v>42</v>
      </c>
      <c r="E39" s="29">
        <v>1.95</v>
      </c>
      <c r="F39" s="29">
        <v>18.819800000000001</v>
      </c>
      <c r="G39" s="29" t="s">
        <v>43</v>
      </c>
      <c r="H39" s="29">
        <v>2.863</v>
      </c>
      <c r="I39" s="29">
        <v>4799.1445999999996</v>
      </c>
      <c r="J39" s="29" t="s">
        <v>44</v>
      </c>
      <c r="K39" s="29">
        <v>3.1030000000000002</v>
      </c>
      <c r="L39" s="29">
        <v>501.65100000000001</v>
      </c>
      <c r="O39" s="26">
        <f t="shared" ref="O39:O43" si="6">($O$2/$M$2)*F39</f>
        <v>2.0118804119303002</v>
      </c>
      <c r="R39" s="16">
        <f>($R$2/$P$2)*I39</f>
        <v>521.65434050427689</v>
      </c>
      <c r="T39" s="16">
        <f>($S$2/$U$2)*L39</f>
        <v>879.89851312748124</v>
      </c>
      <c r="AD39" s="7">
        <v>42852</v>
      </c>
    </row>
    <row r="40" spans="1:30" x14ac:dyDescent="0.25">
      <c r="A40" s="25" t="s">
        <v>66</v>
      </c>
      <c r="B40" s="27">
        <v>42905</v>
      </c>
      <c r="C40" s="28">
        <v>0.8766087962962964</v>
      </c>
      <c r="D40" s="25" t="s">
        <v>42</v>
      </c>
      <c r="E40" s="29">
        <v>1.9430000000000001</v>
      </c>
      <c r="F40" s="29">
        <v>18.363600000000002</v>
      </c>
      <c r="G40" s="29" t="s">
        <v>43</v>
      </c>
      <c r="H40" s="29">
        <v>2.8559999999999999</v>
      </c>
      <c r="I40" s="29">
        <v>6122.9825000000001</v>
      </c>
      <c r="J40" s="29" t="s">
        <v>44</v>
      </c>
      <c r="K40" s="29">
        <v>3.0960000000000001</v>
      </c>
      <c r="L40" s="29">
        <v>512.60440000000006</v>
      </c>
      <c r="O40" s="16">
        <f t="shared" si="6"/>
        <v>1.9631115703951827</v>
      </c>
      <c r="R40" s="16">
        <f>($R$2/$P$2)*I40</f>
        <v>665.55202315777888</v>
      </c>
      <c r="U40" s="16">
        <f t="shared" si="5"/>
        <v>899.11083478873695</v>
      </c>
      <c r="AD40" s="7">
        <v>42852</v>
      </c>
    </row>
    <row r="41" spans="1:30" x14ac:dyDescent="0.25">
      <c r="A41" s="25" t="s">
        <v>67</v>
      </c>
      <c r="B41" s="27">
        <v>42905</v>
      </c>
      <c r="C41" s="28">
        <v>0.88034722222222228</v>
      </c>
      <c r="D41" s="25" t="s">
        <v>42</v>
      </c>
      <c r="E41" s="29">
        <v>1.9430000000000001</v>
      </c>
      <c r="F41" s="29">
        <v>17.8764</v>
      </c>
      <c r="G41" s="29" t="s">
        <v>43</v>
      </c>
      <c r="H41" s="29">
        <v>2.8559999999999999</v>
      </c>
      <c r="I41" s="29">
        <v>6770.1893</v>
      </c>
      <c r="J41" s="29" t="s">
        <v>44</v>
      </c>
      <c r="K41" s="29">
        <v>3.0960000000000001</v>
      </c>
      <c r="L41" s="29">
        <v>510.2758</v>
      </c>
      <c r="O41" s="16">
        <f t="shared" si="6"/>
        <v>1.9110287567259385</v>
      </c>
      <c r="R41" s="16">
        <f>($R$2/$P$2)*I41</f>
        <v>735.90169264343751</v>
      </c>
      <c r="U41" s="16">
        <f t="shared" si="5"/>
        <v>895.026458045406</v>
      </c>
      <c r="AD41" s="7">
        <v>42852</v>
      </c>
    </row>
    <row r="42" spans="1:30" x14ac:dyDescent="0.25">
      <c r="A42" s="25" t="s">
        <v>68</v>
      </c>
      <c r="B42" s="27">
        <v>42905</v>
      </c>
      <c r="C42" s="28">
        <v>0.88407407407407401</v>
      </c>
      <c r="D42" s="25" t="s">
        <v>42</v>
      </c>
      <c r="E42" s="29">
        <v>1.946</v>
      </c>
      <c r="F42" s="29">
        <v>17.151800000000001</v>
      </c>
      <c r="G42" s="29" t="s">
        <v>43</v>
      </c>
      <c r="H42" s="29">
        <v>2.863</v>
      </c>
      <c r="I42" s="29">
        <v>7339.9225999999999</v>
      </c>
      <c r="J42" s="29" t="s">
        <v>44</v>
      </c>
      <c r="K42" s="29">
        <v>3.1030000000000002</v>
      </c>
      <c r="L42" s="29">
        <v>507.41120000000001</v>
      </c>
      <c r="O42" s="16">
        <f t="shared" si="6"/>
        <v>1.8335673306488975</v>
      </c>
      <c r="R42" s="16">
        <f>($R$2/$P$2)*I42</f>
        <v>797.83019733463289</v>
      </c>
      <c r="U42" s="16">
        <f t="shared" si="5"/>
        <v>890.00193446087212</v>
      </c>
      <c r="AD42" s="7">
        <v>42852</v>
      </c>
    </row>
    <row r="43" spans="1:30" x14ac:dyDescent="0.25">
      <c r="A43" s="25" t="s">
        <v>69</v>
      </c>
      <c r="B43" s="27">
        <v>42905</v>
      </c>
      <c r="C43" s="28">
        <v>0.88780092592592597</v>
      </c>
      <c r="D43" s="25" t="s">
        <v>42</v>
      </c>
      <c r="E43" s="29">
        <v>1.95</v>
      </c>
      <c r="F43" s="29">
        <v>16.836099999999998</v>
      </c>
      <c r="G43" s="29" t="s">
        <v>43</v>
      </c>
      <c r="H43" s="29">
        <v>2.863</v>
      </c>
      <c r="I43" s="29">
        <v>7401.7691999999997</v>
      </c>
      <c r="J43" s="29" t="s">
        <v>44</v>
      </c>
      <c r="K43" s="29">
        <v>3.1030000000000002</v>
      </c>
      <c r="L43" s="29">
        <v>494.26620000000003</v>
      </c>
      <c r="O43" s="16">
        <f t="shared" si="6"/>
        <v>1.7998182660442577</v>
      </c>
      <c r="R43" s="16">
        <f>($R$2/$P$2)*I43</f>
        <v>804.55275937942554</v>
      </c>
      <c r="U43" s="16">
        <f t="shared" si="5"/>
        <v>866.94553478248872</v>
      </c>
      <c r="AD43" s="7">
        <v>42852</v>
      </c>
    </row>
    <row r="44" spans="1:30" x14ac:dyDescent="0.25">
      <c r="A44" s="5" t="s">
        <v>41</v>
      </c>
      <c r="B44" s="7">
        <v>42905</v>
      </c>
      <c r="C44" s="8">
        <v>0.89153935185185185</v>
      </c>
      <c r="D44" s="5" t="s">
        <v>42</v>
      </c>
      <c r="E44" s="9">
        <v>1.9430000000000001</v>
      </c>
      <c r="F44" s="9">
        <v>38.2425</v>
      </c>
      <c r="G44" s="9" t="s">
        <v>43</v>
      </c>
      <c r="H44" s="9">
        <v>2.8559999999999999</v>
      </c>
      <c r="I44" s="9">
        <v>3679.3276999999998</v>
      </c>
      <c r="J44" s="9" t="s">
        <v>44</v>
      </c>
      <c r="K44" s="9">
        <v>3.0960000000000001</v>
      </c>
      <c r="L44" s="9">
        <v>700.827</v>
      </c>
      <c r="M44" s="5"/>
      <c r="N44" s="4"/>
      <c r="O44" s="4"/>
      <c r="P44" s="5"/>
      <c r="Q44" s="4"/>
      <c r="R44" s="4"/>
      <c r="S44" s="5"/>
      <c r="T44" s="4"/>
      <c r="U44" s="4"/>
      <c r="AD44" s="7">
        <v>42852</v>
      </c>
    </row>
    <row r="45" spans="1:30" x14ac:dyDescent="0.25">
      <c r="A45" s="5" t="s">
        <v>41</v>
      </c>
      <c r="B45" s="7">
        <v>42905</v>
      </c>
      <c r="C45" s="8">
        <v>0.89526620370370369</v>
      </c>
      <c r="D45" s="5" t="s">
        <v>42</v>
      </c>
      <c r="E45" s="9">
        <v>1.9430000000000001</v>
      </c>
      <c r="F45" s="9">
        <v>38.4679</v>
      </c>
      <c r="G45" s="9" t="s">
        <v>43</v>
      </c>
      <c r="H45" s="9">
        <v>2.8559999999999999</v>
      </c>
      <c r="I45" s="9">
        <v>3686.3602000000001</v>
      </c>
      <c r="J45" s="9" t="s">
        <v>44</v>
      </c>
      <c r="K45" s="9">
        <v>3.1</v>
      </c>
      <c r="L45" s="9">
        <v>701.16120000000001</v>
      </c>
      <c r="M45" s="5"/>
      <c r="N45" s="4"/>
      <c r="O45" s="4"/>
      <c r="P45" s="5"/>
      <c r="Q45" s="4"/>
      <c r="R45" s="4"/>
      <c r="S45" s="5"/>
      <c r="T45" s="4"/>
      <c r="U45" s="4"/>
      <c r="AD45" s="7">
        <v>42852</v>
      </c>
    </row>
    <row r="46" spans="1:30" x14ac:dyDescent="0.25">
      <c r="A46" s="5" t="s">
        <v>41</v>
      </c>
      <c r="B46" s="7">
        <v>42905</v>
      </c>
      <c r="C46" s="8">
        <v>0.89900462962962957</v>
      </c>
      <c r="D46" s="5" t="s">
        <v>42</v>
      </c>
      <c r="E46" s="9">
        <v>1.946</v>
      </c>
      <c r="F46" s="9">
        <v>38.402799999999999</v>
      </c>
      <c r="G46" s="9" t="s">
        <v>43</v>
      </c>
      <c r="H46" s="9">
        <v>2.863</v>
      </c>
      <c r="I46" s="9">
        <v>3674.1457999999998</v>
      </c>
      <c r="J46" s="9" t="s">
        <v>44</v>
      </c>
      <c r="K46" s="9">
        <v>3.1030000000000002</v>
      </c>
      <c r="L46" s="9">
        <v>701.13819999999998</v>
      </c>
      <c r="M46" s="5"/>
      <c r="N46" s="4"/>
      <c r="O46" s="4"/>
      <c r="P46" s="5"/>
      <c r="Q46" s="4"/>
      <c r="R46" s="4"/>
      <c r="S46" s="5"/>
      <c r="T46" s="4"/>
      <c r="U46" s="4"/>
      <c r="AD46" s="7">
        <v>42852</v>
      </c>
    </row>
    <row r="47" spans="1:30" x14ac:dyDescent="0.25">
      <c r="A47" s="5" t="s">
        <v>41</v>
      </c>
      <c r="B47" s="7">
        <v>42905</v>
      </c>
      <c r="C47" s="8">
        <v>0.90273148148148152</v>
      </c>
      <c r="D47" s="5" t="s">
        <v>42</v>
      </c>
      <c r="E47" s="9">
        <v>1.946</v>
      </c>
      <c r="F47" s="9">
        <v>38.047600000000003</v>
      </c>
      <c r="G47" s="9" t="s">
        <v>43</v>
      </c>
      <c r="H47" s="9">
        <v>2.86</v>
      </c>
      <c r="I47" s="9">
        <v>3667.16</v>
      </c>
      <c r="J47" s="9" t="s">
        <v>44</v>
      </c>
      <c r="K47" s="9">
        <v>3.1030000000000002</v>
      </c>
      <c r="L47" s="9">
        <v>701.16790000000003</v>
      </c>
      <c r="M47" s="5"/>
      <c r="N47" s="4"/>
      <c r="O47" s="4"/>
      <c r="P47" s="5"/>
      <c r="Q47" s="4"/>
      <c r="R47" s="4"/>
      <c r="S47" s="5"/>
      <c r="T47" s="4"/>
      <c r="U47" s="4"/>
      <c r="AD47" s="7">
        <v>42852</v>
      </c>
    </row>
    <row r="48" spans="1:30" x14ac:dyDescent="0.25">
      <c r="A48" s="25" t="s">
        <v>70</v>
      </c>
      <c r="B48" s="27">
        <v>42905</v>
      </c>
      <c r="C48" s="28">
        <v>0.90645833333333325</v>
      </c>
      <c r="D48" s="25" t="s">
        <v>42</v>
      </c>
      <c r="E48" s="29">
        <v>1.95</v>
      </c>
      <c r="F48" s="29">
        <v>19.2547</v>
      </c>
      <c r="G48" s="29" t="s">
        <v>43</v>
      </c>
      <c r="H48" s="29">
        <v>2.86</v>
      </c>
      <c r="I48" s="29">
        <v>4303.9984000000004</v>
      </c>
      <c r="J48" s="29" t="s">
        <v>44</v>
      </c>
      <c r="K48" s="29">
        <v>3.1030000000000002</v>
      </c>
      <c r="L48" s="29">
        <v>504.30930000000001</v>
      </c>
      <c r="O48" s="22">
        <f>($O$2/$M$2)*F48</f>
        <v>2.0583722339022916</v>
      </c>
      <c r="R48" s="22">
        <f>($R$2/$P$2)*I48</f>
        <v>467.83325655231636</v>
      </c>
      <c r="U48" s="22">
        <f>($S$2/$U$2)*L48</f>
        <v>884.5611854184699</v>
      </c>
      <c r="AD48" s="7">
        <v>42852</v>
      </c>
    </row>
    <row r="49" spans="1:30" x14ac:dyDescent="0.25">
      <c r="A49" s="25" t="s">
        <v>71</v>
      </c>
      <c r="B49" s="27">
        <v>42905</v>
      </c>
      <c r="C49" s="28">
        <v>0.91019675925925936</v>
      </c>
      <c r="D49" s="25" t="s">
        <v>42</v>
      </c>
      <c r="E49" s="29">
        <v>1.94</v>
      </c>
      <c r="F49" s="29">
        <v>18.175799999999999</v>
      </c>
      <c r="G49" s="29" t="s">
        <v>43</v>
      </c>
      <c r="H49" s="29">
        <v>2.8530000000000002</v>
      </c>
      <c r="I49" s="29">
        <v>5099.6801999999998</v>
      </c>
      <c r="J49" s="29" t="s">
        <v>44</v>
      </c>
      <c r="K49" s="29">
        <v>3.0960000000000001</v>
      </c>
      <c r="L49" s="29">
        <v>491.5967</v>
      </c>
      <c r="O49" s="22">
        <f>($O$2/$M$2)*F49</f>
        <v>1.9430353134019887</v>
      </c>
      <c r="R49" s="22">
        <f>($R$2/$P$2)*I49</f>
        <v>554.32176632346511</v>
      </c>
      <c r="U49" s="22">
        <f>($S$2/$U$2)*L49</f>
        <v>862.2632176321315</v>
      </c>
      <c r="AD49" s="7">
        <v>42852</v>
      </c>
    </row>
    <row r="50" spans="1:30" x14ac:dyDescent="0.25">
      <c r="A50" s="25" t="s">
        <v>72</v>
      </c>
      <c r="B50" s="27">
        <v>42905</v>
      </c>
      <c r="C50" s="28">
        <v>0.91392361111111109</v>
      </c>
      <c r="D50" s="25" t="s">
        <v>42</v>
      </c>
      <c r="E50" s="29">
        <v>1.95</v>
      </c>
      <c r="F50" s="29">
        <v>17.752600000000001</v>
      </c>
      <c r="G50" s="29" t="s">
        <v>43</v>
      </c>
      <c r="H50" s="29">
        <v>2.863</v>
      </c>
      <c r="I50" s="29">
        <v>6717.8883999999998</v>
      </c>
      <c r="J50" s="29" t="s">
        <v>44</v>
      </c>
      <c r="K50" s="29">
        <v>3.1</v>
      </c>
      <c r="L50" s="29">
        <v>518.41790000000003</v>
      </c>
      <c r="O50" s="22">
        <f>($O$2/$M$2)*F50</f>
        <v>1.8977942486548127</v>
      </c>
      <c r="R50" s="22">
        <f>($R$2/$P$2)*I50</f>
        <v>730.21672297253394</v>
      </c>
      <c r="U50" s="22">
        <f>($S$2/$U$2)*L50</f>
        <v>909.30774460465796</v>
      </c>
      <c r="AD50" s="7">
        <v>42852</v>
      </c>
    </row>
    <row r="51" spans="1:30" x14ac:dyDescent="0.25">
      <c r="A51" s="25" t="s">
        <v>73</v>
      </c>
      <c r="B51" s="27">
        <v>42905</v>
      </c>
      <c r="C51" s="28">
        <v>0.91766203703703697</v>
      </c>
      <c r="D51" s="25" t="s">
        <v>42</v>
      </c>
      <c r="E51" s="29">
        <v>1.946</v>
      </c>
      <c r="F51" s="29">
        <v>16.926600000000001</v>
      </c>
      <c r="G51" s="29" t="s">
        <v>43</v>
      </c>
      <c r="H51" s="29">
        <v>2.86</v>
      </c>
      <c r="I51" s="29">
        <v>7183.7816000000003</v>
      </c>
      <c r="J51" s="29" t="s">
        <v>44</v>
      </c>
      <c r="K51" s="29">
        <v>3.1030000000000002</v>
      </c>
      <c r="L51" s="29">
        <v>507.47919999999999</v>
      </c>
      <c r="O51" s="22">
        <f>($O$2/$M$2)*F51</f>
        <v>1.80949292662937</v>
      </c>
      <c r="R51" s="22">
        <f>($R$2/$P$2)*I51</f>
        <v>780.85808309980075</v>
      </c>
      <c r="U51" s="22">
        <f>($S$2/$U$2)*L51</f>
        <v>890.12120682132331</v>
      </c>
      <c r="AD51" s="7">
        <v>42852</v>
      </c>
    </row>
    <row r="52" spans="1:30" x14ac:dyDescent="0.25">
      <c r="A52" s="25" t="s">
        <v>74</v>
      </c>
      <c r="B52" s="27">
        <v>42905</v>
      </c>
      <c r="C52" s="28">
        <v>0.92138888888888892</v>
      </c>
      <c r="D52" s="25" t="s">
        <v>42</v>
      </c>
      <c r="E52" s="29">
        <v>1.946</v>
      </c>
      <c r="F52" s="29">
        <v>16.2912</v>
      </c>
      <c r="G52" s="29" t="s">
        <v>43</v>
      </c>
      <c r="H52" s="29">
        <v>2.863</v>
      </c>
      <c r="I52" s="29">
        <v>7960.2587999999996</v>
      </c>
      <c r="J52" s="29" t="s">
        <v>44</v>
      </c>
      <c r="K52" s="29">
        <v>3.1030000000000002</v>
      </c>
      <c r="L52" s="29">
        <v>520.53020000000004</v>
      </c>
      <c r="O52" s="22">
        <f>($O$2/$M$2)*F52</f>
        <v>1.7415671881124615</v>
      </c>
      <c r="R52" s="22">
        <f>($R$2/$P$2)*I52</f>
        <v>865.25910358220233</v>
      </c>
      <c r="U52" s="22">
        <f>($S$2/$U$2)*L52</f>
        <v>913.01273000143613</v>
      </c>
      <c r="AD52" s="7">
        <v>42852</v>
      </c>
    </row>
    <row r="53" spans="1:30" x14ac:dyDescent="0.25">
      <c r="A53" s="25" t="s">
        <v>75</v>
      </c>
      <c r="B53" s="27">
        <v>42905</v>
      </c>
      <c r="C53" s="28">
        <v>0.92512731481481481</v>
      </c>
      <c r="D53" s="25" t="s">
        <v>42</v>
      </c>
      <c r="E53" s="29">
        <v>1.95</v>
      </c>
      <c r="F53" s="29">
        <v>19.152699999999999</v>
      </c>
      <c r="G53" s="29" t="s">
        <v>43</v>
      </c>
      <c r="H53" s="29">
        <v>2.863</v>
      </c>
      <c r="I53" s="29">
        <v>4463.3793999999998</v>
      </c>
      <c r="J53" s="29" t="s">
        <v>44</v>
      </c>
      <c r="K53" s="29">
        <v>3.1030000000000002</v>
      </c>
      <c r="L53" s="29">
        <v>498.75040000000001</v>
      </c>
      <c r="O53" s="24">
        <f t="shared" ref="O53:O57" si="7">($O$2/$M$2)*F53</f>
        <v>2.0474681965577455</v>
      </c>
      <c r="R53" s="24">
        <f t="shared" ref="R53:R57" si="8">($R$2/$P$2)*I53</f>
        <v>485.15755022830012</v>
      </c>
      <c r="U53" s="24">
        <f>($S$2/$U$2)*L53</f>
        <v>874.81084535212028</v>
      </c>
      <c r="AD53" s="7">
        <v>42852</v>
      </c>
    </row>
    <row r="54" spans="1:30" x14ac:dyDescent="0.25">
      <c r="A54" s="25" t="s">
        <v>76</v>
      </c>
      <c r="B54" s="27">
        <v>42905</v>
      </c>
      <c r="C54" s="28">
        <v>0.92885416666666665</v>
      </c>
      <c r="D54" s="25" t="s">
        <v>42</v>
      </c>
      <c r="E54" s="29">
        <v>1.94</v>
      </c>
      <c r="F54" s="29">
        <v>17.918800000000001</v>
      </c>
      <c r="G54" s="29" t="s">
        <v>43</v>
      </c>
      <c r="H54" s="29">
        <v>2.8559999999999999</v>
      </c>
      <c r="I54" s="29">
        <v>4933.9768000000004</v>
      </c>
      <c r="J54" s="29" t="s">
        <v>44</v>
      </c>
      <c r="K54" s="29">
        <v>3.0960000000000001</v>
      </c>
      <c r="L54" s="29">
        <v>498.38119999999998</v>
      </c>
      <c r="O54" s="24">
        <f t="shared" si="7"/>
        <v>1.9155614153868086</v>
      </c>
      <c r="R54" s="24">
        <f t="shared" si="8"/>
        <v>536.31024446885874</v>
      </c>
      <c r="U54" s="24">
        <f>($S$2/$U$2)*L54</f>
        <v>874.16326659508263</v>
      </c>
      <c r="AD54" s="7">
        <v>42852</v>
      </c>
    </row>
    <row r="55" spans="1:30" x14ac:dyDescent="0.25">
      <c r="A55" s="25" t="s">
        <v>77</v>
      </c>
      <c r="B55" s="27">
        <v>42905</v>
      </c>
      <c r="C55" s="28">
        <v>0.93259259259259253</v>
      </c>
      <c r="D55" s="25" t="s">
        <v>42</v>
      </c>
      <c r="E55" s="29">
        <v>1.95</v>
      </c>
      <c r="F55" s="29">
        <v>17.0031</v>
      </c>
      <c r="G55" s="29" t="s">
        <v>43</v>
      </c>
      <c r="H55" s="29">
        <v>2.863</v>
      </c>
      <c r="I55" s="29">
        <v>5843.3771999999999</v>
      </c>
      <c r="J55" s="29" t="s">
        <v>44</v>
      </c>
      <c r="K55" s="29">
        <v>3.1030000000000002</v>
      </c>
      <c r="L55" s="29">
        <v>501.41399999999999</v>
      </c>
      <c r="O55" s="24">
        <f t="shared" si="7"/>
        <v>1.8176709546377796</v>
      </c>
      <c r="R55" s="24">
        <f t="shared" si="8"/>
        <v>635.15966565869439</v>
      </c>
      <c r="U55" s="24">
        <f t="shared" ref="U52:U55" si="9">($S$2/$U$2)*L55</f>
        <v>879.48281387120301</v>
      </c>
      <c r="AD55" s="7">
        <v>42852</v>
      </c>
    </row>
    <row r="56" spans="1:30" x14ac:dyDescent="0.25">
      <c r="A56" s="25" t="s">
        <v>78</v>
      </c>
      <c r="B56" s="27">
        <v>42905</v>
      </c>
      <c r="C56" s="28">
        <v>0.93633101851851841</v>
      </c>
      <c r="D56" s="25" t="s">
        <v>42</v>
      </c>
      <c r="E56" s="29">
        <v>1.946</v>
      </c>
      <c r="F56" s="29">
        <v>16.902799999999999</v>
      </c>
      <c r="G56" s="29" t="s">
        <v>43</v>
      </c>
      <c r="H56" s="29">
        <v>2.86</v>
      </c>
      <c r="I56" s="29">
        <v>6145.9627</v>
      </c>
      <c r="J56" s="29" t="s">
        <v>44</v>
      </c>
      <c r="K56" s="29">
        <v>3.1030000000000002</v>
      </c>
      <c r="L56" s="29">
        <v>501.73739999999998</v>
      </c>
      <c r="O56" s="24">
        <f t="shared" si="7"/>
        <v>1.8069486512489756</v>
      </c>
      <c r="R56" s="24">
        <f t="shared" si="8"/>
        <v>668.04991019282591</v>
      </c>
      <c r="U56" s="24">
        <f>($S$2/$U$2)*L56</f>
        <v>880.05005918546613</v>
      </c>
      <c r="AD56" s="7">
        <v>42852</v>
      </c>
    </row>
    <row r="57" spans="1:30" x14ac:dyDescent="0.25">
      <c r="A57" s="25" t="s">
        <v>79</v>
      </c>
      <c r="B57" s="27">
        <v>42905</v>
      </c>
      <c r="C57" s="28">
        <v>0.94005787037037036</v>
      </c>
      <c r="D57" s="25" t="s">
        <v>42</v>
      </c>
      <c r="E57" s="29">
        <v>1.95</v>
      </c>
      <c r="F57" s="29">
        <v>15.9436</v>
      </c>
      <c r="G57" s="29" t="s">
        <v>43</v>
      </c>
      <c r="H57" s="29">
        <v>2.86</v>
      </c>
      <c r="I57" s="29">
        <v>6811.1902</v>
      </c>
      <c r="J57" s="29" t="s">
        <v>44</v>
      </c>
      <c r="K57" s="29">
        <v>3.1030000000000002</v>
      </c>
      <c r="L57" s="29">
        <v>499.06490000000002</v>
      </c>
      <c r="M57" s="3"/>
      <c r="N57" s="2"/>
      <c r="O57" s="24">
        <f t="shared" si="7"/>
        <v>1.7044079392794786</v>
      </c>
      <c r="P57" s="3"/>
      <c r="Q57" s="2"/>
      <c r="R57" s="24">
        <f t="shared" si="8"/>
        <v>740.35838216464538</v>
      </c>
      <c r="S57" s="3"/>
      <c r="T57" s="24">
        <f>($S$2/$U$2)*L57</f>
        <v>875.36248001920683</v>
      </c>
      <c r="AD57" s="7">
        <v>42852</v>
      </c>
    </row>
    <row r="58" spans="1:30" x14ac:dyDescent="0.25">
      <c r="A58" s="5" t="s">
        <v>41</v>
      </c>
      <c r="B58" s="7">
        <v>42905</v>
      </c>
      <c r="C58" s="8">
        <v>0.94379629629629624</v>
      </c>
      <c r="D58" s="5" t="s">
        <v>42</v>
      </c>
      <c r="E58" s="9">
        <v>1.94</v>
      </c>
      <c r="F58" s="9">
        <v>38.345799999999997</v>
      </c>
      <c r="G58" s="9" t="s">
        <v>43</v>
      </c>
      <c r="H58" s="9">
        <v>2.8530000000000002</v>
      </c>
      <c r="I58" s="9">
        <v>3681.4245999999998</v>
      </c>
      <c r="J58" s="9" t="s">
        <v>44</v>
      </c>
      <c r="K58" s="9">
        <v>3.0960000000000001</v>
      </c>
      <c r="L58" s="9">
        <v>697.80439999999999</v>
      </c>
      <c r="AD58" s="7">
        <v>42852</v>
      </c>
    </row>
    <row r="59" spans="1:30" x14ac:dyDescent="0.25">
      <c r="A59" s="5" t="s">
        <v>41</v>
      </c>
      <c r="B59" s="7">
        <v>42905</v>
      </c>
      <c r="C59" s="8">
        <v>0.94753472222222224</v>
      </c>
      <c r="D59" s="5" t="s">
        <v>42</v>
      </c>
      <c r="E59" s="9">
        <v>1.9430000000000001</v>
      </c>
      <c r="F59" s="9">
        <v>38.308999999999997</v>
      </c>
      <c r="G59" s="9" t="s">
        <v>43</v>
      </c>
      <c r="H59" s="9">
        <v>2.8559999999999999</v>
      </c>
      <c r="I59" s="9">
        <v>3664.9992999999999</v>
      </c>
      <c r="J59" s="9" t="s">
        <v>44</v>
      </c>
      <c r="K59" s="9">
        <v>3.1</v>
      </c>
      <c r="L59" s="9">
        <v>698.16380000000004</v>
      </c>
    </row>
    <row r="60" spans="1:30" x14ac:dyDescent="0.25">
      <c r="A60" s="5" t="s">
        <v>41</v>
      </c>
      <c r="B60" s="7">
        <v>42905</v>
      </c>
      <c r="C60" s="8">
        <v>0.95126157407407408</v>
      </c>
      <c r="D60" s="5" t="s">
        <v>42</v>
      </c>
      <c r="E60" s="9">
        <v>1.946</v>
      </c>
      <c r="F60" s="9">
        <v>37.946899999999999</v>
      </c>
      <c r="G60" s="9" t="s">
        <v>43</v>
      </c>
      <c r="H60" s="9">
        <v>2.86</v>
      </c>
      <c r="I60" s="9">
        <v>3660.9319999999998</v>
      </c>
      <c r="J60" s="9" t="s">
        <v>44</v>
      </c>
      <c r="K60" s="9">
        <v>3.1</v>
      </c>
      <c r="L60" s="9">
        <v>697.27480000000003</v>
      </c>
    </row>
    <row r="61" spans="1:30" x14ac:dyDescent="0.25">
      <c r="A61" s="5" t="s">
        <v>41</v>
      </c>
      <c r="B61" s="7">
        <v>42905</v>
      </c>
      <c r="C61" s="8">
        <v>0.95500000000000007</v>
      </c>
      <c r="D61" s="5" t="s">
        <v>42</v>
      </c>
      <c r="E61" s="9">
        <v>1.9430000000000001</v>
      </c>
      <c r="F61" s="9">
        <v>38.546799999999998</v>
      </c>
      <c r="G61" s="9" t="s">
        <v>43</v>
      </c>
      <c r="H61" s="9">
        <v>2.8559999999999999</v>
      </c>
      <c r="I61" s="9">
        <v>3659.8557999999998</v>
      </c>
      <c r="J61" s="9" t="s">
        <v>44</v>
      </c>
      <c r="K61" s="9">
        <v>3.0960000000000001</v>
      </c>
      <c r="L61" s="9">
        <v>695.69809999999995</v>
      </c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Meilin</cp:lastModifiedBy>
  <dcterms:created xsi:type="dcterms:W3CDTF">2017-05-14T11:20:10Z</dcterms:created>
  <dcterms:modified xsi:type="dcterms:W3CDTF">2018-03-27T15:10:41Z</dcterms:modified>
</cp:coreProperties>
</file>