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" i="1" l="1"/>
  <c r="M2" i="1" l="1"/>
  <c r="T2" i="1" l="1"/>
  <c r="S2" i="1"/>
  <c r="Q2" i="1"/>
  <c r="P2" i="1"/>
  <c r="R13" i="1" s="1"/>
  <c r="O51" i="1"/>
  <c r="N2" i="1"/>
  <c r="U57" i="1" l="1"/>
  <c r="U6" i="1"/>
  <c r="O11" i="1"/>
  <c r="O23" i="1"/>
  <c r="N35" i="1"/>
  <c r="O43" i="1"/>
  <c r="O55" i="1"/>
  <c r="R9" i="1"/>
  <c r="U10" i="1"/>
  <c r="U14" i="1"/>
  <c r="U22" i="1"/>
  <c r="U26" i="1"/>
  <c r="U34" i="1"/>
  <c r="T38" i="1"/>
  <c r="T42" i="1"/>
  <c r="U50" i="1"/>
  <c r="T54" i="1"/>
  <c r="O7" i="1"/>
  <c r="O15" i="1"/>
  <c r="O27" i="1"/>
  <c r="O39" i="1"/>
  <c r="U8" i="1"/>
  <c r="U12" i="1"/>
  <c r="U20" i="1"/>
  <c r="U24" i="1"/>
  <c r="U28" i="1"/>
  <c r="U36" i="1"/>
  <c r="U40" i="1"/>
  <c r="U48" i="1"/>
  <c r="U52" i="1"/>
  <c r="U56" i="1"/>
  <c r="O56" i="1"/>
  <c r="N54" i="1"/>
  <c r="O52" i="1"/>
  <c r="O50" i="1"/>
  <c r="O48" i="1"/>
  <c r="O42" i="1"/>
  <c r="O40" i="1"/>
  <c r="O38" i="1"/>
  <c r="O36" i="1"/>
  <c r="O34" i="1"/>
  <c r="O28" i="1"/>
  <c r="O26" i="1"/>
  <c r="O24" i="1"/>
  <c r="O22" i="1"/>
  <c r="O20" i="1"/>
  <c r="O14" i="1"/>
  <c r="O12" i="1"/>
  <c r="O10" i="1"/>
  <c r="N8" i="1"/>
  <c r="O6" i="1"/>
  <c r="O9" i="1"/>
  <c r="O13" i="1"/>
  <c r="O21" i="1"/>
  <c r="O25" i="1"/>
  <c r="O29" i="1"/>
  <c r="O37" i="1"/>
  <c r="O41" i="1"/>
  <c r="O49" i="1"/>
  <c r="O53" i="1"/>
  <c r="O57" i="1"/>
  <c r="R6" i="1"/>
  <c r="R56" i="1"/>
  <c r="R54" i="1"/>
  <c r="R52" i="1"/>
  <c r="R50" i="1"/>
  <c r="R48" i="1"/>
  <c r="R42" i="1"/>
  <c r="R40" i="1"/>
  <c r="R38" i="1"/>
  <c r="R36" i="1"/>
  <c r="R34" i="1"/>
  <c r="R28" i="1"/>
  <c r="R26" i="1"/>
  <c r="R24" i="1"/>
  <c r="R22" i="1"/>
  <c r="R20" i="1"/>
  <c r="R14" i="1"/>
  <c r="R12" i="1"/>
  <c r="R10" i="1"/>
  <c r="R8" i="1"/>
  <c r="R57" i="1"/>
  <c r="R55" i="1"/>
  <c r="Q53" i="1"/>
  <c r="R51" i="1"/>
  <c r="R49" i="1"/>
  <c r="R43" i="1"/>
  <c r="R41" i="1"/>
  <c r="R39" i="1"/>
  <c r="R37" i="1"/>
  <c r="R35" i="1"/>
  <c r="R29" i="1"/>
  <c r="R27" i="1"/>
  <c r="R25" i="1"/>
  <c r="R23" i="1"/>
  <c r="R21" i="1"/>
  <c r="R15" i="1"/>
  <c r="R7" i="1"/>
  <c r="R11" i="1"/>
  <c r="U7" i="1"/>
  <c r="U9" i="1"/>
  <c r="U11" i="1"/>
  <c r="U13" i="1"/>
  <c r="U15" i="1"/>
  <c r="U21" i="1"/>
  <c r="U23" i="1"/>
  <c r="U25" i="1"/>
  <c r="U27" i="1"/>
  <c r="U29" i="1"/>
  <c r="U35" i="1"/>
  <c r="U37" i="1"/>
  <c r="U39" i="1"/>
  <c r="U41" i="1"/>
  <c r="U43" i="1"/>
  <c r="U49" i="1"/>
  <c r="U51" i="1"/>
  <c r="U53" i="1"/>
  <c r="U55" i="1"/>
  <c r="AC11" i="1" l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6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<sst xmlns="http://schemas.openxmlformats.org/spreadsheetml/2006/main" count="279" uniqueCount="86">
  <si>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</si>
  <si>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</si>
  <si>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</si>
  <si>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</si>
  <si>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</si>
  <si>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</si>
  <si>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</si>
  <si>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</si>
  <si>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</si>
  <si>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</si>
  <si>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</si>
  <si>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</si>
  <si>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</si>
  <si>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</si>
  <si>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</si>
  <si>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</si>
  <si>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</si>
  <si>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</si>
  <si>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</si>
  <si>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</si>
  <si>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</si>
  <si>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</si>
  <si>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</si>
  <si>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</si>
  <si>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</si>
  <si>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</si>
  <si>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</si>
  <si>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</si>
  <si>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</si>
  <si>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</si>
  <si>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</si>
  <si>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</si>
  <si>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</si>
  <si>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</si>
  <si>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</si>
  <si>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</si>
  <si>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</si>
  <si>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</si>
  <si>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</si>
  <si>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</si>
  <si>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</si>
  <si>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</si>
  <si>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</si>
  <si>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</si>
  <si>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</si>
  <si>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</si>
  <si>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</si>
  <si>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</si>
  <si>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</si>
  <si>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</si>
  <si>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</si>
  <si>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</si>
  <si>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</si>
  <si>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</si>
  <si>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</si>
  <si>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</si>
  <si>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</si>
  <si>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</si>
  <si>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</si>
  <si>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</si>
  <si>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</si>
  <si>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</si>
  <si>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</si>
  <si>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</si>
  <si>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</si>
  <si>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</si>
  <si>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</si>
  <si>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</si>
  <si>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</si>
  <si>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</si>
  <si>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</si>
  <si>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</si>
  <si>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</si>
  <si>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</si>
  <si>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</si>
  <si>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</si>
  <si>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</si>
  <si>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</si>
  <si>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</si>
  <si>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</si>
  <si>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</si>
  <si>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</si>
  <si>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</si>
  <si>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</si>
  <si>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</si>
  <si>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Keine Datenaufzeichnung AS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</si>
</sst>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10" borderId="0" xfId="0" applyNumberFormat="1" applyFill="1"/>
    <xf numFmtId="21" fontId="0" fillId="10" borderId="0" xfId="0" applyNumberFormat="1" applyFill="1"/>
    <xf numFmtId="2" fontId="0" fillId="10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zoomScale="70" zoomScaleNormal="70" workbookViewId="0">
      <selection activeCell="U56" sqref="U56"/>
    </sheetView>
  </sheetViews>
  <sheetFormatPr baseColWidth="10" defaultRowHeight="15" x14ac:dyDescent="0.25"/>
  <cols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41</v>
      </c>
      <c r="B2" s="7">
        <v>42920</v>
      </c>
      <c r="C2" s="8">
        <v>0.31152777777777779</v>
      </c>
      <c r="D2" s="5" t="s">
        <v>42</v>
      </c>
      <c r="E2" s="9">
        <v>1.956</v>
      </c>
      <c r="F2" s="9">
        <v>70.991399999999999</v>
      </c>
      <c r="G2" s="9" t="s">
        <v>43</v>
      </c>
      <c r="H2" s="9">
        <v>2.8730000000000002</v>
      </c>
      <c r="I2" s="9">
        <v>7127.0324000000001</v>
      </c>
      <c r="J2" s="9" t="s">
        <v>44</v>
      </c>
      <c r="K2" s="9">
        <v>3.1160000000000001</v>
      </c>
      <c r="L2" s="9">
        <v>1253.2098000000001</v>
      </c>
      <c r="M2" s="4">
        <f>AVERAGE(F2:F5,F16:F19,F30:F33,F44:F47,F58:F61)</f>
        <v>39.928159999999991</v>
      </c>
      <c r="N2" s="4">
        <f>STDEV(F2:F5,F16:F19,F30:F33,F44:F47,G58:G61)</f>
        <v>8.1962237088287875</v>
      </c>
      <c r="O2" s="4">
        <v>4.08</v>
      </c>
      <c r="P2" s="4">
        <f>AVERAGE(I2:I5,I16:I19,I30:I33,I44:I47,I58:I61)</f>
        <v>3911.9901549999995</v>
      </c>
      <c r="Q2" s="4">
        <f>STDEV(I2:I5,I16:I19,I30:I33,I44:I47,I58:I61)</f>
        <v>757.14182401644143</v>
      </c>
      <c r="R2" s="4">
        <v>399</v>
      </c>
      <c r="S2" s="4">
        <f>AVERAGE(L2:L5,L16:L19,L30:L33,L44:L47,L58:L61)</f>
        <v>735.51725499999986</v>
      </c>
      <c r="T2" s="4">
        <f>STDEV(L2:L5,L16:L19,L30:L33,L44:L47,L58:L61)</f>
        <v>121.91675660545802</v>
      </c>
      <c r="U2" s="4">
        <v>399</v>
      </c>
      <c r="AD2" s="7">
        <v>42880</v>
      </c>
      <c r="AE2" s="6">
        <f>(N2/M2)^2</f>
        <v>4.2137523994947725E-2</v>
      </c>
      <c r="AF2" s="6">
        <f>(T2/S2)^2</f>
        <v>2.7475213112738026E-2</v>
      </c>
      <c r="AG2" s="6">
        <f>(T2/S2)^2</f>
        <v>2.7475213112738026E-2</v>
      </c>
    </row>
    <row r="3" spans="1:33" x14ac:dyDescent="0.25">
      <c r="A3" s="5" t="s">
        <v>41</v>
      </c>
      <c r="B3" s="7">
        <v>42920</v>
      </c>
      <c r="C3" s="8">
        <v>0.31526620370370367</v>
      </c>
      <c r="D3" s="5" t="s">
        <v>42</v>
      </c>
      <c r="E3" s="9">
        <v>1.9430000000000001</v>
      </c>
      <c r="F3" s="9">
        <v>37.9452</v>
      </c>
      <c r="G3" s="9" t="s">
        <v>43</v>
      </c>
      <c r="H3" s="9">
        <v>2.86</v>
      </c>
      <c r="I3" s="9">
        <v>3760.5574000000001</v>
      </c>
      <c r="J3" s="9" t="s">
        <v>44</v>
      </c>
      <c r="K3" s="9">
        <v>3.1</v>
      </c>
      <c r="L3" s="9">
        <v>715.928</v>
      </c>
      <c r="M3" s="5"/>
      <c r="N3" s="4"/>
      <c r="O3" s="5"/>
      <c r="P3" s="5"/>
      <c r="Q3" s="4"/>
      <c r="R3" s="4"/>
      <c r="S3" s="5"/>
      <c r="T3" s="4"/>
      <c r="U3" s="4"/>
      <c r="AD3" s="7">
        <v>42880</v>
      </c>
    </row>
    <row r="4" spans="1:33" x14ac:dyDescent="0.25">
      <c r="A4" s="5" t="s">
        <v>41</v>
      </c>
      <c r="B4" s="7">
        <v>42920</v>
      </c>
      <c r="C4" s="8">
        <v>0.31899305555555557</v>
      </c>
      <c r="D4" s="5" t="s">
        <v>42</v>
      </c>
      <c r="E4" s="9">
        <v>1.9430000000000001</v>
      </c>
      <c r="F4" s="9">
        <v>38.253599999999999</v>
      </c>
      <c r="G4" s="9" t="s">
        <v>43</v>
      </c>
      <c r="H4" s="9">
        <v>2.8559999999999999</v>
      </c>
      <c r="I4" s="9">
        <v>3758.7487999999998</v>
      </c>
      <c r="J4" s="9" t="s">
        <v>44</v>
      </c>
      <c r="K4" s="9">
        <v>3.1</v>
      </c>
      <c r="L4" s="9">
        <v>716.52419999999995</v>
      </c>
      <c r="M4" s="5"/>
      <c r="N4" s="4"/>
      <c r="O4" s="5"/>
      <c r="P4" s="5"/>
      <c r="Q4" s="4"/>
      <c r="R4" s="4"/>
      <c r="S4" s="5"/>
      <c r="T4" s="4"/>
      <c r="U4" s="4"/>
      <c r="AD4" s="7">
        <v>42880</v>
      </c>
    </row>
    <row r="5" spans="1:33" x14ac:dyDescent="0.25">
      <c r="A5" s="5" t="s">
        <v>41</v>
      </c>
      <c r="B5" s="7">
        <v>42920</v>
      </c>
      <c r="C5" s="8">
        <v>0.32273148148148151</v>
      </c>
      <c r="D5" s="5" t="s">
        <v>42</v>
      </c>
      <c r="E5" s="9">
        <v>1.95</v>
      </c>
      <c r="F5" s="9">
        <v>38.270400000000002</v>
      </c>
      <c r="G5" s="9" t="s">
        <v>43</v>
      </c>
      <c r="H5" s="9">
        <v>2.8660000000000001</v>
      </c>
      <c r="I5" s="9">
        <v>3746.7404000000001</v>
      </c>
      <c r="J5" s="9" t="s">
        <v>44</v>
      </c>
      <c r="K5" s="9">
        <v>3.1059999999999999</v>
      </c>
      <c r="L5" s="9">
        <v>712.39970000000005</v>
      </c>
      <c r="M5" s="5"/>
      <c r="N5" s="4"/>
      <c r="O5" s="5"/>
      <c r="P5" s="5"/>
      <c r="Q5" s="4"/>
      <c r="R5" s="4"/>
      <c r="S5" s="5"/>
      <c r="T5" s="4"/>
      <c r="U5" s="4"/>
      <c r="AD5" s="7">
        <v>42880</v>
      </c>
    </row>
    <row r="6" spans="1:33" x14ac:dyDescent="0.25">
      <c r="A6" s="25" t="s">
        <v>45</v>
      </c>
      <c r="B6" s="27">
        <v>42920</v>
      </c>
      <c r="C6" s="28">
        <v>0.32646990740740739</v>
      </c>
      <c r="D6" s="25" t="s">
        <v>42</v>
      </c>
      <c r="E6" s="29">
        <v>1.9430000000000001</v>
      </c>
      <c r="F6" s="29">
        <v>19.115600000000001</v>
      </c>
      <c r="G6" s="29" t="s">
        <v>43</v>
      </c>
      <c r="H6" s="29">
        <v>2.86</v>
      </c>
      <c r="I6" s="29">
        <v>6529.6806999999999</v>
      </c>
      <c r="J6" s="29" t="s">
        <v>44</v>
      </c>
      <c r="K6" s="29">
        <v>3.1</v>
      </c>
      <c r="L6" s="29">
        <v>536.04520000000002</v>
      </c>
      <c r="O6" s="10">
        <f>($O$2/$M$2)*F6</f>
        <v>1.9532993255887579</v>
      </c>
      <c r="R6" s="10">
        <f>($R$2/$P$2)*I6</f>
        <v>665.98904804759161</v>
      </c>
      <c r="U6" s="10">
        <f>($S$2/$U$2)*L6</f>
        <v>988.1466016539498</v>
      </c>
      <c r="V6" s="3">
        <v>0</v>
      </c>
      <c r="W6" s="11" t="s">
        <v>33</v>
      </c>
      <c r="X6" s="2">
        <f>SLOPE(O6:O10,$V$6:$V$10)</f>
        <v>-1.1997367271619841E-3</v>
      </c>
      <c r="Y6" s="2">
        <f>RSQ(O6:O10,$V$6:$V$10)</f>
        <v>0.78256160435167921</v>
      </c>
      <c r="Z6" s="2">
        <f>SLOPE($R6:$R10,$V$6:$V$10)</f>
        <v>31.489690533487554</v>
      </c>
      <c r="AA6" s="2">
        <f>RSQ(R6:R10,$V$6:$V$10)</f>
        <v>0.99438191235333961</v>
      </c>
      <c r="AB6" s="2">
        <f>SLOPE(U6:U10,$V$6:$V$10)</f>
        <v>3.3867970396435316</v>
      </c>
      <c r="AC6" s="2">
        <f>RSQ(U6:U10,$V$6:$V$10)</f>
        <v>0.99230286330313722</v>
      </c>
      <c r="AD6" s="7">
        <v>42880</v>
      </c>
      <c r="AE6" s="2"/>
    </row>
    <row r="7" spans="1:33" x14ac:dyDescent="0.25">
      <c r="A7" s="25" t="s">
        <v>46</v>
      </c>
      <c r="B7" s="27">
        <v>42920</v>
      </c>
      <c r="C7" s="28">
        <v>0.33020833333333333</v>
      </c>
      <c r="D7" s="25" t="s">
        <v>42</v>
      </c>
      <c r="E7" s="29">
        <v>1.9430000000000001</v>
      </c>
      <c r="F7" s="29">
        <v>18.7879</v>
      </c>
      <c r="G7" s="29" t="s">
        <v>43</v>
      </c>
      <c r="H7" s="29">
        <v>2.8559999999999999</v>
      </c>
      <c r="I7" s="29">
        <v>10564.4645</v>
      </c>
      <c r="J7" s="29" t="s">
        <v>44</v>
      </c>
      <c r="K7" s="29">
        <v>3.1</v>
      </c>
      <c r="L7" s="29">
        <v>553.90880000000004</v>
      </c>
      <c r="O7" s="10">
        <f>($O$2/$M$2)*F7</f>
        <v>1.9198137855588642</v>
      </c>
      <c r="R7" s="10">
        <f>($R$2/$P$2)*I7</f>
        <v>1077.5132780210181</v>
      </c>
      <c r="U7" s="10">
        <f>($S$2/$U$2)*L7</f>
        <v>1021.0763912189072</v>
      </c>
      <c r="V7" s="3">
        <v>10</v>
      </c>
      <c r="W7" s="13" t="s">
        <v>34</v>
      </c>
      <c r="X7" s="2">
        <f>SLOPE($O11:$O15,$V$6:$V$10)</f>
        <v>-1.0921374789121274E-3</v>
      </c>
      <c r="Y7" s="2">
        <f>RSQ(O11:O15,$V$6:$V$10)</f>
        <v>0.89046357409813715</v>
      </c>
      <c r="Z7" s="2">
        <f>SLOPE($R11:$R15,$V$6:$V$10)</f>
        <v>35.193356871829856</v>
      </c>
      <c r="AA7" s="2">
        <f>RSQ(R11:R15,$V$6:$V$10)</f>
        <v>0.99065552263474177</v>
      </c>
      <c r="AB7" s="2">
        <f>SLOPE(U11:U15,$V$6:$V$10)</f>
        <v>3.4093326247121376</v>
      </c>
      <c r="AC7" s="2">
        <f>RSQ(U11:U15,$V$6:$V$10)</f>
        <v>0.98990921094216133</v>
      </c>
      <c r="AD7" s="7">
        <v>42880</v>
      </c>
      <c r="AE7" s="2"/>
    </row>
    <row r="8" spans="1:33" x14ac:dyDescent="0.25">
      <c r="A8" s="25" t="s">
        <v>47</v>
      </c>
      <c r="B8" s="27">
        <v>42920</v>
      </c>
      <c r="C8" s="28">
        <v>0.33394675925925926</v>
      </c>
      <c r="D8" s="25" t="s">
        <v>42</v>
      </c>
      <c r="E8" s="29">
        <v>1.946</v>
      </c>
      <c r="F8" s="29">
        <v>18.575399999999998</v>
      </c>
      <c r="G8" s="29" t="s">
        <v>43</v>
      </c>
      <c r="H8" s="29">
        <v>2.863</v>
      </c>
      <c r="I8" s="29">
        <v>13074.9704</v>
      </c>
      <c r="J8" s="29" t="s">
        <v>44</v>
      </c>
      <c r="K8" s="29">
        <v>3.1030000000000002</v>
      </c>
      <c r="L8" s="29">
        <v>567.31100000000004</v>
      </c>
      <c r="N8" s="10">
        <f>($O$2/$M$2)*F8</f>
        <v>1.8980997872178436</v>
      </c>
      <c r="R8" s="10">
        <f>($R$2/$P$2)*I8</f>
        <v>1333.5701223409651</v>
      </c>
      <c r="U8" s="10">
        <f>($S$2/$U$2)*L8</f>
        <v>1045.7820287000125</v>
      </c>
      <c r="V8" s="3">
        <v>20</v>
      </c>
      <c r="W8" s="15" t="s">
        <v>35</v>
      </c>
      <c r="X8" s="2">
        <f>SLOPE($O20:$O24,$V$6:$V$10)</f>
        <v>-2.5545880401199426E-4</v>
      </c>
      <c r="Y8" s="2">
        <f>RSQ(O20:O24,$V$6:$V$10)</f>
        <v>6.5538193352135274E-2</v>
      </c>
      <c r="Z8" s="2">
        <f>SLOPE($R20:$R24,$V$6:$V$10)</f>
        <v>27.45242294378934</v>
      </c>
      <c r="AA8" s="2">
        <f>RSQ(R20:R24,$V$6:$V$10)</f>
        <v>0.99036425029181729</v>
      </c>
      <c r="AB8" s="2">
        <f>SLOPE($U20:$U24,$V$6:$V$10)</f>
        <v>5.9871012386917934</v>
      </c>
      <c r="AC8" s="2">
        <f>RSQ(U20:U24,$V$6:$V$10)</f>
        <v>0.98064723646676144</v>
      </c>
      <c r="AD8" s="7">
        <v>42880</v>
      </c>
      <c r="AE8" s="2"/>
    </row>
    <row r="9" spans="1:33" x14ac:dyDescent="0.25">
      <c r="A9" s="25" t="s">
        <v>48</v>
      </c>
      <c r="B9" s="27">
        <v>42920</v>
      </c>
      <c r="C9" s="28">
        <v>0.3376851851851852</v>
      </c>
      <c r="D9" s="25" t="s">
        <v>42</v>
      </c>
      <c r="E9" s="29">
        <v>1.95</v>
      </c>
      <c r="F9" s="29">
        <v>18.573399999999999</v>
      </c>
      <c r="G9" s="29" t="s">
        <v>43</v>
      </c>
      <c r="H9" s="29">
        <v>2.8660000000000001</v>
      </c>
      <c r="I9" s="29">
        <v>16372.223400000001</v>
      </c>
      <c r="J9" s="29" t="s">
        <v>44</v>
      </c>
      <c r="K9" s="29">
        <v>3.1030000000000002</v>
      </c>
      <c r="L9" s="29">
        <v>592.3854</v>
      </c>
      <c r="O9" s="10">
        <f>($O$2/$M$2)*F9</f>
        <v>1.8978954201746341</v>
      </c>
      <c r="R9" s="10">
        <f t="shared" ref="R9:R15" si="0">($R$2/$P$2)*I9</f>
        <v>1669.8705461338261</v>
      </c>
      <c r="U9" s="10">
        <f>($S$2/$U$2)*L9</f>
        <v>1092.004218822248</v>
      </c>
      <c r="V9" s="3">
        <v>30</v>
      </c>
      <c r="W9" s="18" t="s">
        <v>36</v>
      </c>
      <c r="X9" s="2">
        <f>SLOPE($O25:$O29,$V$6:$V$10)</f>
        <v>-3.3722605800016892E-3</v>
      </c>
      <c r="Y9" s="2">
        <f>RSQ(O25:O29,$V$6:$V$10)</f>
        <v>0.87340335595734742</v>
      </c>
      <c r="Z9" s="2">
        <f>SLOPE($R25:$R29,$V$6:$V$10)</f>
        <v>86.384481330577387</v>
      </c>
      <c r="AA9" s="2">
        <f>RSQ(R25:R29,$V$6:$V$10)</f>
        <v>0.95308202921010698</v>
      </c>
      <c r="AB9" s="2">
        <f>SLOPE(U25:U29,$V$6:$V$10)</f>
        <v>44.184033097196107</v>
      </c>
      <c r="AC9" s="2">
        <f>RSQ(U25:U29,$V$6:$V$10)</f>
        <v>0.99879309948994</v>
      </c>
      <c r="AD9" s="7">
        <v>42880</v>
      </c>
      <c r="AE9" s="2"/>
    </row>
    <row r="10" spans="1:33" x14ac:dyDescent="0.25">
      <c r="A10" s="25" t="s">
        <v>49</v>
      </c>
      <c r="B10" s="27">
        <v>42920</v>
      </c>
      <c r="C10" s="28">
        <v>0.34142361111111108</v>
      </c>
      <c r="D10" s="25" t="s">
        <v>42</v>
      </c>
      <c r="E10" s="29">
        <v>1.9430000000000001</v>
      </c>
      <c r="F10" s="29">
        <v>18.6358</v>
      </c>
      <c r="G10" s="29" t="s">
        <v>43</v>
      </c>
      <c r="H10" s="29">
        <v>2.86</v>
      </c>
      <c r="I10" s="29">
        <v>19062.813699999999</v>
      </c>
      <c r="J10" s="29" t="s">
        <v>44</v>
      </c>
      <c r="K10" s="29">
        <v>3.0960000000000001</v>
      </c>
      <c r="L10" s="29">
        <v>608.66959999999995</v>
      </c>
      <c r="O10" s="10">
        <f>($O$2/$M$2)*F10</f>
        <v>1.9042716719227737</v>
      </c>
      <c r="R10" s="10">
        <f t="shared" si="0"/>
        <v>1944.2949406655653</v>
      </c>
      <c r="U10" s="10">
        <f>($S$2/$U$2)*L10</f>
        <v>1122.022539834456</v>
      </c>
      <c r="V10" s="3">
        <v>40</v>
      </c>
      <c r="W10" s="20" t="s">
        <v>37</v>
      </c>
      <c r="X10" s="2">
        <f>SLOPE($O34:$O38,$V$6:$V$10)</f>
        <v>-1.6465268765560052E-3</v>
      </c>
      <c r="Y10" s="2">
        <f>RSQ(O34:O38,$V$6:$V$10)</f>
        <v>0.7101790766359084</v>
      </c>
      <c r="Z10" s="2">
        <f>SLOPE($R34:$R38,$V$6:$V$10)</f>
        <v>28.824631968430914</v>
      </c>
      <c r="AA10" s="2">
        <f>RSQ(R34:R38,$V$6:$V$10)</f>
        <v>0.99435292907456574</v>
      </c>
      <c r="AB10" s="2">
        <f>SLOPE(U34:U38,$V$6:$V$10)</f>
        <v>-0.94071919553843597</v>
      </c>
      <c r="AC10" s="2">
        <f>RSQ(U34:U38,$V$6:$V$10)</f>
        <v>0.76314158927949816</v>
      </c>
      <c r="AD10" s="7">
        <v>42880</v>
      </c>
      <c r="AE10" s="2"/>
    </row>
    <row r="11" spans="1:33" x14ac:dyDescent="0.25">
      <c r="A11" s="25" t="s">
        <v>50</v>
      </c>
      <c r="B11" s="27">
        <v>42920</v>
      </c>
      <c r="C11" s="28">
        <v>0.34516203703703702</v>
      </c>
      <c r="D11" s="25" t="s">
        <v>42</v>
      </c>
      <c r="E11" s="29">
        <v>1.95</v>
      </c>
      <c r="F11" s="29">
        <v>18.718</v>
      </c>
      <c r="G11" s="29" t="s">
        <v>43</v>
      </c>
      <c r="H11" s="29">
        <v>2.863</v>
      </c>
      <c r="I11" s="29">
        <v>6933.5779000000002</v>
      </c>
      <c r="J11" s="29" t="s">
        <v>44</v>
      </c>
      <c r="K11" s="29">
        <v>3.1030000000000002</v>
      </c>
      <c r="L11" s="29">
        <v>505.95800000000003</v>
      </c>
      <c r="O11" s="12">
        <f>($O$2/$M$2)*F11</f>
        <v>1.9126711573986885</v>
      </c>
      <c r="R11" s="12">
        <f t="shared" si="0"/>
        <v>707.18418822298918</v>
      </c>
      <c r="U11" s="12">
        <f>($S$2/$U$2)*L11</f>
        <v>932.68380778268158</v>
      </c>
      <c r="V11" s="3"/>
      <c r="W11" s="21" t="s">
        <v>38</v>
      </c>
      <c r="X11" s="2">
        <f>SLOPE($O39:$O43,$V$6:$V$10)</f>
        <v>-5.617641283745616E-3</v>
      </c>
      <c r="Y11" s="2">
        <f>RSQ(O39:O43,$V$6:$V$10)</f>
        <v>0.99038898837080214</v>
      </c>
      <c r="Z11" s="2">
        <f>SLOPE($R39:$R43,$V$6:$V$10)</f>
        <v>21.668277246980956</v>
      </c>
      <c r="AA11" s="2">
        <f>RSQ(R39:R43,$V$6:$V$10)</f>
        <v>0.99240861457943774</v>
      </c>
      <c r="AB11" s="2">
        <f>SLOPE($U39:$U43,$V$6:$V$10)</f>
        <v>0.40797533108560013</v>
      </c>
      <c r="AC11" s="2">
        <f>RSQ(U39:U43,$V$6:$V$10)</f>
        <v>0.87459212592356994</v>
      </c>
      <c r="AD11" s="7">
        <v>42880</v>
      </c>
      <c r="AE11" s="2"/>
    </row>
    <row r="12" spans="1:33" x14ac:dyDescent="0.25">
      <c r="A12" s="25" t="s">
        <v>51</v>
      </c>
      <c r="B12" s="27">
        <v>42920</v>
      </c>
      <c r="C12" s="28">
        <v>0.34890046296296301</v>
      </c>
      <c r="D12" s="25" t="s">
        <v>42</v>
      </c>
      <c r="E12" s="29">
        <v>1.95</v>
      </c>
      <c r="F12" s="29">
        <v>18.680099999999999</v>
      </c>
      <c r="G12" s="29" t="s">
        <v>43</v>
      </c>
      <c r="H12" s="29">
        <v>2.8660000000000001</v>
      </c>
      <c r="I12" s="29">
        <v>9649.3844000000008</v>
      </c>
      <c r="J12" s="29" t="s">
        <v>44</v>
      </c>
      <c r="K12" s="29">
        <v>3.1059999999999999</v>
      </c>
      <c r="L12" s="29">
        <v>523.17060000000004</v>
      </c>
      <c r="O12" s="12">
        <f>($O$2/$M$2)*F12</f>
        <v>1.9087984019298665</v>
      </c>
      <c r="R12" s="12">
        <f t="shared" si="0"/>
        <v>984.18048692660909</v>
      </c>
      <c r="U12" s="12">
        <f>($S$2/$U$2)*L12</f>
        <v>964.41354287895479</v>
      </c>
      <c r="V12" s="3"/>
      <c r="W12" s="23" t="s">
        <v>39</v>
      </c>
      <c r="X12" s="2">
        <f>SLOPE($O48:$O52,$V$6:$V$10)</f>
        <v>-2.4554700241633952E-3</v>
      </c>
      <c r="Y12" s="2">
        <f>RSQ(O48:O52,$V$6:$V$10)</f>
        <v>0.87723862991946799</v>
      </c>
      <c r="Z12" s="2">
        <f>SLOPE($R48:$R52,$V$6:$V$10)</f>
        <v>10.241021080995028</v>
      </c>
      <c r="AA12" s="2">
        <f>RSQ(R48:R52,$V$6:$V$10)</f>
        <v>0.99485355974438994</v>
      </c>
      <c r="AB12" s="2">
        <f>SLOPE(U48:U52,$V$6:$V$10)</f>
        <v>-0.31041224583134297</v>
      </c>
      <c r="AC12" s="2">
        <f>RSQ(U48:U52,$V$6:$V$10)</f>
        <v>0.43202005106041574</v>
      </c>
      <c r="AD12" s="7">
        <v>42880</v>
      </c>
      <c r="AE12" s="2"/>
    </row>
    <row r="13" spans="1:33" x14ac:dyDescent="0.25">
      <c r="A13" s="25" t="s">
        <v>52</v>
      </c>
      <c r="B13" s="27">
        <v>42920</v>
      </c>
      <c r="C13" s="28">
        <v>0.35263888888888889</v>
      </c>
      <c r="D13" s="25" t="s">
        <v>42</v>
      </c>
      <c r="E13" s="29">
        <v>1.9430000000000001</v>
      </c>
      <c r="F13" s="29">
        <v>18.4297</v>
      </c>
      <c r="G13" s="29" t="s">
        <v>43</v>
      </c>
      <c r="H13" s="29">
        <v>2.86</v>
      </c>
      <c r="I13" s="29">
        <v>12515.955599999999</v>
      </c>
      <c r="J13" s="29" t="s">
        <v>44</v>
      </c>
      <c r="K13" s="29">
        <v>3.1</v>
      </c>
      <c r="L13" s="29">
        <v>537.71119999999996</v>
      </c>
      <c r="O13" s="12">
        <f>($O$2/$M$2)*F13</f>
        <v>1.8832116481200241</v>
      </c>
      <c r="R13" s="12">
        <f t="shared" si="0"/>
        <v>1276.5538987917009</v>
      </c>
      <c r="U13" s="12">
        <f>($S$2/$U$2)*L13</f>
        <v>991.21770878886196</v>
      </c>
      <c r="V13" s="3"/>
      <c r="W13" s="25" t="s">
        <v>40</v>
      </c>
      <c r="X13" s="2">
        <f>SLOPE($O53:$O57,$V$6:$V$10)</f>
        <v>-4.515285452672998E-3</v>
      </c>
      <c r="Y13" s="2">
        <f>RSQ(O53:O57,$V$6:$V$10)</f>
        <v>0.96892899525986653</v>
      </c>
      <c r="Z13" s="2">
        <f>SLOPE($R53:$R57,$V$6:$V$10)</f>
        <v>26.600372822512892</v>
      </c>
      <c r="AA13" s="2">
        <f>RSQ(R53:R57,$V$6:$V$10)</f>
        <v>0.80522123763020381</v>
      </c>
      <c r="AB13" s="2">
        <f>SLOPE(U53:U57,$V$6:$V$10)</f>
        <v>0.60583605625789305</v>
      </c>
      <c r="AC13" s="2">
        <f>RSQ(U53:U57,$V$6:$V$10)</f>
        <v>0.32123147689524051</v>
      </c>
      <c r="AD13" s="7">
        <v>42880</v>
      </c>
      <c r="AE13" s="2"/>
    </row>
    <row r="14" spans="1:33" x14ac:dyDescent="0.25">
      <c r="A14" s="25" t="s">
        <v>53</v>
      </c>
      <c r="B14" s="27">
        <v>42920</v>
      </c>
      <c r="C14" s="28">
        <v>0.35636574074074073</v>
      </c>
      <c r="D14" s="25" t="s">
        <v>42</v>
      </c>
      <c r="E14" s="29">
        <v>1.95</v>
      </c>
      <c r="F14" s="29">
        <v>18.363700000000001</v>
      </c>
      <c r="G14" s="29" t="s">
        <v>43</v>
      </c>
      <c r="H14" s="29">
        <v>2.863</v>
      </c>
      <c r="I14" s="29">
        <v>16765.914199999999</v>
      </c>
      <c r="J14" s="29" t="s">
        <v>44</v>
      </c>
      <c r="K14" s="29">
        <v>3.1059999999999999</v>
      </c>
      <c r="L14" s="29">
        <v>564.29129999999998</v>
      </c>
      <c r="O14" s="12">
        <f>($O$2/$M$2)*F14</f>
        <v>1.8764675356941072</v>
      </c>
      <c r="R14" s="12">
        <f t="shared" si="0"/>
        <v>1710.0246935053958</v>
      </c>
      <c r="U14" s="12">
        <f>($S$2/$U$2)*L14</f>
        <v>1040.2155087628607</v>
      </c>
      <c r="AD14" s="7">
        <v>42880</v>
      </c>
    </row>
    <row r="15" spans="1:33" x14ac:dyDescent="0.25">
      <c r="A15" s="25" t="s">
        <v>54</v>
      </c>
      <c r="B15" s="27">
        <v>42920</v>
      </c>
      <c r="C15" s="28">
        <v>0.36010416666666667</v>
      </c>
      <c r="D15" s="25" t="s">
        <v>42</v>
      </c>
      <c r="E15" s="29">
        <v>1.946</v>
      </c>
      <c r="F15" s="29">
        <v>18.341799999999999</v>
      </c>
      <c r="G15" s="29" t="s">
        <v>43</v>
      </c>
      <c r="H15" s="29">
        <v>2.863</v>
      </c>
      <c r="I15" s="29">
        <v>20627.952799999999</v>
      </c>
      <c r="J15" s="29" t="s">
        <v>44</v>
      </c>
      <c r="K15" s="29">
        <v>3.1030000000000002</v>
      </c>
      <c r="L15" s="29">
        <v>577.87159999999994</v>
      </c>
      <c r="O15" s="12">
        <f>($O$2/$M$2)*F15</f>
        <v>1.8742297165709618</v>
      </c>
      <c r="R15" s="12">
        <f t="shared" si="0"/>
        <v>2103.9299285250886</v>
      </c>
      <c r="U15" s="12">
        <f>($S$2/$U$2)*L15</f>
        <v>1065.2494560763355</v>
      </c>
      <c r="AD15" s="7">
        <v>42880</v>
      </c>
    </row>
    <row r="16" spans="1:33" x14ac:dyDescent="0.25">
      <c r="A16" s="5" t="s">
        <v>41</v>
      </c>
      <c r="B16" s="7">
        <v>42920</v>
      </c>
      <c r="C16" s="8">
        <v>0.36384259259259261</v>
      </c>
      <c r="D16" s="5" t="s">
        <v>42</v>
      </c>
      <c r="E16" s="9">
        <v>1.9430000000000001</v>
      </c>
      <c r="F16" s="9">
        <v>38.354999999999997</v>
      </c>
      <c r="G16" s="9" t="s">
        <v>43</v>
      </c>
      <c r="H16" s="9">
        <v>2.8559999999999999</v>
      </c>
      <c r="I16" s="9">
        <v>3761.6750999999999</v>
      </c>
      <c r="J16" s="9" t="s">
        <v>44</v>
      </c>
      <c r="K16" s="9">
        <v>3.0960000000000001</v>
      </c>
      <c r="L16" s="9">
        <v>707.68560000000002</v>
      </c>
      <c r="M16" s="5"/>
      <c r="N16" s="4"/>
      <c r="O16" s="5"/>
      <c r="P16" s="5"/>
      <c r="Q16" s="4"/>
      <c r="R16" s="4"/>
      <c r="S16" s="5"/>
      <c r="T16" s="4"/>
      <c r="U16" s="4"/>
      <c r="AD16" s="7">
        <v>42880</v>
      </c>
    </row>
    <row r="17" spans="1:30" x14ac:dyDescent="0.25">
      <c r="A17" s="5" t="s">
        <v>41</v>
      </c>
      <c r="B17" s="7">
        <v>42920</v>
      </c>
      <c r="C17" s="8">
        <v>0.36756944444444445</v>
      </c>
      <c r="D17" s="5" t="s">
        <v>42</v>
      </c>
      <c r="E17" s="9">
        <v>1.946</v>
      </c>
      <c r="F17" s="9">
        <v>38.104599999999998</v>
      </c>
      <c r="G17" s="9" t="s">
        <v>43</v>
      </c>
      <c r="H17" s="9">
        <v>2.86</v>
      </c>
      <c r="I17" s="9">
        <v>3751.2707999999998</v>
      </c>
      <c r="J17" s="9" t="s">
        <v>44</v>
      </c>
      <c r="K17" s="9">
        <v>3.1030000000000002</v>
      </c>
      <c r="L17" s="9">
        <v>709.9973</v>
      </c>
      <c r="M17" s="5"/>
      <c r="N17" s="4"/>
      <c r="O17" s="5"/>
      <c r="P17" s="5"/>
      <c r="Q17" s="4"/>
      <c r="R17" s="4"/>
      <c r="S17" s="5"/>
      <c r="T17" s="4"/>
      <c r="U17" s="4"/>
      <c r="AD17" s="7">
        <v>42880</v>
      </c>
    </row>
    <row r="18" spans="1:30" x14ac:dyDescent="0.25">
      <c r="A18" s="5" t="s">
        <v>41</v>
      </c>
      <c r="B18" s="7">
        <v>42920</v>
      </c>
      <c r="C18" s="8">
        <v>0.37129629629629629</v>
      </c>
      <c r="D18" s="5" t="s">
        <v>42</v>
      </c>
      <c r="E18" s="9">
        <v>1.95</v>
      </c>
      <c r="F18" s="9">
        <v>38.111400000000003</v>
      </c>
      <c r="G18" s="9" t="s">
        <v>43</v>
      </c>
      <c r="H18" s="9">
        <v>2.863</v>
      </c>
      <c r="I18" s="9">
        <v>3738.8420000000001</v>
      </c>
      <c r="J18" s="9" t="s">
        <v>44</v>
      </c>
      <c r="K18" s="9">
        <v>3.1030000000000002</v>
      </c>
      <c r="L18" s="9">
        <v>710.73099999999999</v>
      </c>
      <c r="M18" s="5"/>
      <c r="N18" s="4"/>
      <c r="O18" s="5"/>
      <c r="P18" s="5"/>
      <c r="Q18" s="4"/>
      <c r="R18" s="4"/>
      <c r="S18" s="5"/>
      <c r="T18" s="4"/>
      <c r="U18" s="4"/>
      <c r="AD18" s="7">
        <v>42880</v>
      </c>
    </row>
    <row r="19" spans="1:30" x14ac:dyDescent="0.25">
      <c r="A19" s="5" t="s">
        <v>41</v>
      </c>
      <c r="B19" s="7">
        <v>42920</v>
      </c>
      <c r="C19" s="8">
        <v>0.37503472222222217</v>
      </c>
      <c r="D19" s="5" t="s">
        <v>42</v>
      </c>
      <c r="E19" s="9">
        <v>1.95</v>
      </c>
      <c r="F19" s="9">
        <v>38.014800000000001</v>
      </c>
      <c r="G19" s="9" t="s">
        <v>43</v>
      </c>
      <c r="H19" s="9">
        <v>2.863</v>
      </c>
      <c r="I19" s="9">
        <v>3735.1624000000002</v>
      </c>
      <c r="J19" s="9" t="s">
        <v>44</v>
      </c>
      <c r="K19" s="9">
        <v>3.1030000000000002</v>
      </c>
      <c r="L19" s="9">
        <v>707.68560000000002</v>
      </c>
      <c r="M19" s="5"/>
      <c r="N19" s="4"/>
      <c r="O19" s="5"/>
      <c r="P19" s="5"/>
      <c r="Q19" s="4"/>
      <c r="R19" s="4"/>
      <c r="S19" s="5"/>
      <c r="T19" s="4"/>
      <c r="U19" s="4"/>
      <c r="AD19" s="7">
        <v>42880</v>
      </c>
    </row>
    <row r="20" spans="1:30" x14ac:dyDescent="0.25">
      <c r="A20" s="25" t="s">
        <v>55</v>
      </c>
      <c r="B20" s="27">
        <v>42920</v>
      </c>
      <c r="C20" s="28">
        <v>0.37877314814814816</v>
      </c>
      <c r="D20" s="25" t="s">
        <v>42</v>
      </c>
      <c r="E20" s="29">
        <v>1.9430000000000001</v>
      </c>
      <c r="F20" s="29">
        <v>18.715599999999998</v>
      </c>
      <c r="G20" s="29" t="s">
        <v>43</v>
      </c>
      <c r="H20" s="29">
        <v>2.8559999999999999</v>
      </c>
      <c r="I20" s="29">
        <v>7077.5600999999997</v>
      </c>
      <c r="J20" s="29" t="s">
        <v>44</v>
      </c>
      <c r="K20" s="29">
        <v>3.0960000000000001</v>
      </c>
      <c r="L20" s="29">
        <v>524.67819999999995</v>
      </c>
      <c r="O20" s="14">
        <f>($O$2/$M$2)*F20</f>
        <v>1.9124259169468367</v>
      </c>
      <c r="P20" s="3"/>
      <c r="R20" s="14">
        <f>($R$2/$P$2)*I20</f>
        <v>721.86952625395861</v>
      </c>
      <c r="S20" s="3"/>
      <c r="U20" s="14">
        <f>($S$2/$U$2)*L20</f>
        <v>967.19265519383691</v>
      </c>
      <c r="AD20" s="7">
        <v>42880</v>
      </c>
    </row>
    <row r="21" spans="1:30" x14ac:dyDescent="0.25">
      <c r="A21" s="25" t="s">
        <v>56</v>
      </c>
      <c r="B21" s="27">
        <v>42920</v>
      </c>
      <c r="C21" s="28">
        <v>0.3825115740740741</v>
      </c>
      <c r="D21" s="25" t="s">
        <v>42</v>
      </c>
      <c r="E21" s="29">
        <v>1.946</v>
      </c>
      <c r="F21" s="29">
        <v>18.591799999999999</v>
      </c>
      <c r="G21" s="29" t="s">
        <v>43</v>
      </c>
      <c r="H21" s="29">
        <v>2.863</v>
      </c>
      <c r="I21" s="29">
        <v>10879.5244</v>
      </c>
      <c r="J21" s="29" t="s">
        <v>44</v>
      </c>
      <c r="K21" s="29">
        <v>3.1030000000000002</v>
      </c>
      <c r="L21" s="29">
        <v>576.76089999999999</v>
      </c>
      <c r="O21" s="14">
        <f>($O$2/$M$2)*F21</f>
        <v>1.8997755969721624</v>
      </c>
      <c r="P21" s="3"/>
      <c r="R21" s="14">
        <f>($R$2/$P$2)*I21</f>
        <v>1109.6475358077685</v>
      </c>
      <c r="S21" s="3"/>
      <c r="U21" s="14">
        <f>($S$2/$U$2)*L21</f>
        <v>1063.2019898730061</v>
      </c>
      <c r="AD21" s="7">
        <v>42880</v>
      </c>
    </row>
    <row r="22" spans="1:30" x14ac:dyDescent="0.25">
      <c r="A22" s="25" t="s">
        <v>57</v>
      </c>
      <c r="B22" s="27">
        <v>42920</v>
      </c>
      <c r="C22" s="28">
        <v>0.38623842592592594</v>
      </c>
      <c r="D22" s="25" t="s">
        <v>42</v>
      </c>
      <c r="E22" s="29">
        <v>1.94</v>
      </c>
      <c r="F22" s="29">
        <v>18.689800000000002</v>
      </c>
      <c r="G22" s="29" t="s">
        <v>43</v>
      </c>
      <c r="H22" s="29">
        <v>2.8559999999999999</v>
      </c>
      <c r="I22" s="29">
        <v>13189.2598</v>
      </c>
      <c r="J22" s="29" t="s">
        <v>44</v>
      </c>
      <c r="K22" s="29">
        <v>3.0960000000000001</v>
      </c>
      <c r="L22" s="29">
        <v>600.03719999999998</v>
      </c>
      <c r="O22" s="14">
        <f>($O$2/$M$2)*F22</f>
        <v>1.9097895820894333</v>
      </c>
      <c r="P22" s="3"/>
      <c r="R22" s="14">
        <f>($R$2/$P$2)*I22</f>
        <v>1345.2269693148041</v>
      </c>
      <c r="S22" s="3"/>
      <c r="U22" s="14">
        <f>($S$2/$U$2)*L22</f>
        <v>1106.1095595034735</v>
      </c>
      <c r="AD22" s="7">
        <v>42880</v>
      </c>
    </row>
    <row r="23" spans="1:30" x14ac:dyDescent="0.25">
      <c r="A23" s="25" t="s">
        <v>58</v>
      </c>
      <c r="B23" s="27">
        <v>42920</v>
      </c>
      <c r="C23" s="28">
        <v>0.38997685185185182</v>
      </c>
      <c r="D23" s="25" t="s">
        <v>42</v>
      </c>
      <c r="E23" s="29">
        <v>1.946</v>
      </c>
      <c r="F23" s="29">
        <v>18.3506</v>
      </c>
      <c r="G23" s="29" t="s">
        <v>43</v>
      </c>
      <c r="H23" s="29">
        <v>2.863</v>
      </c>
      <c r="I23" s="29">
        <v>15542.4681</v>
      </c>
      <c r="J23" s="29" t="s">
        <v>44</v>
      </c>
      <c r="K23" s="29">
        <v>3.1</v>
      </c>
      <c r="L23" s="29">
        <v>630.8836</v>
      </c>
      <c r="O23" s="14">
        <f>($O$2/$M$2)*F23</f>
        <v>1.8751289315610842</v>
      </c>
      <c r="P23" s="3"/>
      <c r="R23" s="14">
        <f>($R$2/$P$2)*I23</f>
        <v>1585.2403830755552</v>
      </c>
      <c r="S23" s="3"/>
      <c r="U23" s="14">
        <f>($S$2/$U$2)*L23</f>
        <v>1162.9718639010475</v>
      </c>
      <c r="AD23" s="7">
        <v>42880</v>
      </c>
    </row>
    <row r="24" spans="1:30" x14ac:dyDescent="0.25">
      <c r="A24" s="25" t="s">
        <v>59</v>
      </c>
      <c r="B24" s="27">
        <v>42920</v>
      </c>
      <c r="C24" s="28">
        <v>0.39371527777777776</v>
      </c>
      <c r="D24" s="25" t="s">
        <v>42</v>
      </c>
      <c r="E24" s="29">
        <v>1.9430000000000001</v>
      </c>
      <c r="F24" s="29">
        <v>18.711200000000002</v>
      </c>
      <c r="G24" s="29" t="s">
        <v>43</v>
      </c>
      <c r="H24" s="29">
        <v>2.8559999999999999</v>
      </c>
      <c r="I24" s="29">
        <v>18203.9339</v>
      </c>
      <c r="J24" s="29" t="s">
        <v>44</v>
      </c>
      <c r="K24" s="29">
        <v>3.0960000000000001</v>
      </c>
      <c r="L24" s="29">
        <v>660.00959999999998</v>
      </c>
      <c r="O24" s="14">
        <f>($O$2/$M$2)*F24</f>
        <v>1.9119763094517761</v>
      </c>
      <c r="P24" s="3"/>
      <c r="R24" s="14">
        <f>($R$2/$P$2)*I24</f>
        <v>1856.6942498095323</v>
      </c>
      <c r="S24" s="3"/>
      <c r="U24" s="14">
        <f>($S$2/$U$2)*L24</f>
        <v>1216.6627801144059</v>
      </c>
      <c r="AD24" s="7">
        <v>42880</v>
      </c>
    </row>
    <row r="25" spans="1:30" x14ac:dyDescent="0.25">
      <c r="A25" s="25" t="s">
        <v>60</v>
      </c>
      <c r="B25" s="27">
        <v>42920</v>
      </c>
      <c r="C25" s="28">
        <v>0.39745370370370375</v>
      </c>
      <c r="D25" s="25" t="s">
        <v>42</v>
      </c>
      <c r="E25" s="29">
        <v>1.946</v>
      </c>
      <c r="F25" s="29">
        <v>19.438700000000001</v>
      </c>
      <c r="G25" s="29" t="s">
        <v>43</v>
      </c>
      <c r="H25" s="29">
        <v>2.86</v>
      </c>
      <c r="I25" s="29">
        <v>9484.6607999999997</v>
      </c>
      <c r="J25" s="29" t="s">
        <v>44</v>
      </c>
      <c r="K25" s="29">
        <v>3.1030000000000002</v>
      </c>
      <c r="L25" s="29">
        <v>563.58410000000003</v>
      </c>
      <c r="O25" s="17">
        <f>($O$2/$M$2)*F25</f>
        <v>1.9863148214192696</v>
      </c>
      <c r="P25" s="3"/>
      <c r="R25" s="17">
        <f t="shared" ref="R25:R28" si="1">($R$2/$P$2)*I25</f>
        <v>967.37964801958969</v>
      </c>
      <c r="S25" s="3"/>
      <c r="U25" s="17">
        <f>($S$2/$U$2)*L25</f>
        <v>1038.9118551219185</v>
      </c>
      <c r="AD25" s="7">
        <v>42880</v>
      </c>
    </row>
    <row r="26" spans="1:30" x14ac:dyDescent="0.25">
      <c r="A26" s="25" t="s">
        <v>61</v>
      </c>
      <c r="B26" s="27">
        <v>42920</v>
      </c>
      <c r="C26" s="28">
        <v>0.4011805555555556</v>
      </c>
      <c r="D26" s="25" t="s">
        <v>42</v>
      </c>
      <c r="E26" s="29">
        <v>1.946</v>
      </c>
      <c r="F26" s="29">
        <v>18.893000000000001</v>
      </c>
      <c r="G26" s="29" t="s">
        <v>43</v>
      </c>
      <c r="H26" s="29">
        <v>2.863</v>
      </c>
      <c r="I26" s="29">
        <v>23866.380399999998</v>
      </c>
      <c r="J26" s="29" t="s">
        <v>44</v>
      </c>
      <c r="K26" s="29">
        <v>3.1030000000000002</v>
      </c>
      <c r="L26" s="29">
        <v>802.03319999999997</v>
      </c>
      <c r="O26" s="17">
        <f t="shared" ref="O20:O29" si="2">($O$2/$M$2)*F26</f>
        <v>1.930553273679529</v>
      </c>
      <c r="P26" s="3"/>
      <c r="R26" s="17">
        <f t="shared" si="1"/>
        <v>2434.2305073106709</v>
      </c>
      <c r="S26" s="3"/>
      <c r="U26" s="17">
        <f>($S$2/$U$2)*L26</f>
        <v>1478.469317500917</v>
      </c>
      <c r="AD26" s="7">
        <v>42880</v>
      </c>
    </row>
    <row r="27" spans="1:30" x14ac:dyDescent="0.25">
      <c r="A27" s="25" t="s">
        <v>62</v>
      </c>
      <c r="B27" s="27">
        <v>42920</v>
      </c>
      <c r="C27" s="28">
        <v>0.40491898148148148</v>
      </c>
      <c r="D27" s="25" t="s">
        <v>42</v>
      </c>
      <c r="E27" s="29">
        <v>1.94</v>
      </c>
      <c r="F27" s="29">
        <v>18.320900000000002</v>
      </c>
      <c r="G27" s="29" t="s">
        <v>43</v>
      </c>
      <c r="H27" s="29">
        <v>2.8559999999999999</v>
      </c>
      <c r="I27" s="29">
        <v>32759.876</v>
      </c>
      <c r="J27" s="29" t="s">
        <v>44</v>
      </c>
      <c r="K27" s="29">
        <v>3.0960000000000001</v>
      </c>
      <c r="L27" s="29">
        <v>1032.3724</v>
      </c>
      <c r="O27" s="17">
        <f t="shared" si="2"/>
        <v>1.8720940809694218</v>
      </c>
      <c r="P27" s="3"/>
      <c r="R27" s="17">
        <f t="shared" si="1"/>
        <v>3341.3147799703502</v>
      </c>
      <c r="S27" s="3"/>
      <c r="U27" s="17">
        <f>($S$2/$U$2)*L27</f>
        <v>1903.0769769066715</v>
      </c>
      <c r="AD27" s="7">
        <v>42880</v>
      </c>
    </row>
    <row r="28" spans="1:30" x14ac:dyDescent="0.25">
      <c r="A28" s="25" t="s">
        <v>63</v>
      </c>
      <c r="B28" s="27">
        <v>42920</v>
      </c>
      <c r="C28" s="28">
        <v>0.40865740740740741</v>
      </c>
      <c r="D28" s="25" t="s">
        <v>42</v>
      </c>
      <c r="E28" s="29">
        <v>1.946</v>
      </c>
      <c r="F28" s="29">
        <v>18.1892</v>
      </c>
      <c r="G28" s="29" t="s">
        <v>43</v>
      </c>
      <c r="H28" s="29">
        <v>2.8460000000000001</v>
      </c>
      <c r="I28" s="29">
        <v>39473.949800000002</v>
      </c>
      <c r="J28" s="29" t="s">
        <v>44</v>
      </c>
      <c r="K28" s="29">
        <v>3.1030000000000002</v>
      </c>
      <c r="L28" s="29">
        <v>1258.7464</v>
      </c>
      <c r="O28" s="17">
        <f t="shared" si="2"/>
        <v>1.858636511174069</v>
      </c>
      <c r="P28" s="3"/>
      <c r="R28" s="17">
        <f t="shared" si="1"/>
        <v>4026.1108403019493</v>
      </c>
      <c r="S28" s="3"/>
      <c r="U28" s="17">
        <f>($S$2/$U$2)*L28</f>
        <v>2320.3751801231374</v>
      </c>
      <c r="AD28" s="7">
        <v>42880</v>
      </c>
    </row>
    <row r="29" spans="1:30" x14ac:dyDescent="0.25">
      <c r="A29" s="25" t="s">
        <v>64</v>
      </c>
      <c r="B29" s="27">
        <v>42920</v>
      </c>
      <c r="C29" s="28">
        <v>0.41238425925925926</v>
      </c>
      <c r="D29" s="25" t="s">
        <v>42</v>
      </c>
      <c r="E29" s="29">
        <v>1.94</v>
      </c>
      <c r="F29" s="29">
        <v>18.140499999999999</v>
      </c>
      <c r="G29" s="29" t="s">
        <v>43</v>
      </c>
      <c r="H29" s="29">
        <v>2.8460000000000001</v>
      </c>
      <c r="I29" s="29">
        <v>44028.650600000001</v>
      </c>
      <c r="J29" s="29" t="s">
        <v>44</v>
      </c>
      <c r="K29" s="29">
        <v>3.0960000000000001</v>
      </c>
      <c r="L29" s="29">
        <v>1533.665</v>
      </c>
      <c r="O29" s="17">
        <f t="shared" si="2"/>
        <v>1.8536601736719152</v>
      </c>
      <c r="P29" s="3"/>
      <c r="R29" s="17">
        <f>($R$2/$P$2)*I29</f>
        <v>4490.6635480528203</v>
      </c>
      <c r="S29" s="3"/>
      <c r="U29" s="17">
        <f>($S$2/$U$2)*L29</f>
        <v>2827.1605786706136</v>
      </c>
      <c r="AD29" s="7">
        <v>42880</v>
      </c>
    </row>
    <row r="30" spans="1:30" x14ac:dyDescent="0.25">
      <c r="A30" s="5" t="s">
        <v>41</v>
      </c>
      <c r="B30" s="7">
        <v>42920</v>
      </c>
      <c r="C30" s="8">
        <v>0.41612268518518519</v>
      </c>
      <c r="D30" s="5" t="s">
        <v>42</v>
      </c>
      <c r="E30" s="9">
        <v>1.946</v>
      </c>
      <c r="F30" s="9">
        <v>38.113100000000003</v>
      </c>
      <c r="G30" s="9" t="s">
        <v>43</v>
      </c>
      <c r="H30" s="9">
        <v>2.86</v>
      </c>
      <c r="I30" s="9">
        <v>3823.8148000000001</v>
      </c>
      <c r="J30" s="9" t="s">
        <v>44</v>
      </c>
      <c r="K30" s="9">
        <v>3.1030000000000002</v>
      </c>
      <c r="L30" s="9">
        <v>710.69820000000004</v>
      </c>
      <c r="M30" s="5"/>
      <c r="N30" s="4"/>
      <c r="O30" s="5"/>
      <c r="P30" s="5"/>
      <c r="Q30" s="4"/>
      <c r="R30" s="4"/>
      <c r="S30" s="5"/>
      <c r="T30" s="4"/>
      <c r="U30" s="4"/>
      <c r="AD30" s="7">
        <v>42880</v>
      </c>
    </row>
    <row r="31" spans="1:30" x14ac:dyDescent="0.25">
      <c r="A31" s="5" t="s">
        <v>41</v>
      </c>
      <c r="B31" s="7">
        <v>42920</v>
      </c>
      <c r="C31" s="8">
        <v>0.41984953703703703</v>
      </c>
      <c r="D31" s="5" t="s">
        <v>42</v>
      </c>
      <c r="E31" s="9">
        <v>1.94</v>
      </c>
      <c r="F31" s="9">
        <v>38.259799999999998</v>
      </c>
      <c r="G31" s="9" t="s">
        <v>43</v>
      </c>
      <c r="H31" s="9">
        <v>2.8530000000000002</v>
      </c>
      <c r="I31" s="9">
        <v>3750.6541999999999</v>
      </c>
      <c r="J31" s="9" t="s">
        <v>44</v>
      </c>
      <c r="K31" s="9">
        <v>3.093</v>
      </c>
      <c r="L31" s="9">
        <v>706.41959999999995</v>
      </c>
      <c r="M31" s="5"/>
      <c r="N31" s="4"/>
      <c r="O31" s="5"/>
      <c r="P31" s="5"/>
      <c r="Q31" s="4"/>
      <c r="R31" s="4"/>
      <c r="S31" s="5"/>
      <c r="T31" s="4"/>
      <c r="U31" s="4"/>
      <c r="AD31" s="7">
        <v>42880</v>
      </c>
    </row>
    <row r="32" spans="1:30" x14ac:dyDescent="0.25">
      <c r="A32" s="5" t="s">
        <v>41</v>
      </c>
      <c r="B32" s="7">
        <v>42920</v>
      </c>
      <c r="C32" s="8">
        <v>0.42358796296296292</v>
      </c>
      <c r="D32" s="5" t="s">
        <v>42</v>
      </c>
      <c r="E32" s="9">
        <v>1.9430000000000001</v>
      </c>
      <c r="F32" s="9">
        <v>38.297199999999997</v>
      </c>
      <c r="G32" s="9" t="s">
        <v>43</v>
      </c>
      <c r="H32" s="9">
        <v>2.8559999999999999</v>
      </c>
      <c r="I32" s="9">
        <v>3747.364</v>
      </c>
      <c r="J32" s="9" t="s">
        <v>44</v>
      </c>
      <c r="K32" s="9">
        <v>3.0960000000000001</v>
      </c>
      <c r="L32" s="9">
        <v>709.38520000000005</v>
      </c>
      <c r="M32" s="5"/>
      <c r="N32" s="4"/>
      <c r="O32" s="5"/>
      <c r="P32" s="5"/>
      <c r="Q32" s="4"/>
      <c r="R32" s="4"/>
      <c r="S32" s="5"/>
      <c r="T32" s="4"/>
      <c r="U32" s="4"/>
      <c r="AD32" s="7">
        <v>42880</v>
      </c>
    </row>
    <row r="33" spans="1:30" x14ac:dyDescent="0.25">
      <c r="A33" s="5" t="s">
        <v>41</v>
      </c>
      <c r="B33" s="7">
        <v>42920</v>
      </c>
      <c r="C33" s="8">
        <v>0.42732638888888891</v>
      </c>
      <c r="D33" s="5" t="s">
        <v>42</v>
      </c>
      <c r="E33" s="9">
        <v>1.9430000000000001</v>
      </c>
      <c r="F33" s="9">
        <v>38.223799999999997</v>
      </c>
      <c r="G33" s="9" t="s">
        <v>43</v>
      </c>
      <c r="H33" s="9">
        <v>2.8559999999999999</v>
      </c>
      <c r="I33" s="9">
        <v>3742.4189000000001</v>
      </c>
      <c r="J33" s="9" t="s">
        <v>44</v>
      </c>
      <c r="K33" s="9">
        <v>3.0960000000000001</v>
      </c>
      <c r="L33" s="9">
        <v>708.93</v>
      </c>
      <c r="M33" s="5"/>
      <c r="N33" s="4"/>
      <c r="O33" s="5"/>
      <c r="P33" s="5"/>
      <c r="Q33" s="4"/>
      <c r="R33" s="4"/>
      <c r="S33" s="5"/>
      <c r="T33" s="4"/>
      <c r="U33" s="4"/>
      <c r="AD33" s="7">
        <v>42880</v>
      </c>
    </row>
    <row r="34" spans="1:30" x14ac:dyDescent="0.25">
      <c r="A34" s="25" t="s">
        <v>65</v>
      </c>
      <c r="B34" s="27">
        <v>42920</v>
      </c>
      <c r="C34" s="28">
        <v>0.43106481481481485</v>
      </c>
      <c r="D34" s="25" t="s">
        <v>42</v>
      </c>
      <c r="E34" s="29">
        <v>1.946</v>
      </c>
      <c r="F34" s="29">
        <v>18.831</v>
      </c>
      <c r="G34" s="29" t="s">
        <v>43</v>
      </c>
      <c r="H34" s="29">
        <v>2.86</v>
      </c>
      <c r="I34" s="29">
        <v>7263.5573000000004</v>
      </c>
      <c r="J34" s="29" t="s">
        <v>44</v>
      </c>
      <c r="K34" s="29">
        <v>3.1030000000000002</v>
      </c>
      <c r="L34" s="29">
        <v>519.95799999999997</v>
      </c>
      <c r="O34" s="19">
        <f>($O$2/$M$2)*F34</f>
        <v>1.9242178953400311</v>
      </c>
      <c r="R34" s="19">
        <f t="shared" ref="R34:R38" si="3">($R$2/$P$2)*I34</f>
        <v>740.8401473086019</v>
      </c>
      <c r="U34" s="19">
        <f>($S$2/$U$2)*L34</f>
        <v>958.49143076513769</v>
      </c>
      <c r="AD34" s="7">
        <v>42880</v>
      </c>
    </row>
    <row r="35" spans="1:30" x14ac:dyDescent="0.25">
      <c r="A35" s="25" t="s">
        <v>66</v>
      </c>
      <c r="B35" s="27">
        <v>42920</v>
      </c>
      <c r="C35" s="28">
        <v>0.43480324074074073</v>
      </c>
      <c r="D35" s="25" t="s">
        <v>42</v>
      </c>
      <c r="E35" s="29">
        <v>1.95</v>
      </c>
      <c r="F35" s="29">
        <v>18.535599999999999</v>
      </c>
      <c r="G35" s="29" t="s">
        <v>43</v>
      </c>
      <c r="H35" s="29">
        <v>2.863</v>
      </c>
      <c r="I35" s="29">
        <v>10797.867099999999</v>
      </c>
      <c r="J35" s="29" t="s">
        <v>44</v>
      </c>
      <c r="K35" s="29">
        <v>3.1030000000000002</v>
      </c>
      <c r="L35" s="29">
        <v>515.52629999999999</v>
      </c>
      <c r="N35" s="19">
        <f>($O$2/$M$2)*F35</f>
        <v>1.8940328830579725</v>
      </c>
      <c r="R35" s="19">
        <f t="shared" si="3"/>
        <v>1101.318971213004</v>
      </c>
      <c r="U35" s="19">
        <f>($S$2/$U$2)*L35</f>
        <v>950.3220277100412</v>
      </c>
      <c r="AD35" s="7">
        <v>42880</v>
      </c>
    </row>
    <row r="36" spans="1:30" x14ac:dyDescent="0.25">
      <c r="A36" s="25" t="s">
        <v>67</v>
      </c>
      <c r="B36" s="27">
        <v>42920</v>
      </c>
      <c r="C36" s="28">
        <v>0.43854166666666666</v>
      </c>
      <c r="D36" s="25" t="s">
        <v>42</v>
      </c>
      <c r="E36" s="29">
        <v>1.9430000000000001</v>
      </c>
      <c r="F36" s="29">
        <v>18.516999999999999</v>
      </c>
      <c r="G36" s="29" t="s">
        <v>43</v>
      </c>
      <c r="H36" s="29">
        <v>2.8559999999999999</v>
      </c>
      <c r="I36" s="29">
        <v>13699.2083</v>
      </c>
      <c r="J36" s="29" t="s">
        <v>44</v>
      </c>
      <c r="K36" s="29">
        <v>3.0960000000000001</v>
      </c>
      <c r="L36" s="29">
        <v>503.63799999999998</v>
      </c>
      <c r="O36" s="19">
        <f>($O$2/$M$2)*F36</f>
        <v>1.8921322695561231</v>
      </c>
      <c r="R36" s="19">
        <f t="shared" si="3"/>
        <v>1397.2387186899759</v>
      </c>
      <c r="U36" s="19">
        <f>($S$2/$U$2)*L36</f>
        <v>928.40711597416021</v>
      </c>
      <c r="AD36" s="7">
        <v>42880</v>
      </c>
    </row>
    <row r="37" spans="1:30" x14ac:dyDescent="0.25">
      <c r="A37" s="25" t="s">
        <v>68</v>
      </c>
      <c r="B37" s="27">
        <v>42920</v>
      </c>
      <c r="C37" s="28">
        <v>0.44228009259259254</v>
      </c>
      <c r="D37" s="25" t="s">
        <v>42</v>
      </c>
      <c r="E37" s="29">
        <v>1.9430000000000001</v>
      </c>
      <c r="F37" s="29">
        <v>18.0593</v>
      </c>
      <c r="G37" s="29" t="s">
        <v>43</v>
      </c>
      <c r="H37" s="29">
        <v>2.8559999999999999</v>
      </c>
      <c r="I37" s="29">
        <v>15991.5661</v>
      </c>
      <c r="J37" s="29" t="s">
        <v>44</v>
      </c>
      <c r="K37" s="29">
        <v>3.0960000000000001</v>
      </c>
      <c r="L37" s="29">
        <v>506.91019999999997</v>
      </c>
      <c r="O37" s="19">
        <f>($O$2/$M$2)*F37</f>
        <v>1.8453628717176054</v>
      </c>
      <c r="R37" s="19">
        <f t="shared" si="3"/>
        <v>1631.0457391475722</v>
      </c>
      <c r="U37" s="19">
        <f>($S$2/$U$2)*L37</f>
        <v>934.43909482581682</v>
      </c>
      <c r="AD37" s="7">
        <v>42880</v>
      </c>
    </row>
    <row r="38" spans="1:30" x14ac:dyDescent="0.25">
      <c r="A38" s="25" t="s">
        <v>69</v>
      </c>
      <c r="B38" s="27">
        <v>42920</v>
      </c>
      <c r="C38" s="28">
        <v>0.4460069444444445</v>
      </c>
      <c r="D38" s="25" t="s">
        <v>42</v>
      </c>
      <c r="E38" s="29">
        <v>1.95</v>
      </c>
      <c r="F38" s="29">
        <v>18.311199999999999</v>
      </c>
      <c r="G38" s="29" t="s">
        <v>43</v>
      </c>
      <c r="H38" s="29">
        <v>2.863</v>
      </c>
      <c r="I38" s="29">
        <v>18797.243699999999</v>
      </c>
      <c r="J38" s="29" t="s">
        <v>44</v>
      </c>
      <c r="K38" s="29">
        <v>3.1030000000000002</v>
      </c>
      <c r="L38" s="29">
        <v>525.32100000000003</v>
      </c>
      <c r="O38" s="19">
        <f>($O$2/$M$2)*F38</f>
        <v>1.871102900809855</v>
      </c>
      <c r="Q38" s="2"/>
      <c r="R38" s="19">
        <f t="shared" si="3"/>
        <v>1917.2083617628634</v>
      </c>
      <c r="T38" s="19">
        <f>($S$2/$U$2)*L38</f>
        <v>968.37759376906001</v>
      </c>
      <c r="AD38" s="7">
        <v>42880</v>
      </c>
    </row>
    <row r="39" spans="1:30" x14ac:dyDescent="0.25">
      <c r="A39" s="25" t="s">
        <v>70</v>
      </c>
      <c r="B39" s="27">
        <v>42920</v>
      </c>
      <c r="C39" s="28">
        <v>0.44973379629629634</v>
      </c>
      <c r="D39" s="25" t="s">
        <v>42</v>
      </c>
      <c r="E39" s="29">
        <v>1.946</v>
      </c>
      <c r="F39" s="29">
        <v>18.708500000000001</v>
      </c>
      <c r="G39" s="29" t="s">
        <v>43</v>
      </c>
      <c r="H39" s="29">
        <v>2.86</v>
      </c>
      <c r="I39" s="29">
        <v>5226.0133999999998</v>
      </c>
      <c r="J39" s="29" t="s">
        <v>44</v>
      </c>
      <c r="K39" s="29">
        <v>3.1030000000000002</v>
      </c>
      <c r="L39" s="29">
        <v>508.92809999999997</v>
      </c>
      <c r="O39" s="26">
        <f t="shared" ref="O39:O43" si="4">($O$2/$M$2)*F39</f>
        <v>1.911700413943443</v>
      </c>
      <c r="R39" s="16">
        <f>($R$2/$P$2)*I39</f>
        <v>533.02264678117524</v>
      </c>
      <c r="U39" s="16">
        <f>($S$2/$U$2)*L39</f>
        <v>938.15889499840955</v>
      </c>
      <c r="AD39" s="7">
        <v>42880</v>
      </c>
    </row>
    <row r="40" spans="1:30" x14ac:dyDescent="0.25">
      <c r="A40" s="25" t="s">
        <v>71</v>
      </c>
      <c r="B40" s="27">
        <v>42920</v>
      </c>
      <c r="C40" s="28">
        <v>0.45347222222222222</v>
      </c>
      <c r="D40" s="25" t="s">
        <v>42</v>
      </c>
      <c r="E40" s="29">
        <v>1.95</v>
      </c>
      <c r="F40" s="29">
        <v>17.9694</v>
      </c>
      <c r="G40" s="29" t="s">
        <v>43</v>
      </c>
      <c r="H40" s="29">
        <v>2.863</v>
      </c>
      <c r="I40" s="29">
        <v>8023.1302999999998</v>
      </c>
      <c r="J40" s="29" t="s">
        <v>44</v>
      </c>
      <c r="K40" s="29">
        <v>3.1030000000000002</v>
      </c>
      <c r="L40" s="29">
        <v>509.77800000000002</v>
      </c>
      <c r="O40" s="16">
        <f t="shared" si="4"/>
        <v>1.8361765731253337</v>
      </c>
      <c r="R40" s="16">
        <f>($R$2/$P$2)*I40</f>
        <v>818.31212831873813</v>
      </c>
      <c r="U40" s="16">
        <f>($S$2/$U$2)*L40</f>
        <v>939.7256020536089</v>
      </c>
      <c r="AD40" s="7">
        <v>42880</v>
      </c>
    </row>
    <row r="41" spans="1:30" x14ac:dyDescent="0.25">
      <c r="A41" s="25" t="s">
        <v>72</v>
      </c>
      <c r="B41" s="27">
        <v>42920</v>
      </c>
      <c r="C41" s="28">
        <v>0.45721064814814816</v>
      </c>
      <c r="D41" s="25" t="s">
        <v>42</v>
      </c>
      <c r="E41" s="29">
        <v>1.9430000000000001</v>
      </c>
      <c r="F41" s="29">
        <v>17.451799999999999</v>
      </c>
      <c r="G41" s="29" t="s">
        <v>43</v>
      </c>
      <c r="H41" s="29">
        <v>2.8559999999999999</v>
      </c>
      <c r="I41" s="29">
        <v>10112.261399999999</v>
      </c>
      <c r="J41" s="29" t="s">
        <v>44</v>
      </c>
      <c r="K41" s="29">
        <v>3.093</v>
      </c>
      <c r="L41" s="29">
        <v>515.31320000000005</v>
      </c>
      <c r="O41" s="16">
        <f t="shared" si="4"/>
        <v>1.7832863823426877</v>
      </c>
      <c r="R41" s="16">
        <f>($R$2/$P$2)*I41</f>
        <v>1031.3912200016771</v>
      </c>
      <c r="U41" s="16">
        <f>($S$2/$U$2)*L41</f>
        <v>949.92919882021545</v>
      </c>
      <c r="AD41" s="7">
        <v>42880</v>
      </c>
    </row>
    <row r="42" spans="1:30" x14ac:dyDescent="0.25">
      <c r="A42" s="25" t="s">
        <v>73</v>
      </c>
      <c r="B42" s="27">
        <v>42920</v>
      </c>
      <c r="C42" s="28">
        <v>0.4609375</v>
      </c>
      <c r="D42" s="25" t="s">
        <v>42</v>
      </c>
      <c r="E42" s="29">
        <v>1.946</v>
      </c>
      <c r="F42" s="29">
        <v>17.052</v>
      </c>
      <c r="G42" s="29" t="s">
        <v>43</v>
      </c>
      <c r="H42" s="29">
        <v>2.863</v>
      </c>
      <c r="I42" s="29">
        <v>11795.881299999999</v>
      </c>
      <c r="J42" s="29" t="s">
        <v>44</v>
      </c>
      <c r="K42" s="29">
        <v>3.1</v>
      </c>
      <c r="L42" s="29">
        <v>507.2002</v>
      </c>
      <c r="O42" s="16">
        <f t="shared" si="4"/>
        <v>1.7424334104050878</v>
      </c>
      <c r="R42" s="16">
        <f>($R$2/$P$2)*I42</f>
        <v>1203.1105529967776</v>
      </c>
      <c r="T42" s="16">
        <f>($S$2/$U$2)*L42</f>
        <v>934.97368130188204</v>
      </c>
      <c r="AD42" s="7">
        <v>42880</v>
      </c>
    </row>
    <row r="43" spans="1:30" x14ac:dyDescent="0.25">
      <c r="A43" s="25" t="s">
        <v>74</v>
      </c>
      <c r="B43" s="27">
        <v>42920</v>
      </c>
      <c r="C43" s="28">
        <v>0.46467592592592594</v>
      </c>
      <c r="D43" s="25" t="s">
        <v>42</v>
      </c>
      <c r="E43" s="29">
        <v>1.9430000000000001</v>
      </c>
      <c r="F43" s="29">
        <v>16.418399999999998</v>
      </c>
      <c r="G43" s="29" t="s">
        <v>43</v>
      </c>
      <c r="H43" s="29">
        <v>2.8559999999999999</v>
      </c>
      <c r="I43" s="29">
        <v>13961.954599999999</v>
      </c>
      <c r="J43" s="29" t="s">
        <v>44</v>
      </c>
      <c r="K43" s="29">
        <v>3.0960000000000001</v>
      </c>
      <c r="L43" s="29">
        <v>517.1087</v>
      </c>
      <c r="O43" s="16">
        <f t="shared" si="4"/>
        <v>1.6776899311162852</v>
      </c>
      <c r="R43" s="16">
        <f>($R$2/$P$2)*I43</f>
        <v>1424.0372967912033</v>
      </c>
      <c r="U43" s="16">
        <f>($S$2/$U$2)*L43</f>
        <v>953.23902646771535</v>
      </c>
      <c r="AD43" s="7">
        <v>42880</v>
      </c>
    </row>
    <row r="44" spans="1:30" x14ac:dyDescent="0.25">
      <c r="A44" s="5" t="s">
        <v>41</v>
      </c>
      <c r="B44" s="7">
        <v>42920</v>
      </c>
      <c r="C44" s="8">
        <v>0.46841435185185182</v>
      </c>
      <c r="D44" s="5" t="s">
        <v>42</v>
      </c>
      <c r="E44" s="9">
        <v>1.946</v>
      </c>
      <c r="F44" s="9">
        <v>38.242600000000003</v>
      </c>
      <c r="G44" s="9" t="s">
        <v>43</v>
      </c>
      <c r="H44" s="9">
        <v>2.86</v>
      </c>
      <c r="I44" s="9">
        <v>3725.5578999999998</v>
      </c>
      <c r="J44" s="9" t="s">
        <v>44</v>
      </c>
      <c r="K44" s="9">
        <v>3.1</v>
      </c>
      <c r="L44" s="9">
        <v>702.43979999999999</v>
      </c>
      <c r="M44" s="5"/>
      <c r="N44" s="4"/>
      <c r="O44" s="4"/>
      <c r="P44" s="5"/>
      <c r="Q44" s="4"/>
      <c r="R44" s="4"/>
      <c r="S44" s="5"/>
      <c r="T44" s="4"/>
      <c r="U44" s="4"/>
      <c r="AD44" s="7">
        <v>42880</v>
      </c>
    </row>
    <row r="45" spans="1:30" x14ac:dyDescent="0.25">
      <c r="A45" s="5" t="s">
        <v>41</v>
      </c>
      <c r="B45" s="7">
        <v>42920</v>
      </c>
      <c r="C45" s="8">
        <v>0.47215277777777781</v>
      </c>
      <c r="D45" s="5" t="s">
        <v>42</v>
      </c>
      <c r="E45" s="9">
        <v>1.946</v>
      </c>
      <c r="F45" s="9">
        <v>38.188000000000002</v>
      </c>
      <c r="G45" s="9" t="s">
        <v>43</v>
      </c>
      <c r="H45" s="9">
        <v>2.863</v>
      </c>
      <c r="I45" s="9">
        <v>3725.7656000000002</v>
      </c>
      <c r="J45" s="9" t="s">
        <v>44</v>
      </c>
      <c r="K45" s="9">
        <v>3.1030000000000002</v>
      </c>
      <c r="L45" s="9">
        <v>702.57090000000005</v>
      </c>
      <c r="M45" s="5"/>
      <c r="N45" s="4"/>
      <c r="O45" s="4"/>
      <c r="P45" s="5"/>
      <c r="Q45" s="4"/>
      <c r="R45" s="4"/>
      <c r="S45" s="5"/>
      <c r="T45" s="4"/>
      <c r="U45" s="4"/>
      <c r="AD45" s="7">
        <v>42880</v>
      </c>
    </row>
    <row r="46" spans="1:30" x14ac:dyDescent="0.25">
      <c r="A46" s="5" t="s">
        <v>41</v>
      </c>
      <c r="B46" s="7">
        <v>42920</v>
      </c>
      <c r="C46" s="8">
        <v>0.47589120370370369</v>
      </c>
      <c r="D46" s="5" t="s">
        <v>42</v>
      </c>
      <c r="E46" s="9">
        <v>1.9430000000000001</v>
      </c>
      <c r="F46" s="9">
        <v>38.206299999999999</v>
      </c>
      <c r="G46" s="9" t="s">
        <v>43</v>
      </c>
      <c r="H46" s="9">
        <v>2.8559999999999999</v>
      </c>
      <c r="I46" s="9">
        <v>3701.5390000000002</v>
      </c>
      <c r="J46" s="9" t="s">
        <v>44</v>
      </c>
      <c r="K46" s="9">
        <v>3.093</v>
      </c>
      <c r="L46" s="9">
        <v>702.18039999999996</v>
      </c>
      <c r="M46" s="5"/>
      <c r="N46" s="4"/>
      <c r="O46" s="4"/>
      <c r="P46" s="5"/>
      <c r="Q46" s="4"/>
      <c r="R46" s="4"/>
      <c r="S46" s="5"/>
      <c r="T46" s="4"/>
      <c r="U46" s="4"/>
      <c r="AD46" s="7">
        <v>42880</v>
      </c>
    </row>
    <row r="47" spans="1:30" x14ac:dyDescent="0.25">
      <c r="A47" s="5" t="s">
        <v>41</v>
      </c>
      <c r="B47" s="7">
        <v>42920</v>
      </c>
      <c r="C47" s="8">
        <v>0.47961805555555559</v>
      </c>
      <c r="D47" s="5" t="s">
        <v>42</v>
      </c>
      <c r="E47" s="9">
        <v>1.946</v>
      </c>
      <c r="F47" s="9">
        <v>38.590200000000003</v>
      </c>
      <c r="G47" s="9" t="s">
        <v>43</v>
      </c>
      <c r="H47" s="9">
        <v>2.863</v>
      </c>
      <c r="I47" s="9">
        <v>3739.5632999999998</v>
      </c>
      <c r="J47" s="9" t="s">
        <v>44</v>
      </c>
      <c r="K47" s="9">
        <v>3.1030000000000002</v>
      </c>
      <c r="L47" s="9">
        <v>708.9538</v>
      </c>
      <c r="M47" s="5"/>
      <c r="N47" s="4"/>
      <c r="O47" s="4"/>
      <c r="P47" s="5"/>
      <c r="Q47" s="4"/>
      <c r="R47" s="4"/>
      <c r="S47" s="5"/>
      <c r="T47" s="4"/>
      <c r="U47" s="4"/>
      <c r="AD47" s="7">
        <v>42880</v>
      </c>
    </row>
    <row r="48" spans="1:30" x14ac:dyDescent="0.25">
      <c r="A48" s="25" t="s">
        <v>75</v>
      </c>
      <c r="B48" s="27">
        <v>42920</v>
      </c>
      <c r="C48" s="28">
        <v>0.48335648148148147</v>
      </c>
      <c r="D48" s="25" t="s">
        <v>42</v>
      </c>
      <c r="E48" s="29">
        <v>1.946</v>
      </c>
      <c r="F48" s="29">
        <v>18.817499999999999</v>
      </c>
      <c r="G48" s="29" t="s">
        <v>43</v>
      </c>
      <c r="H48" s="29">
        <v>2.86</v>
      </c>
      <c r="I48" s="29">
        <v>5137.5414000000001</v>
      </c>
      <c r="J48" s="29" t="s">
        <v>44</v>
      </c>
      <c r="K48" s="29">
        <v>3.1</v>
      </c>
      <c r="L48" s="29">
        <v>521.79470000000003</v>
      </c>
      <c r="O48" s="22">
        <f>($O$2/$M$2)*F48</f>
        <v>1.9228384177983662</v>
      </c>
      <c r="R48" s="22">
        <f>($R$2/$P$2)*I48</f>
        <v>523.99902284518919</v>
      </c>
      <c r="U48" s="22">
        <f>($S$2/$U$2)*L48</f>
        <v>961.87720656027182</v>
      </c>
      <c r="AD48" s="7">
        <v>42880</v>
      </c>
    </row>
    <row r="49" spans="1:30" x14ac:dyDescent="0.25">
      <c r="A49" s="25" t="s">
        <v>76</v>
      </c>
      <c r="B49" s="27">
        <v>42920</v>
      </c>
      <c r="C49" s="28">
        <v>0.48708333333333331</v>
      </c>
      <c r="D49" s="25" t="s">
        <v>42</v>
      </c>
      <c r="E49" s="29">
        <v>1.9430000000000001</v>
      </c>
      <c r="F49" s="29">
        <v>18.459</v>
      </c>
      <c r="G49" s="29" t="s">
        <v>43</v>
      </c>
      <c r="H49" s="29">
        <v>2.8559999999999999</v>
      </c>
      <c r="I49" s="29">
        <v>6320.6328000000003</v>
      </c>
      <c r="J49" s="29" t="s">
        <v>44</v>
      </c>
      <c r="K49" s="29">
        <v>3.0960000000000001</v>
      </c>
      <c r="L49" s="29">
        <v>514.12720000000002</v>
      </c>
      <c r="O49" s="22">
        <f>($O$2/$M$2)*F49</f>
        <v>1.8862056253030446</v>
      </c>
      <c r="R49" s="22">
        <f>($R$2/$P$2)*I49</f>
        <v>644.66739109163234</v>
      </c>
      <c r="U49" s="22">
        <f>($S$2/$U$2)*L49</f>
        <v>947.74292447327309</v>
      </c>
      <c r="AD49" s="7">
        <v>42880</v>
      </c>
    </row>
    <row r="50" spans="1:30" x14ac:dyDescent="0.25">
      <c r="A50" s="25" t="s">
        <v>77</v>
      </c>
      <c r="B50" s="27">
        <v>42920</v>
      </c>
      <c r="C50" s="28">
        <v>0.49082175925925925</v>
      </c>
      <c r="D50" s="25" t="s">
        <v>42</v>
      </c>
      <c r="E50" s="29">
        <v>1.9430000000000001</v>
      </c>
      <c r="F50" s="29">
        <v>17.999700000000001</v>
      </c>
      <c r="G50" s="29" t="s">
        <v>43</v>
      </c>
      <c r="H50" s="29">
        <v>2.8559999999999999</v>
      </c>
      <c r="I50" s="29">
        <v>7397.7842000000001</v>
      </c>
      <c r="J50" s="29" t="s">
        <v>44</v>
      </c>
      <c r="K50" s="29">
        <v>3.1</v>
      </c>
      <c r="L50" s="29">
        <v>511.45240000000001</v>
      </c>
      <c r="O50" s="22">
        <f>($O$2/$M$2)*F50</f>
        <v>1.839272733829959</v>
      </c>
      <c r="R50" s="22">
        <f>($R$2/$P$2)*I50</f>
        <v>754.53050208404738</v>
      </c>
      <c r="U50" s="22">
        <f>($S$2/$U$2)*L50</f>
        <v>942.8121937623107</v>
      </c>
      <c r="AD50" s="7">
        <v>42880</v>
      </c>
    </row>
    <row r="51" spans="1:30" x14ac:dyDescent="0.25">
      <c r="A51" s="25" t="s">
        <v>78</v>
      </c>
      <c r="B51" s="27">
        <v>42920</v>
      </c>
      <c r="C51" s="28">
        <v>0.49456018518518513</v>
      </c>
      <c r="D51" s="25" t="s">
        <v>42</v>
      </c>
      <c r="E51" s="29">
        <v>1.946</v>
      </c>
      <c r="F51" s="29">
        <v>17.947199999999999</v>
      </c>
      <c r="G51" s="29" t="s">
        <v>43</v>
      </c>
      <c r="H51" s="29">
        <v>2.86</v>
      </c>
      <c r="I51" s="29">
        <v>8136.6198000000004</v>
      </c>
      <c r="J51" s="29" t="s">
        <v>44</v>
      </c>
      <c r="K51" s="29">
        <v>3.1</v>
      </c>
      <c r="L51" s="29">
        <v>515.67349999999999</v>
      </c>
      <c r="O51" s="22">
        <f>($O$2/$M$2)*F51</f>
        <v>1.8339080989457068</v>
      </c>
      <c r="R51" s="22">
        <f>($R$2/$P$2)*I51</f>
        <v>829.88739019462093</v>
      </c>
      <c r="U51" s="22">
        <f>($S$2/$U$2)*L51</f>
        <v>950.59337643168533</v>
      </c>
      <c r="AD51" s="7">
        <v>42880</v>
      </c>
    </row>
    <row r="52" spans="1:30" x14ac:dyDescent="0.25">
      <c r="A52" s="25" t="s">
        <v>79</v>
      </c>
      <c r="B52" s="27">
        <v>42920</v>
      </c>
      <c r="C52" s="28">
        <v>0.49829861111111112</v>
      </c>
      <c r="D52" s="25" t="s">
        <v>42</v>
      </c>
      <c r="E52" s="29">
        <v>1.95</v>
      </c>
      <c r="F52" s="29">
        <v>17.8719</v>
      </c>
      <c r="G52" s="29" t="s">
        <v>43</v>
      </c>
      <c r="H52" s="29">
        <v>2.863</v>
      </c>
      <c r="I52" s="29">
        <v>9249.9455999999991</v>
      </c>
      <c r="J52" s="29" t="s">
        <v>44</v>
      </c>
      <c r="K52" s="29">
        <v>3.1030000000000002</v>
      </c>
      <c r="L52" s="29">
        <v>512.60199999999998</v>
      </c>
      <c r="O52" s="22">
        <f>($O$2/$M$2)*F52</f>
        <v>1.8262136797688653</v>
      </c>
      <c r="R52" s="22">
        <f>($R$2/$P$2)*I52</f>
        <v>943.44007734344621</v>
      </c>
      <c r="U52" s="22">
        <f>($S$2/$U$2)*L52</f>
        <v>944.93136828949855</v>
      </c>
      <c r="AD52" s="7">
        <v>42880</v>
      </c>
    </row>
    <row r="53" spans="1:30" x14ac:dyDescent="0.25">
      <c r="A53" s="25" t="s">
        <v>80</v>
      </c>
      <c r="B53" s="27">
        <v>42920</v>
      </c>
      <c r="C53" s="28">
        <v>0.50203703703703706</v>
      </c>
      <c r="D53" s="25" t="s">
        <v>42</v>
      </c>
      <c r="E53" s="29">
        <v>1.94</v>
      </c>
      <c r="F53" s="29">
        <v>18.468299999999999</v>
      </c>
      <c r="G53" s="29" t="s">
        <v>43</v>
      </c>
      <c r="H53" s="29">
        <v>2.8530000000000002</v>
      </c>
      <c r="I53" s="29">
        <v>5030.2763999999997</v>
      </c>
      <c r="J53" s="29" t="s">
        <v>44</v>
      </c>
      <c r="K53" s="29">
        <v>3.093</v>
      </c>
      <c r="L53" s="29">
        <v>502.05869999999999</v>
      </c>
      <c r="O53" s="24">
        <f>($O$2/$M$2)*F53</f>
        <v>1.8871559320539693</v>
      </c>
      <c r="Q53" s="24">
        <f>($R$2/$P$2)*I53</f>
        <v>513.05862337989447</v>
      </c>
      <c r="U53" s="24">
        <f>($S$2/$U$2)*L53</f>
        <v>925.495831761575</v>
      </c>
      <c r="AD53" s="7">
        <v>42880</v>
      </c>
    </row>
    <row r="54" spans="1:30" x14ac:dyDescent="0.25">
      <c r="A54" s="25" t="s">
        <v>81</v>
      </c>
      <c r="B54" s="27" t="s">
        <v>85</v>
      </c>
      <c r="C54" s="28"/>
      <c r="D54" s="25"/>
      <c r="E54" s="29"/>
      <c r="F54" s="29"/>
      <c r="G54" s="29"/>
      <c r="H54" s="29"/>
      <c r="I54" s="29"/>
      <c r="J54" s="29"/>
      <c r="K54" s="29"/>
      <c r="L54" s="29"/>
      <c r="N54" s="24">
        <f>($O$2/$M$2)*F54</f>
        <v>0</v>
      </c>
      <c r="R54" s="24">
        <f t="shared" ref="R53:R57" si="5">($R$2/$P$2)*I54</f>
        <v>0</v>
      </c>
      <c r="T54" s="24">
        <f>($S$2/$U$2)*L54</f>
        <v>0</v>
      </c>
      <c r="AD54" s="7">
        <v>42880</v>
      </c>
    </row>
    <row r="55" spans="1:30" x14ac:dyDescent="0.25">
      <c r="A55" s="25" t="s">
        <v>82</v>
      </c>
      <c r="B55" s="27">
        <v>42920</v>
      </c>
      <c r="C55" s="28">
        <v>0.50700231481481484</v>
      </c>
      <c r="D55" s="25" t="s">
        <v>42</v>
      </c>
      <c r="E55" s="29">
        <v>1.94</v>
      </c>
      <c r="F55" s="29">
        <v>17.314399999999999</v>
      </c>
      <c r="G55" s="29" t="s">
        <v>43</v>
      </c>
      <c r="H55" s="29">
        <v>2.8530000000000002</v>
      </c>
      <c r="I55" s="29">
        <v>6235.1293999999998</v>
      </c>
      <c r="J55" s="29" t="s">
        <v>44</v>
      </c>
      <c r="K55" s="29">
        <v>3.093</v>
      </c>
      <c r="L55" s="29">
        <v>513.96280000000002</v>
      </c>
      <c r="O55" s="24">
        <f t="shared" ref="O53:O57" si="6">($O$2/$M$2)*F55</f>
        <v>1.769246366474188</v>
      </c>
      <c r="R55" s="24">
        <f t="shared" si="5"/>
        <v>635.94654690535651</v>
      </c>
      <c r="U55" s="24">
        <f>($S$2/$U$2)*L55</f>
        <v>947.43986924339333</v>
      </c>
      <c r="AD55" s="7">
        <v>42880</v>
      </c>
    </row>
    <row r="56" spans="1:30" x14ac:dyDescent="0.25">
      <c r="A56" s="25" t="s">
        <v>83</v>
      </c>
      <c r="B56" s="27">
        <v>42920</v>
      </c>
      <c r="C56" s="28">
        <v>0.51072916666666668</v>
      </c>
      <c r="D56" s="25" t="s">
        <v>42</v>
      </c>
      <c r="E56" s="29">
        <v>1.946</v>
      </c>
      <c r="F56" s="29">
        <v>17.005199999999999</v>
      </c>
      <c r="G56" s="29" t="s">
        <v>43</v>
      </c>
      <c r="H56" s="29">
        <v>2.86</v>
      </c>
      <c r="I56" s="29">
        <v>7383.1205</v>
      </c>
      <c r="J56" s="29" t="s">
        <v>44</v>
      </c>
      <c r="K56" s="29">
        <v>3.1</v>
      </c>
      <c r="L56" s="29">
        <v>500.17860000000002</v>
      </c>
      <c r="O56" s="24">
        <f t="shared" si="6"/>
        <v>1.737651221593983</v>
      </c>
      <c r="R56" s="24">
        <f t="shared" si="5"/>
        <v>753.03489088151866</v>
      </c>
      <c r="U56" s="24">
        <f>($S$2/$U$2)*L56</f>
        <v>922.03005233519536</v>
      </c>
      <c r="AD56" s="7">
        <v>42880</v>
      </c>
    </row>
    <row r="57" spans="1:30" x14ac:dyDescent="0.25">
      <c r="A57" s="25" t="s">
        <v>84</v>
      </c>
      <c r="B57" s="27">
        <v>42920</v>
      </c>
      <c r="C57" s="28">
        <v>0.51446759259259256</v>
      </c>
      <c r="D57" s="25" t="s">
        <v>42</v>
      </c>
      <c r="E57" s="29">
        <v>1.94</v>
      </c>
      <c r="F57" s="29">
        <v>16.7211</v>
      </c>
      <c r="G57" s="29" t="s">
        <v>43</v>
      </c>
      <c r="H57" s="29">
        <v>2.8530000000000002</v>
      </c>
      <c r="I57" s="29">
        <v>8310.7695999999996</v>
      </c>
      <c r="J57" s="29" t="s">
        <v>44</v>
      </c>
      <c r="K57" s="29">
        <v>3.09</v>
      </c>
      <c r="L57" s="29">
        <v>520.99760000000003</v>
      </c>
      <c r="M57" s="3"/>
      <c r="N57" s="2"/>
      <c r="O57" s="24">
        <f t="shared" si="6"/>
        <v>1.708620883106059</v>
      </c>
      <c r="P57" s="3"/>
      <c r="Q57" s="2"/>
      <c r="R57" s="24">
        <f t="shared" si="5"/>
        <v>847.64964609170909</v>
      </c>
      <c r="S57" s="3"/>
      <c r="U57" s="24">
        <f>($S$2/$U$2)*L57</f>
        <v>960.40783111174926</v>
      </c>
      <c r="AD57" s="7">
        <v>42880</v>
      </c>
    </row>
    <row r="58" spans="1:30" x14ac:dyDescent="0.25">
      <c r="A58" s="5" t="s">
        <v>41</v>
      </c>
      <c r="B58" s="7">
        <v>42920</v>
      </c>
      <c r="C58" s="8">
        <v>0.51819444444444451</v>
      </c>
      <c r="D58" s="5" t="s">
        <v>42</v>
      </c>
      <c r="E58" s="9">
        <v>1.946</v>
      </c>
      <c r="F58" s="9">
        <v>38.474400000000003</v>
      </c>
      <c r="G58" s="9" t="s">
        <v>43</v>
      </c>
      <c r="H58" s="9">
        <v>2.86</v>
      </c>
      <c r="I58" s="9">
        <v>3739.1694000000002</v>
      </c>
      <c r="J58" s="9" t="s">
        <v>44</v>
      </c>
      <c r="K58" s="9">
        <v>3.1</v>
      </c>
      <c r="L58" s="9">
        <v>708.12660000000005</v>
      </c>
      <c r="AD58" s="7">
        <v>42880</v>
      </c>
    </row>
    <row r="59" spans="1:30" x14ac:dyDescent="0.25">
      <c r="A59" s="5" t="s">
        <v>41</v>
      </c>
      <c r="B59" s="7">
        <v>42920</v>
      </c>
      <c r="C59" s="8">
        <v>0.52193287037037039</v>
      </c>
      <c r="D59" s="5" t="s">
        <v>42</v>
      </c>
      <c r="E59" s="9">
        <v>1.9430000000000001</v>
      </c>
      <c r="F59" s="9">
        <v>38.4878</v>
      </c>
      <c r="G59" s="9" t="s">
        <v>43</v>
      </c>
      <c r="H59" s="9">
        <v>2.8559999999999999</v>
      </c>
      <c r="I59" s="9">
        <v>3715.4395</v>
      </c>
      <c r="J59" s="9" t="s">
        <v>44</v>
      </c>
      <c r="K59" s="9">
        <v>3.0960000000000001</v>
      </c>
      <c r="L59" s="9">
        <v>703.94560000000001</v>
      </c>
    </row>
    <row r="60" spans="1:30" x14ac:dyDescent="0.25">
      <c r="A60" s="5" t="s">
        <v>41</v>
      </c>
      <c r="B60" s="7">
        <v>42920</v>
      </c>
      <c r="C60" s="8">
        <v>0.52567129629629628</v>
      </c>
      <c r="D60" s="5" t="s">
        <v>42</v>
      </c>
      <c r="E60" s="9">
        <v>1.94</v>
      </c>
      <c r="F60" s="9">
        <v>38.547199999999997</v>
      </c>
      <c r="G60" s="9" t="s">
        <v>43</v>
      </c>
      <c r="H60" s="9">
        <v>2.8530000000000002</v>
      </c>
      <c r="I60" s="9">
        <v>3722.8013999999998</v>
      </c>
      <c r="J60" s="9" t="s">
        <v>44</v>
      </c>
      <c r="K60" s="9">
        <v>3.0960000000000001</v>
      </c>
      <c r="L60" s="9">
        <v>707.63919999999996</v>
      </c>
    </row>
    <row r="61" spans="1:30" x14ac:dyDescent="0.25">
      <c r="A61" s="5" t="s">
        <v>41</v>
      </c>
      <c r="B61" s="7">
        <v>42920</v>
      </c>
      <c r="C61" s="8">
        <v>0.52939814814814812</v>
      </c>
      <c r="D61" s="5" t="s">
        <v>42</v>
      </c>
      <c r="E61" s="9">
        <v>1.95</v>
      </c>
      <c r="F61" s="9">
        <v>38.886400000000002</v>
      </c>
      <c r="G61" s="9" t="s">
        <v>43</v>
      </c>
      <c r="H61" s="9">
        <v>2.863</v>
      </c>
      <c r="I61" s="9">
        <v>3725.6858000000002</v>
      </c>
      <c r="J61" s="9" t="s">
        <v>44</v>
      </c>
      <c r="K61" s="9">
        <v>3.1</v>
      </c>
      <c r="L61" s="9">
        <v>704.89459999999997</v>
      </c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2018-03-27T15:40:33Z</dcterms:modified>
</cp:coreProperties>
</file>