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T2" i="1" l="1"/>
  <c r="S2" i="1"/>
  <c r="Q2" i="1"/>
  <c r="P2" i="1"/>
  <c r="R13" i="1" s="1"/>
  <c r="O51" i="1"/>
  <c r="N2" i="1"/>
  <c r="AE2" i="1" s="1"/>
  <c r="U57" i="1" l="1"/>
  <c r="T6" i="1"/>
  <c r="O11" i="1"/>
  <c r="O23" i="1"/>
  <c r="O35" i="1"/>
  <c r="O43" i="1"/>
  <c r="O55" i="1"/>
  <c r="R9" i="1"/>
  <c r="U10" i="1"/>
  <c r="T14" i="1"/>
  <c r="U22" i="1"/>
  <c r="U26" i="1"/>
  <c r="U34" i="1"/>
  <c r="U38" i="1"/>
  <c r="U42" i="1"/>
  <c r="U50" i="1"/>
  <c r="T54" i="1"/>
  <c r="N7" i="1"/>
  <c r="O15" i="1"/>
  <c r="O27" i="1"/>
  <c r="O39" i="1"/>
  <c r="T8" i="1"/>
  <c r="U12" i="1"/>
  <c r="U20" i="1"/>
  <c r="U24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34" i="1"/>
  <c r="O28" i="1"/>
  <c r="O26" i="1"/>
  <c r="N24" i="1"/>
  <c r="O22" i="1"/>
  <c r="O20" i="1"/>
  <c r="O14" i="1"/>
  <c r="O12" i="1"/>
  <c r="O10" i="1"/>
  <c r="N8" i="1"/>
  <c r="N6" i="1"/>
  <c r="O9" i="1"/>
  <c r="O13" i="1"/>
  <c r="O21" i="1"/>
  <c r="O25" i="1"/>
  <c r="O29" i="1"/>
  <c r="O37" i="1"/>
  <c r="O41" i="1"/>
  <c r="O49" i="1"/>
  <c r="O53" i="1"/>
  <c r="O57" i="1"/>
  <c r="R6" i="1"/>
  <c r="R56" i="1"/>
  <c r="R54" i="1"/>
  <c r="R52" i="1"/>
  <c r="R50" i="1"/>
  <c r="R48" i="1"/>
  <c r="R42" i="1"/>
  <c r="R40" i="1"/>
  <c r="R38" i="1"/>
  <c r="R36" i="1"/>
  <c r="R34" i="1"/>
  <c r="R28" i="1"/>
  <c r="R26" i="1"/>
  <c r="R24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T7" i="1"/>
  <c r="U9" i="1"/>
  <c r="U11" i="1"/>
  <c r="U13" i="1"/>
  <c r="U15" i="1"/>
  <c r="U21" i="1"/>
  <c r="U23" i="1"/>
  <c r="U25" i="1"/>
  <c r="U27" i="1"/>
  <c r="T29" i="1"/>
  <c r="U35" i="1"/>
  <c r="U37" i="1"/>
  <c r="U39" i="1"/>
  <c r="U41" i="1"/>
  <c r="U43" i="1"/>
  <c r="U49" i="1"/>
  <c r="U51" i="1"/>
  <c r="U53" i="1"/>
  <c r="U55" i="1"/>
  <c r="AC11" i="1" l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<sst xmlns="http://schemas.openxmlformats.org/spreadsheetml/2006/main" count="253" uniqueCount="82">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</sst>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zoomScale="70" zoomScaleNormal="70" workbookViewId="0">
      <selection activeCell="N24" sqref="N24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/>
      <c r="B2" s="7"/>
      <c r="C2" s="8"/>
      <c r="D2" s="5"/>
      <c r="E2" s="9"/>
      <c r="F2" s="9"/>
      <c r="G2" s="9"/>
      <c r="H2" s="9"/>
      <c r="I2" s="9"/>
      <c r="J2" s="9"/>
      <c r="K2" s="9"/>
      <c r="L2" s="9"/>
      <c r="M2" s="4">
        <f>AVERAGE(F2:F5,F16:F19,F30:F33,F44:F47,F58:F61)</f>
        <v>38.000881249999992</v>
      </c>
      <c r="N2" s="4">
        <f>STDEV(F2:F5,F16:F19,F30:F33,F44:F47,G58:G61)</f>
        <v>0.32968191924761131</v>
      </c>
      <c r="O2" s="4">
        <v>4.08</v>
      </c>
      <c r="P2" s="4">
        <f>AVERAGE(I2:I5,I16:I19,I30:I33,I44:I47,I58:I61)</f>
        <v>3838.6009625000002</v>
      </c>
      <c r="Q2" s="4">
        <f>STDEV(I2:I5,I16:I19,I30:I33,I44:I47,I58:I61)</f>
        <v>56.757896606749789</v>
      </c>
      <c r="R2" s="4">
        <v>399</v>
      </c>
      <c r="S2" s="4">
        <f>AVERAGE(L2:L5,L16:L19,L30:L33,L44:L47,L58:L61)</f>
        <v>720.64519374999998</v>
      </c>
      <c r="T2" s="4">
        <f>STDEV(L2:L5,L16:L19,L30:L33,L44:L47,L58:L61)</f>
        <v>4.0970079289596599</v>
      </c>
      <c r="U2" s="4">
        <v>399</v>
      </c>
      <c r="AD2" s="7">
        <v>42906</v>
      </c>
      <c r="AE2" s="6">
        <f>(N2/M2)^2</f>
        <v>7.5266708332787885E-5</v>
      </c>
      <c r="AF2" s="6">
        <f>(T2/S2)^2</f>
        <v>3.2321433931016639E-5</v>
      </c>
      <c r="AG2" s="6">
        <f>(T2/S2)^2</f>
        <v>3.2321433931016639E-5</v>
      </c>
    </row>
    <row r="3" spans="1:33" x14ac:dyDescent="0.25">
      <c r="A3" s="5"/>
      <c r="B3" s="7"/>
      <c r="C3" s="8"/>
      <c r="D3" s="5"/>
      <c r="E3" s="9"/>
      <c r="F3" s="9"/>
      <c r="G3" s="9"/>
      <c r="H3" s="9"/>
      <c r="I3" s="9"/>
      <c r="J3" s="9"/>
      <c r="K3" s="9"/>
      <c r="L3" s="9"/>
      <c r="M3" s="5"/>
      <c r="N3" s="4"/>
      <c r="O3" s="5"/>
      <c r="P3" s="5"/>
      <c r="Q3" s="4"/>
      <c r="R3" s="4"/>
      <c r="S3" s="5"/>
      <c r="T3" s="4"/>
      <c r="U3" s="4"/>
      <c r="AD3" s="7">
        <v>42906</v>
      </c>
    </row>
    <row r="4" spans="1:33" x14ac:dyDescent="0.25">
      <c r="A4" s="5"/>
      <c r="B4" s="7"/>
      <c r="C4" s="8"/>
      <c r="D4" s="5"/>
      <c r="E4" s="9"/>
      <c r="F4" s="9"/>
      <c r="G4" s="9"/>
      <c r="H4" s="9"/>
      <c r="I4" s="9"/>
      <c r="J4" s="9"/>
      <c r="K4" s="9"/>
      <c r="L4" s="9"/>
      <c r="M4" s="5"/>
      <c r="N4" s="4"/>
      <c r="O4" s="5"/>
      <c r="P4" s="5"/>
      <c r="Q4" s="4"/>
      <c r="R4" s="4"/>
      <c r="S4" s="5"/>
      <c r="T4" s="4"/>
      <c r="U4" s="4"/>
      <c r="AD4" s="7">
        <v>42906</v>
      </c>
    </row>
    <row r="5" spans="1:33" x14ac:dyDescent="0.25">
      <c r="A5" s="5"/>
      <c r="B5" s="7"/>
      <c r="C5" s="8"/>
      <c r="D5" s="5"/>
      <c r="E5" s="9"/>
      <c r="F5" s="9"/>
      <c r="G5" s="9"/>
      <c r="H5" s="9"/>
      <c r="I5" s="9"/>
      <c r="J5" s="9"/>
      <c r="K5" s="9"/>
      <c r="L5" s="9"/>
      <c r="M5" s="5"/>
      <c r="N5" s="4"/>
      <c r="O5" s="5"/>
      <c r="P5" s="5"/>
      <c r="Q5" s="4"/>
      <c r="R5" s="4"/>
      <c r="S5" s="5"/>
      <c r="T5" s="4"/>
      <c r="U5" s="4"/>
      <c r="AD5" s="7">
        <v>42906</v>
      </c>
    </row>
    <row r="6" spans="1:33" x14ac:dyDescent="0.25">
      <c r="A6" s="27"/>
      <c r="B6" s="28"/>
      <c r="C6" s="29"/>
      <c r="D6" s="27"/>
      <c r="E6" s="30"/>
      <c r="F6" s="30"/>
      <c r="G6" s="30"/>
      <c r="H6" s="30"/>
      <c r="I6" s="30"/>
      <c r="J6" s="30"/>
      <c r="K6" s="30"/>
      <c r="L6" s="30"/>
      <c r="N6" s="10">
        <f>($O$2/$M$2)*F6</f>
        <v>0</v>
      </c>
      <c r="R6" s="10">
        <f>($R$2/$P$2)*I6</f>
        <v>0</v>
      </c>
      <c r="T6" s="10">
        <f>($S$2/$U$2)*L6</f>
        <v>0</v>
      </c>
      <c r="V6" s="3">
        <v>0</v>
      </c>
      <c r="W6" s="11" t="s">
        <v>33</v>
      </c>
      <c r="X6" s="2">
        <f>SLOPE(O6:O10,$V$6:$V$10)</f>
        <v>2.1340052475756745E-2</v>
      </c>
      <c r="Y6" s="2">
        <f>RSQ(O6:O10,$V$6:$V$10)</f>
        <v>0.99999999999999956</v>
      </c>
      <c r="Z6" s="2">
        <f>SLOPE($R6:$R10,$V$6:$V$10)</f>
        <v>27.246107833486487</v>
      </c>
      <c r="AA6" s="2">
        <f>RSQ(R6:R10,$V$6:$V$10)</f>
        <v>0.79610003318787259</v>
      </c>
      <c r="AB6" s="2">
        <f>SLOPE(U6:U10,$V$6:$V$10)</f>
        <v>-27.262657885752343</v>
      </c>
      <c r="AC6" s="2">
        <f>RSQ(U6:U10,$V$6:$V$10)</f>
        <v>1</v>
      </c>
      <c r="AD6" s="7">
        <v>42906</v>
      </c>
      <c r="AE6" s="2"/>
    </row>
    <row r="7" spans="1:33" x14ac:dyDescent="0.25">
      <c r="A7" s="27"/>
      <c r="B7" s="28"/>
      <c r="C7" s="29"/>
      <c r="D7" s="27"/>
      <c r="E7" s="30"/>
      <c r="F7" s="30"/>
      <c r="G7" s="30"/>
      <c r="H7" s="30"/>
      <c r="I7" s="30"/>
      <c r="J7" s="30"/>
      <c r="K7" s="30"/>
      <c r="L7" s="30"/>
      <c r="N7" s="10">
        <f>($O$2/$M$2)*F7</f>
        <v>0</v>
      </c>
      <c r="R7" s="10">
        <f>($R$2/$P$2)*I7</f>
        <v>0</v>
      </c>
      <c r="T7" s="10">
        <f>($S$2/$U$2)*L7</f>
        <v>0</v>
      </c>
      <c r="V7" s="3">
        <v>10</v>
      </c>
      <c r="W7" s="13" t="s">
        <v>34</v>
      </c>
      <c r="X7" s="2">
        <f>SLOPE($O11:$O15,$V$6:$V$10)</f>
        <v>-1.8137326749494819E-3</v>
      </c>
      <c r="Y7" s="2">
        <f>RSQ(O11:O15,$V$6:$V$10)</f>
        <v>0.87897793618019149</v>
      </c>
      <c r="Z7" s="2">
        <f>SLOPE($R11:$R15,$V$6:$V$10)</f>
        <v>14.443878702070222</v>
      </c>
      <c r="AA7" s="2">
        <f>RSQ(R11:R15,$V$6:$V$10)</f>
        <v>0.95085162084224217</v>
      </c>
      <c r="AB7" s="2">
        <f>SLOPE(U11:U15,$V$6:$V$10)</f>
        <v>0.51894762140203377</v>
      </c>
      <c r="AC7" s="2">
        <f>RSQ(U11:U15,$V$6:$V$10)</f>
        <v>0.99043252845180207</v>
      </c>
      <c r="AD7" s="7">
        <v>42906</v>
      </c>
      <c r="AE7" s="2"/>
    </row>
    <row r="8" spans="1:33" x14ac:dyDescent="0.25">
      <c r="A8" s="27"/>
      <c r="B8" s="28"/>
      <c r="C8" s="29"/>
      <c r="D8" s="27"/>
      <c r="E8" s="30"/>
      <c r="F8" s="30"/>
      <c r="G8" s="30"/>
      <c r="H8" s="30"/>
      <c r="I8" s="30"/>
      <c r="J8" s="30"/>
      <c r="K8" s="30"/>
      <c r="L8" s="30"/>
      <c r="N8" s="10">
        <f>($O$2/$M$2)*F8</f>
        <v>0</v>
      </c>
      <c r="R8" s="10">
        <f>($R$2/$P$2)*I8</f>
        <v>0</v>
      </c>
      <c r="T8" s="10">
        <f>($S$2/$U$2)*L8</f>
        <v>0</v>
      </c>
      <c r="V8" s="3">
        <v>20</v>
      </c>
      <c r="W8" s="15" t="s">
        <v>35</v>
      </c>
      <c r="X8" s="2">
        <f>SLOPE($O20:$O24,$V$6:$V$10)</f>
        <v>-1.6977774693054037E-3</v>
      </c>
      <c r="Y8" s="2">
        <f>RSQ(O20:O24,$V$6:$V$10)</f>
        <v>0.89262533158064927</v>
      </c>
      <c r="Z8" s="2">
        <f>SLOPE($R20:$R24,$V$6:$V$10)</f>
        <v>9.7077151722826418</v>
      </c>
      <c r="AA8" s="2">
        <f>RSQ(R20:R24,$V$6:$V$10)</f>
        <v>0.93271879614080921</v>
      </c>
      <c r="AB8" s="2">
        <f>SLOPE($U20:$U24,$V$6:$V$10)</f>
        <v>0.3235967839183263</v>
      </c>
      <c r="AC8" s="2">
        <f>RSQ(U20:U24,$V$6:$V$10)</f>
        <v>0.17723195342667539</v>
      </c>
      <c r="AD8" s="7">
        <v>42906</v>
      </c>
      <c r="AE8" s="2"/>
    </row>
    <row r="9" spans="1:33" x14ac:dyDescent="0.25">
      <c r="A9" s="31" t="s">
        <v>45</v>
      </c>
      <c r="B9" s="32">
        <v>43033</v>
      </c>
      <c r="C9" s="33">
        <v>0.68828703703703698</v>
      </c>
      <c r="D9" s="31" t="s">
        <v>42</v>
      </c>
      <c r="E9" s="34">
        <v>2.4430000000000001</v>
      </c>
      <c r="F9" s="34">
        <v>17.063800000000001</v>
      </c>
      <c r="G9" s="34" t="s">
        <v>43</v>
      </c>
      <c r="H9" s="34">
        <v>3.35</v>
      </c>
      <c r="I9" s="34">
        <v>5960.9381999999996</v>
      </c>
      <c r="J9" s="34" t="s">
        <v>44</v>
      </c>
      <c r="K9" s="34">
        <v>3.5659999999999998</v>
      </c>
      <c r="L9" s="34">
        <v>565.00379999999996</v>
      </c>
      <c r="O9" s="10">
        <f t="shared" ref="O7:O15" si="0">($O$2/$M$2)*F9</f>
        <v>1.8320707759902282</v>
      </c>
      <c r="R9" s="10">
        <f t="shared" ref="R9:R15" si="1">($R$2/$P$2)*I9</f>
        <v>619.604477004817</v>
      </c>
      <c r="U9" s="10">
        <f t="shared" ref="U6:U15" si="2">($S$2/$U$2)*L9</f>
        <v>1020.4693556904416</v>
      </c>
      <c r="V9" s="3">
        <v>30</v>
      </c>
      <c r="W9" s="18" t="s">
        <v>36</v>
      </c>
      <c r="X9" s="2">
        <f>SLOPE($O25:$O29,$V$6:$V$10)</f>
        <v>-1.5355475473348345E-3</v>
      </c>
      <c r="Y9" s="2">
        <f>RSQ(O25:O29,$V$6:$V$10)</f>
        <v>0.88589918190044026</v>
      </c>
      <c r="Z9" s="2">
        <f>SLOPE($R25:$R29,$V$6:$V$10)</f>
        <v>27.079861374624457</v>
      </c>
      <c r="AA9" s="2">
        <f>RSQ(R25:R29,$V$6:$V$10)</f>
        <v>0.98969050230219835</v>
      </c>
      <c r="AB9" s="2">
        <f>SLOPE(U25:U29,$V$6:$V$10)</f>
        <v>0.64050547472272679</v>
      </c>
      <c r="AC9" s="2">
        <f>RSQ(U25:U29,$V$6:$V$10)</f>
        <v>0.72664760885362489</v>
      </c>
      <c r="AD9" s="7">
        <v>42906</v>
      </c>
      <c r="AE9" s="2"/>
    </row>
    <row r="10" spans="1:33" x14ac:dyDescent="0.25">
      <c r="A10" s="31" t="s">
        <v>46</v>
      </c>
      <c r="B10" s="32">
        <v>43033</v>
      </c>
      <c r="C10" s="33">
        <v>0.69194444444444436</v>
      </c>
      <c r="D10" s="31" t="s">
        <v>42</v>
      </c>
      <c r="E10" s="34">
        <v>2.4430000000000001</v>
      </c>
      <c r="F10" s="34">
        <v>19.051400000000001</v>
      </c>
      <c r="G10" s="34" t="s">
        <v>43</v>
      </c>
      <c r="H10" s="34">
        <v>3.35</v>
      </c>
      <c r="I10" s="34">
        <v>10125.663200000001</v>
      </c>
      <c r="J10" s="34" t="s">
        <v>44</v>
      </c>
      <c r="K10" s="34">
        <v>3.5630000000000002</v>
      </c>
      <c r="L10" s="34">
        <v>414.05849999999998</v>
      </c>
      <c r="O10" s="10">
        <f t="shared" si="0"/>
        <v>2.0454713007477956</v>
      </c>
      <c r="R10" s="10">
        <f t="shared" si="1"/>
        <v>1052.5031531719158</v>
      </c>
      <c r="U10" s="10">
        <f t="shared" si="2"/>
        <v>747.84277683291816</v>
      </c>
      <c r="V10" s="3">
        <v>40</v>
      </c>
      <c r="W10" s="20" t="s">
        <v>37</v>
      </c>
      <c r="X10" s="2">
        <f>SLOPE($O34:$O38,$V$6:$V$10)</f>
        <v>-1.7895753404402993E-3</v>
      </c>
      <c r="Y10" s="2">
        <f>RSQ(O34:O38,$V$6:$V$10)</f>
        <v>0.990672420636585</v>
      </c>
      <c r="Z10" s="2">
        <f>SLOPE($R34:$R38,$V$6:$V$10)</f>
        <v>8.0041552362842161</v>
      </c>
      <c r="AA10" s="2">
        <f>RSQ(R34:R38,$V$6:$V$10)</f>
        <v>0.95774497980456164</v>
      </c>
      <c r="AB10" s="2">
        <f>SLOPE(U34:U38,$V$6:$V$10)</f>
        <v>-7.3339645958427582E-2</v>
      </c>
      <c r="AC10" s="2">
        <f>RSQ(U34:U38,$V$6:$V$10)</f>
        <v>5.4497887517814926E-3</v>
      </c>
      <c r="AD10" s="7">
        <v>42906</v>
      </c>
      <c r="AE10" s="2"/>
    </row>
    <row r="11" spans="1:33" x14ac:dyDescent="0.25">
      <c r="A11" s="31" t="s">
        <v>47</v>
      </c>
      <c r="B11" s="32">
        <v>43033</v>
      </c>
      <c r="C11" s="33">
        <v>0.69601851851851848</v>
      </c>
      <c r="D11" s="31" t="s">
        <v>42</v>
      </c>
      <c r="E11" s="34">
        <v>2.4359999999999999</v>
      </c>
      <c r="F11" s="34">
        <v>19.302600000000002</v>
      </c>
      <c r="G11" s="34" t="s">
        <v>43</v>
      </c>
      <c r="H11" s="34">
        <v>3.343</v>
      </c>
      <c r="I11" s="34">
        <v>5657.2520000000004</v>
      </c>
      <c r="J11" s="34" t="s">
        <v>44</v>
      </c>
      <c r="K11" s="34">
        <v>3.556</v>
      </c>
      <c r="L11" s="34">
        <v>416.12029999999999</v>
      </c>
      <c r="O11" s="12">
        <f t="shared" si="0"/>
        <v>2.0724416226531592</v>
      </c>
      <c r="R11" s="12">
        <f t="shared" si="1"/>
        <v>588.03808211674732</v>
      </c>
      <c r="U11" s="12">
        <f>($S$2/$U$2)*L11</f>
        <v>751.56665217245143</v>
      </c>
      <c r="V11" s="3"/>
      <c r="W11" s="21" t="s">
        <v>38</v>
      </c>
      <c r="X11" s="2">
        <f>SLOPE($O39:$O43,$V$6:$V$10)</f>
        <v>-1.0646513098956093E-2</v>
      </c>
      <c r="Y11" s="2">
        <f>RSQ(O39:O43,$V$6:$V$10)</f>
        <v>0.98726026157348445</v>
      </c>
      <c r="Z11" s="2">
        <f>SLOPE($R39:$R43,$V$6:$V$10)</f>
        <v>11.950860262412595</v>
      </c>
      <c r="AA11" s="2">
        <f>RSQ(R39:R43,$V$6:$V$10)</f>
        <v>0.9784289830472358</v>
      </c>
      <c r="AB11" s="2">
        <f>SLOPE($U39:$U43,$V$6:$V$10)</f>
        <v>-0.30468481443522821</v>
      </c>
      <c r="AC11" s="2">
        <f>RSQ(U39:U43,$V$6:$V$10)</f>
        <v>0.12030494506067464</v>
      </c>
      <c r="AD11" s="7">
        <v>42906</v>
      </c>
      <c r="AE11" s="2"/>
    </row>
    <row r="12" spans="1:33" x14ac:dyDescent="0.25">
      <c r="A12" s="31" t="s">
        <v>48</v>
      </c>
      <c r="B12" s="32">
        <v>43033</v>
      </c>
      <c r="C12" s="33">
        <v>0.69967592592592587</v>
      </c>
      <c r="D12" s="31" t="s">
        <v>42</v>
      </c>
      <c r="E12" s="34">
        <v>2.4460000000000002</v>
      </c>
      <c r="F12" s="34">
        <v>19.238399999999999</v>
      </c>
      <c r="G12" s="34" t="s">
        <v>43</v>
      </c>
      <c r="H12" s="34">
        <v>3.35</v>
      </c>
      <c r="I12" s="34">
        <v>8064.4211999999998</v>
      </c>
      <c r="J12" s="34" t="s">
        <v>44</v>
      </c>
      <c r="K12" s="34">
        <v>3.5659999999999998</v>
      </c>
      <c r="L12" s="34">
        <v>418.3306</v>
      </c>
      <c r="O12" s="12">
        <f t="shared" si="0"/>
        <v>2.0655487298732056</v>
      </c>
      <c r="R12" s="12">
        <f t="shared" si="1"/>
        <v>838.2491668798981</v>
      </c>
      <c r="U12" s="12">
        <f>($S$2/$U$2)*L12</f>
        <v>755.55873756529763</v>
      </c>
      <c r="V12" s="3"/>
      <c r="W12" s="23" t="s">
        <v>39</v>
      </c>
      <c r="X12" s="2">
        <f>SLOPE($O48:$O52,$V$6:$V$10)</f>
        <v>-8.0037007036514434E-3</v>
      </c>
      <c r="Y12" s="2">
        <f>RSQ(O48:O52,$V$6:$V$10)</f>
        <v>0.99050493683401264</v>
      </c>
      <c r="Z12" s="2">
        <f>SLOPE($R48:$R52,$V$6:$V$10)</f>
        <v>4.9328406692911102</v>
      </c>
      <c r="AA12" s="2">
        <f>RSQ(R48:R52,$V$6:$V$10)</f>
        <v>0.97634078795589907</v>
      </c>
      <c r="AB12" s="2">
        <f>SLOPE(U48:U52,$V$6:$V$10)</f>
        <v>1.1002427918974309</v>
      </c>
      <c r="AC12" s="2">
        <f>RSQ(U48:U52,$V$6:$V$10)</f>
        <v>0.40252670948264718</v>
      </c>
      <c r="AD12" s="7">
        <v>42906</v>
      </c>
      <c r="AE12" s="2"/>
    </row>
    <row r="13" spans="1:33" x14ac:dyDescent="0.25">
      <c r="A13" s="31" t="s">
        <v>49</v>
      </c>
      <c r="B13" s="32">
        <v>43033</v>
      </c>
      <c r="C13" s="33">
        <v>0.70374999999999999</v>
      </c>
      <c r="D13" s="31" t="s">
        <v>42</v>
      </c>
      <c r="E13" s="34">
        <v>2.4430000000000001</v>
      </c>
      <c r="F13" s="34">
        <v>18.9754</v>
      </c>
      <c r="G13" s="34" t="s">
        <v>43</v>
      </c>
      <c r="H13" s="34">
        <v>3.35</v>
      </c>
      <c r="I13" s="34">
        <v>9535.1029999999992</v>
      </c>
      <c r="J13" s="34" t="s">
        <v>44</v>
      </c>
      <c r="K13" s="34">
        <v>3.5630000000000002</v>
      </c>
      <c r="L13" s="34">
        <v>420.84039999999999</v>
      </c>
      <c r="O13" s="12">
        <f t="shared" si="0"/>
        <v>2.0373114899802491</v>
      </c>
      <c r="R13" s="12">
        <f t="shared" si="1"/>
        <v>991.11789273407703</v>
      </c>
      <c r="U13" s="12">
        <f>($S$2/$U$2)*L13</f>
        <v>760.09175838553256</v>
      </c>
      <c r="V13" s="3"/>
      <c r="W13" s="25" t="s">
        <v>40</v>
      </c>
      <c r="X13" s="2">
        <f>SLOPE($O53:$O57,$V$6:$V$10)</f>
        <v>-1.2085431308254204E-2</v>
      </c>
      <c r="Y13" s="2">
        <f>RSQ(O53:O57,$V$6:$V$10)</f>
        <v>0.96007722897705017</v>
      </c>
      <c r="Z13" s="2">
        <f>SLOPE($R53:$R57,$V$6:$V$10)</f>
        <v>5.071927880807956</v>
      </c>
      <c r="AA13" s="2">
        <f>RSQ(R53:R57,$V$6:$V$10)</f>
        <v>0.99023419716688299</v>
      </c>
      <c r="AB13" s="2">
        <f>SLOPE(U53:U57,$V$6:$V$10)</f>
        <v>-2.0634045737281679</v>
      </c>
      <c r="AC13" s="2">
        <f>RSQ(U53:U57,$V$6:$V$10)</f>
        <v>0.99356862753330621</v>
      </c>
      <c r="AD13" s="7">
        <v>42906</v>
      </c>
      <c r="AE13" s="2"/>
    </row>
    <row r="14" spans="1:33" x14ac:dyDescent="0.25">
      <c r="A14" s="31" t="s">
        <v>50</v>
      </c>
      <c r="B14" s="32">
        <v>43033</v>
      </c>
      <c r="C14" s="33">
        <v>0.70783564814814814</v>
      </c>
      <c r="D14" s="31" t="s">
        <v>42</v>
      </c>
      <c r="E14" s="34">
        <v>2.4430000000000001</v>
      </c>
      <c r="F14" s="34">
        <v>18.666699999999999</v>
      </c>
      <c r="G14" s="34" t="s">
        <v>43</v>
      </c>
      <c r="H14" s="34">
        <v>3.35</v>
      </c>
      <c r="I14" s="34">
        <v>10541.736000000001</v>
      </c>
      <c r="J14" s="34" t="s">
        <v>44</v>
      </c>
      <c r="K14" s="34">
        <v>3.5630000000000002</v>
      </c>
      <c r="L14" s="34">
        <v>414.36340000000001</v>
      </c>
      <c r="O14" s="12">
        <f t="shared" si="0"/>
        <v>2.0041676270336497</v>
      </c>
      <c r="R14" s="12">
        <f t="shared" si="1"/>
        <v>1095.7514743237655</v>
      </c>
      <c r="T14" s="12">
        <f>($S$2/$U$2)*L14</f>
        <v>748.39346535315474</v>
      </c>
      <c r="AD14" s="7">
        <v>42906</v>
      </c>
    </row>
    <row r="15" spans="1:33" x14ac:dyDescent="0.25">
      <c r="A15" s="31" t="s">
        <v>51</v>
      </c>
      <c r="B15" s="32">
        <v>43033</v>
      </c>
      <c r="C15" s="33">
        <v>0.7119212962962963</v>
      </c>
      <c r="D15" s="31" t="s">
        <v>42</v>
      </c>
      <c r="E15" s="34">
        <v>2.4430000000000001</v>
      </c>
      <c r="F15" s="34">
        <v>18.7438</v>
      </c>
      <c r="G15" s="34" t="s">
        <v>43</v>
      </c>
      <c r="H15" s="34">
        <v>3.35</v>
      </c>
      <c r="I15" s="34">
        <v>11366.5002</v>
      </c>
      <c r="J15" s="34" t="s">
        <v>44</v>
      </c>
      <c r="K15" s="34">
        <v>3.5630000000000002</v>
      </c>
      <c r="L15" s="34">
        <v>427.50639999999999</v>
      </c>
      <c r="O15" s="12">
        <f t="shared" si="0"/>
        <v>2.0124455403254631</v>
      </c>
      <c r="R15" s="12">
        <f t="shared" si="1"/>
        <v>1181.4808634983247</v>
      </c>
      <c r="U15" s="12">
        <f t="shared" si="2"/>
        <v>772.13140966758135</v>
      </c>
      <c r="AD15" s="7">
        <v>42906</v>
      </c>
    </row>
    <row r="16" spans="1:33" x14ac:dyDescent="0.25">
      <c r="A16" s="5" t="s">
        <v>41</v>
      </c>
      <c r="B16" s="7">
        <v>43033</v>
      </c>
      <c r="C16" s="8">
        <v>0.71600694444444446</v>
      </c>
      <c r="D16" s="5" t="s">
        <v>42</v>
      </c>
      <c r="E16" s="9">
        <v>2.4430000000000001</v>
      </c>
      <c r="F16" s="9">
        <v>38.119599999999998</v>
      </c>
      <c r="G16" s="9" t="s">
        <v>43</v>
      </c>
      <c r="H16" s="9">
        <v>3.35</v>
      </c>
      <c r="I16" s="9">
        <v>3761.7035999999998</v>
      </c>
      <c r="J16" s="9" t="s">
        <v>44</v>
      </c>
      <c r="K16" s="9">
        <v>3.5659999999999998</v>
      </c>
      <c r="L16" s="9">
        <v>729.08780000000002</v>
      </c>
      <c r="M16" s="5"/>
      <c r="N16" s="4"/>
      <c r="O16" s="5"/>
      <c r="P16" s="5"/>
      <c r="Q16" s="4"/>
      <c r="R16" s="4"/>
      <c r="S16" s="5"/>
      <c r="T16" s="4"/>
      <c r="U16" s="4"/>
      <c r="AD16" s="7">
        <v>42906</v>
      </c>
    </row>
    <row r="17" spans="1:30" x14ac:dyDescent="0.25">
      <c r="A17" s="5" t="s">
        <v>41</v>
      </c>
      <c r="B17" s="7">
        <v>43033</v>
      </c>
      <c r="C17" s="8">
        <v>0.72008101851851858</v>
      </c>
      <c r="D17" s="5" t="s">
        <v>42</v>
      </c>
      <c r="E17" s="9">
        <v>2.4460000000000002</v>
      </c>
      <c r="F17" s="9">
        <v>37.959000000000003</v>
      </c>
      <c r="G17" s="9" t="s">
        <v>43</v>
      </c>
      <c r="H17" s="9">
        <v>3.3530000000000002</v>
      </c>
      <c r="I17" s="9">
        <v>3712.5137</v>
      </c>
      <c r="J17" s="9" t="s">
        <v>44</v>
      </c>
      <c r="K17" s="9">
        <v>3.5659999999999998</v>
      </c>
      <c r="L17" s="9">
        <v>721.71820000000002</v>
      </c>
      <c r="M17" s="5"/>
      <c r="N17" s="4"/>
      <c r="O17" s="5"/>
      <c r="P17" s="5"/>
      <c r="Q17" s="4"/>
      <c r="R17" s="4"/>
      <c r="S17" s="5"/>
      <c r="T17" s="4"/>
      <c r="U17" s="4"/>
      <c r="AD17" s="7">
        <v>42906</v>
      </c>
    </row>
    <row r="18" spans="1:30" x14ac:dyDescent="0.25">
      <c r="A18" s="5" t="s">
        <v>41</v>
      </c>
      <c r="B18" s="7">
        <v>43033</v>
      </c>
      <c r="C18" s="8">
        <v>0.72373842592592597</v>
      </c>
      <c r="D18" s="5" t="s">
        <v>42</v>
      </c>
      <c r="E18" s="9">
        <v>2.4430000000000001</v>
      </c>
      <c r="F18" s="9">
        <v>38.753300000000003</v>
      </c>
      <c r="G18" s="9" t="s">
        <v>43</v>
      </c>
      <c r="H18" s="9">
        <v>3.3530000000000002</v>
      </c>
      <c r="I18" s="9">
        <v>3766.8256000000001</v>
      </c>
      <c r="J18" s="9" t="s">
        <v>44</v>
      </c>
      <c r="K18" s="9">
        <v>3.5659999999999998</v>
      </c>
      <c r="L18" s="9">
        <v>722.28380000000004</v>
      </c>
      <c r="M18" s="5"/>
      <c r="N18" s="4"/>
      <c r="O18" s="5"/>
      <c r="P18" s="5"/>
      <c r="Q18" s="4"/>
      <c r="R18" s="4"/>
      <c r="S18" s="5"/>
      <c r="T18" s="4"/>
      <c r="U18" s="4"/>
      <c r="AD18" s="7">
        <v>42906</v>
      </c>
    </row>
    <row r="19" spans="1:30" x14ac:dyDescent="0.25">
      <c r="A19" s="5" t="s">
        <v>41</v>
      </c>
      <c r="B19" s="7">
        <v>43033</v>
      </c>
      <c r="C19" s="8">
        <v>0.72782407407407401</v>
      </c>
      <c r="D19" s="5" t="s">
        <v>42</v>
      </c>
      <c r="E19" s="9">
        <v>2.44</v>
      </c>
      <c r="F19" s="9">
        <v>38.257199999999997</v>
      </c>
      <c r="G19" s="9" t="s">
        <v>43</v>
      </c>
      <c r="H19" s="9">
        <v>3.3460000000000001</v>
      </c>
      <c r="I19" s="9">
        <v>3749.0306</v>
      </c>
      <c r="J19" s="9" t="s">
        <v>44</v>
      </c>
      <c r="K19" s="9">
        <v>3.5630000000000002</v>
      </c>
      <c r="L19" s="9">
        <v>726.17039999999997</v>
      </c>
      <c r="M19" s="5"/>
      <c r="N19" s="4"/>
      <c r="O19" s="5"/>
      <c r="P19" s="5"/>
      <c r="Q19" s="4"/>
      <c r="R19" s="4"/>
      <c r="S19" s="5"/>
      <c r="T19" s="4"/>
      <c r="U19" s="4"/>
      <c r="AD19" s="7">
        <v>42906</v>
      </c>
    </row>
    <row r="20" spans="1:30" x14ac:dyDescent="0.25">
      <c r="A20" s="31" t="s">
        <v>52</v>
      </c>
      <c r="B20" s="32">
        <v>43033</v>
      </c>
      <c r="C20" s="33">
        <v>0.73148148148148151</v>
      </c>
      <c r="D20" s="31" t="s">
        <v>42</v>
      </c>
      <c r="E20" s="34">
        <v>2.4460000000000002</v>
      </c>
      <c r="F20" s="34">
        <v>19.278600000000001</v>
      </c>
      <c r="G20" s="34" t="s">
        <v>43</v>
      </c>
      <c r="H20" s="34">
        <v>3.3530000000000002</v>
      </c>
      <c r="I20" s="34">
        <v>5891.4138000000003</v>
      </c>
      <c r="J20" s="34" t="s">
        <v>44</v>
      </c>
      <c r="K20" s="34">
        <v>3.57</v>
      </c>
      <c r="L20" s="34">
        <v>407.91789999999997</v>
      </c>
      <c r="O20" s="14">
        <f>($O$2/$M$2)*F20</f>
        <v>2.0698648403055131</v>
      </c>
      <c r="P20" s="3"/>
      <c r="R20" s="14">
        <f t="shared" ref="R20:R29" si="3">($R$2/$P$2)*I20</f>
        <v>612.37782441159379</v>
      </c>
      <c r="S20" s="3"/>
      <c r="U20" s="14">
        <f>($S$2/$U$2)*L20</f>
        <v>736.75206536238875</v>
      </c>
      <c r="AD20" s="7">
        <v>42906</v>
      </c>
    </row>
    <row r="21" spans="1:30" x14ac:dyDescent="0.25">
      <c r="A21" s="31" t="s">
        <v>53</v>
      </c>
      <c r="B21" s="32">
        <v>43033</v>
      </c>
      <c r="C21" s="33">
        <v>0.73556712962962967</v>
      </c>
      <c r="D21" s="31" t="s">
        <v>42</v>
      </c>
      <c r="E21" s="34">
        <v>2.4430000000000001</v>
      </c>
      <c r="F21" s="34">
        <v>19.066500000000001</v>
      </c>
      <c r="G21" s="34" t="s">
        <v>43</v>
      </c>
      <c r="H21" s="34">
        <v>3.3530000000000002</v>
      </c>
      <c r="I21" s="34">
        <v>7738.5172000000002</v>
      </c>
      <c r="J21" s="34" t="s">
        <v>44</v>
      </c>
      <c r="K21" s="34">
        <v>3.57</v>
      </c>
      <c r="L21" s="34">
        <v>420.32380000000001</v>
      </c>
      <c r="O21" s="14">
        <f>($O$2/$M$2)*F21</f>
        <v>2.0470925263081896</v>
      </c>
      <c r="P21" s="3"/>
      <c r="R21" s="14">
        <f t="shared" si="3"/>
        <v>804.37336231715699</v>
      </c>
      <c r="S21" s="3"/>
      <c r="U21" s="14">
        <f>($S$2/$U$2)*L21</f>
        <v>759.15871250309829</v>
      </c>
      <c r="AD21" s="7">
        <v>42906</v>
      </c>
    </row>
    <row r="22" spans="1:30" x14ac:dyDescent="0.25">
      <c r="A22" s="31" t="s">
        <v>54</v>
      </c>
      <c r="B22" s="32">
        <v>43033</v>
      </c>
      <c r="C22" s="33">
        <v>0.73922453703703705</v>
      </c>
      <c r="D22" s="31" t="s">
        <v>42</v>
      </c>
      <c r="E22" s="34">
        <v>2.4430000000000001</v>
      </c>
      <c r="F22" s="34">
        <v>19.060199999999998</v>
      </c>
      <c r="G22" s="34" t="s">
        <v>43</v>
      </c>
      <c r="H22" s="34">
        <v>3.35</v>
      </c>
      <c r="I22" s="34">
        <v>8568.8019999999997</v>
      </c>
      <c r="J22" s="34" t="s">
        <v>44</v>
      </c>
      <c r="K22" s="34">
        <v>3.5630000000000002</v>
      </c>
      <c r="L22" s="34">
        <v>424.79399999999998</v>
      </c>
      <c r="O22" s="14">
        <f>($O$2/$M$2)*F22</f>
        <v>2.0464161209419323</v>
      </c>
      <c r="P22" s="3"/>
      <c r="R22" s="14">
        <f t="shared" si="3"/>
        <v>890.67658540191383</v>
      </c>
      <c r="S22" s="3"/>
      <c r="U22" s="14">
        <f>($S$2/$U$2)*L22</f>
        <v>767.23246725272554</v>
      </c>
      <c r="AD22" s="7">
        <v>42906</v>
      </c>
    </row>
    <row r="23" spans="1:30" x14ac:dyDescent="0.25">
      <c r="A23" s="31" t="s">
        <v>55</v>
      </c>
      <c r="B23" s="32">
        <v>43033</v>
      </c>
      <c r="C23" s="33">
        <v>0.74331018518518521</v>
      </c>
      <c r="D23" s="31" t="s">
        <v>42</v>
      </c>
      <c r="E23" s="34">
        <v>2.4460000000000002</v>
      </c>
      <c r="F23" s="34">
        <v>18.753599999999999</v>
      </c>
      <c r="G23" s="34" t="s">
        <v>43</v>
      </c>
      <c r="H23" s="34">
        <v>3.3530000000000002</v>
      </c>
      <c r="I23" s="34">
        <v>9263.5867999999991</v>
      </c>
      <c r="J23" s="34" t="s">
        <v>44</v>
      </c>
      <c r="K23" s="34">
        <v>3.57</v>
      </c>
      <c r="L23" s="34">
        <v>413.10059999999999</v>
      </c>
      <c r="O23" s="14">
        <f>($O$2/$M$2)*F23</f>
        <v>2.0134977264507521</v>
      </c>
      <c r="P23" s="3"/>
      <c r="R23" s="14">
        <f t="shared" si="3"/>
        <v>962.89538019413226</v>
      </c>
      <c r="S23" s="3"/>
      <c r="U23" s="14">
        <f>($S$2/$U$2)*L23</f>
        <v>746.11268652942658</v>
      </c>
      <c r="AD23" s="7">
        <v>42906</v>
      </c>
    </row>
    <row r="24" spans="1:30" x14ac:dyDescent="0.25">
      <c r="A24" s="31" t="s">
        <v>56</v>
      </c>
      <c r="B24" s="32">
        <v>43033</v>
      </c>
      <c r="C24" s="33">
        <v>0.74739583333333337</v>
      </c>
      <c r="D24" s="31" t="s">
        <v>42</v>
      </c>
      <c r="E24" s="34">
        <v>2.4359999999999999</v>
      </c>
      <c r="F24" s="34">
        <v>19.020600000000002</v>
      </c>
      <c r="G24" s="34" t="s">
        <v>43</v>
      </c>
      <c r="H24" s="34">
        <v>3.343</v>
      </c>
      <c r="I24" s="34">
        <v>9798.5588000000007</v>
      </c>
      <c r="J24" s="34" t="s">
        <v>44</v>
      </c>
      <c r="K24" s="34">
        <v>3.556</v>
      </c>
      <c r="L24" s="34">
        <v>420.48779999999999</v>
      </c>
      <c r="N24" s="14">
        <f>($O$2/$M$2)*F24</f>
        <v>2.0421644300683166</v>
      </c>
      <c r="P24" s="3"/>
      <c r="R24" s="14">
        <f t="shared" si="3"/>
        <v>1018.5025740872383</v>
      </c>
      <c r="S24" s="3"/>
      <c r="U24" s="14">
        <f>($S$2/$U$2)*L24</f>
        <v>759.45491754514092</v>
      </c>
      <c r="AD24" s="7">
        <v>42906</v>
      </c>
    </row>
    <row r="25" spans="1:30" x14ac:dyDescent="0.25">
      <c r="A25" s="31" t="s">
        <v>57</v>
      </c>
      <c r="B25" s="32">
        <v>43033</v>
      </c>
      <c r="C25" s="33">
        <v>0.75148148148148142</v>
      </c>
      <c r="D25" s="31" t="s">
        <v>42</v>
      </c>
      <c r="E25" s="34">
        <v>2.4460000000000002</v>
      </c>
      <c r="F25" s="34">
        <v>18.8782</v>
      </c>
      <c r="G25" s="34" t="s">
        <v>43</v>
      </c>
      <c r="H25" s="34">
        <v>3.3530000000000002</v>
      </c>
      <c r="I25" s="34">
        <v>3989.1552000000001</v>
      </c>
      <c r="J25" s="34" t="s">
        <v>44</v>
      </c>
      <c r="K25" s="34">
        <v>3.57</v>
      </c>
      <c r="L25" s="34">
        <v>415.39190000000002</v>
      </c>
      <c r="O25" s="17">
        <f>($O$2/$M$2)*F25</f>
        <v>2.0268755214722818</v>
      </c>
      <c r="P25" s="3"/>
      <c r="R25" s="17">
        <f t="shared" si="3"/>
        <v>414.64922776536196</v>
      </c>
      <c r="S25" s="3"/>
      <c r="U25" s="17">
        <f>($S$2/$U$2)*L25</f>
        <v>750.25106831498908</v>
      </c>
      <c r="AD25" s="7">
        <v>42906</v>
      </c>
    </row>
    <row r="26" spans="1:30" x14ac:dyDescent="0.25">
      <c r="A26" s="31" t="s">
        <v>58</v>
      </c>
      <c r="B26" s="32">
        <v>43033</v>
      </c>
      <c r="C26" s="33">
        <v>0.75556712962962969</v>
      </c>
      <c r="D26" s="31" t="s">
        <v>42</v>
      </c>
      <c r="E26" s="34">
        <v>2.44</v>
      </c>
      <c r="F26" s="34">
        <v>18.8504</v>
      </c>
      <c r="G26" s="34" t="s">
        <v>43</v>
      </c>
      <c r="H26" s="34">
        <v>3.3460000000000001</v>
      </c>
      <c r="I26" s="34">
        <v>7353.8257999999996</v>
      </c>
      <c r="J26" s="34" t="s">
        <v>44</v>
      </c>
      <c r="K26" s="34">
        <v>3.5630000000000002</v>
      </c>
      <c r="L26" s="34">
        <v>423.94299999999998</v>
      </c>
      <c r="O26" s="17">
        <f t="shared" ref="O26:O29" si="4">($O$2/$M$2)*F26</f>
        <v>2.0238907485862585</v>
      </c>
      <c r="P26" s="3"/>
      <c r="R26" s="17">
        <f t="shared" si="3"/>
        <v>764.38695318021087</v>
      </c>
      <c r="S26" s="3"/>
      <c r="U26" s="17">
        <f>($S$2/$U$2)*L26</f>
        <v>765.69545206505313</v>
      </c>
      <c r="AD26" s="7">
        <v>42906</v>
      </c>
    </row>
    <row r="27" spans="1:30" x14ac:dyDescent="0.25">
      <c r="A27" s="31" t="s">
        <v>59</v>
      </c>
      <c r="B27" s="32">
        <v>43033</v>
      </c>
      <c r="C27" s="33">
        <v>0.75923611111111111</v>
      </c>
      <c r="D27" s="31" t="s">
        <v>42</v>
      </c>
      <c r="E27" s="34">
        <v>2.4359999999999999</v>
      </c>
      <c r="F27" s="34">
        <v>18.484999999999999</v>
      </c>
      <c r="G27" s="34" t="s">
        <v>43</v>
      </c>
      <c r="H27" s="34">
        <v>3.3460000000000001</v>
      </c>
      <c r="I27" s="34">
        <v>10108.3403</v>
      </c>
      <c r="J27" s="34" t="s">
        <v>44</v>
      </c>
      <c r="K27" s="34">
        <v>3.5630000000000002</v>
      </c>
      <c r="L27" s="34">
        <v>421.03199999999998</v>
      </c>
      <c r="O27" s="17">
        <f t="shared" si="4"/>
        <v>1.9846592373433447</v>
      </c>
      <c r="P27" s="3"/>
      <c r="R27" s="17">
        <f t="shared" si="3"/>
        <v>1050.7025395714077</v>
      </c>
      <c r="S27" s="3"/>
      <c r="U27" s="17">
        <f>($S$2/$U$2)*L27</f>
        <v>760.43781256879697</v>
      </c>
      <c r="AD27" s="7">
        <v>42906</v>
      </c>
    </row>
    <row r="28" spans="1:30" x14ac:dyDescent="0.25">
      <c r="A28" s="31" t="s">
        <v>60</v>
      </c>
      <c r="B28" s="32">
        <v>43033</v>
      </c>
      <c r="C28" s="33">
        <v>0.76331018518518512</v>
      </c>
      <c r="D28" s="31" t="s">
        <v>42</v>
      </c>
      <c r="E28" s="34">
        <v>2.4460000000000002</v>
      </c>
      <c r="F28" s="34">
        <v>18.490600000000001</v>
      </c>
      <c r="G28" s="34" t="s">
        <v>43</v>
      </c>
      <c r="H28" s="34">
        <v>3.3530000000000002</v>
      </c>
      <c r="I28" s="34">
        <v>12461.4239</v>
      </c>
      <c r="J28" s="34" t="s">
        <v>44</v>
      </c>
      <c r="K28" s="34">
        <v>3.5659999999999998</v>
      </c>
      <c r="L28" s="34">
        <v>428.1832</v>
      </c>
      <c r="O28" s="17">
        <f t="shared" si="4"/>
        <v>1.9852604865577956</v>
      </c>
      <c r="P28" s="3"/>
      <c r="R28" s="17">
        <f t="shared" si="3"/>
        <v>1295.2917442248986</v>
      </c>
      <c r="S28" s="3"/>
      <c r="U28" s="17">
        <f>($S$2/$U$2)*L28</f>
        <v>773.3537973044987</v>
      </c>
      <c r="AD28" s="7">
        <v>42906</v>
      </c>
    </row>
    <row r="29" spans="1:30" x14ac:dyDescent="0.25">
      <c r="A29" s="31" t="s">
        <v>61</v>
      </c>
      <c r="B29" s="32">
        <v>43033</v>
      </c>
      <c r="C29" s="33">
        <v>0.76740740740740743</v>
      </c>
      <c r="D29" s="31" t="s">
        <v>42</v>
      </c>
      <c r="E29" s="34">
        <v>2.44</v>
      </c>
      <c r="F29" s="34">
        <v>18.343</v>
      </c>
      <c r="G29" s="34" t="s">
        <v>43</v>
      </c>
      <c r="H29" s="34">
        <v>3.35</v>
      </c>
      <c r="I29" s="34">
        <v>14461.5193</v>
      </c>
      <c r="J29" s="34" t="s">
        <v>44</v>
      </c>
      <c r="K29" s="34">
        <v>3.5659999999999998</v>
      </c>
      <c r="L29" s="34">
        <v>422.4436</v>
      </c>
      <c r="O29" s="17">
        <f t="shared" si="4"/>
        <v>1.9694132751197715</v>
      </c>
      <c r="P29" s="3"/>
      <c r="R29" s="17">
        <f t="shared" si="3"/>
        <v>1503.1899009742408</v>
      </c>
      <c r="S29" s="3"/>
      <c r="T29" s="17">
        <f>($S$2/$U$2)*L29</f>
        <v>762.98734328432954</v>
      </c>
      <c r="AD29" s="7">
        <v>42906</v>
      </c>
    </row>
    <row r="30" spans="1:30" x14ac:dyDescent="0.25">
      <c r="A30" s="5" t="s">
        <v>41</v>
      </c>
      <c r="B30" s="7">
        <v>43033</v>
      </c>
      <c r="C30" s="8">
        <v>0.77148148148148143</v>
      </c>
      <c r="D30" s="5" t="s">
        <v>42</v>
      </c>
      <c r="E30" s="9">
        <v>2.44</v>
      </c>
      <c r="F30" s="9">
        <v>37.786799999999999</v>
      </c>
      <c r="G30" s="9" t="s">
        <v>43</v>
      </c>
      <c r="H30" s="9">
        <v>3.3460000000000001</v>
      </c>
      <c r="I30" s="9">
        <v>3852.6864</v>
      </c>
      <c r="J30" s="9" t="s">
        <v>44</v>
      </c>
      <c r="K30" s="9">
        <v>3.5630000000000002</v>
      </c>
      <c r="L30" s="9">
        <v>716.33759999999995</v>
      </c>
      <c r="M30" s="5"/>
      <c r="N30" s="4"/>
      <c r="O30" s="5"/>
      <c r="P30" s="5"/>
      <c r="Q30" s="4"/>
      <c r="R30" s="4"/>
      <c r="S30" s="5"/>
      <c r="T30" s="4"/>
      <c r="U30" s="4"/>
      <c r="AD30" s="7">
        <v>42906</v>
      </c>
    </row>
    <row r="31" spans="1:30" x14ac:dyDescent="0.25">
      <c r="A31" s="5" t="s">
        <v>41</v>
      </c>
      <c r="B31" s="7">
        <v>43033</v>
      </c>
      <c r="C31" s="8">
        <v>0.77557870370370363</v>
      </c>
      <c r="D31" s="5" t="s">
        <v>42</v>
      </c>
      <c r="E31" s="9">
        <v>2.4460000000000002</v>
      </c>
      <c r="F31" s="9">
        <v>37.781999999999996</v>
      </c>
      <c r="G31" s="9" t="s">
        <v>43</v>
      </c>
      <c r="H31" s="9">
        <v>3.3530000000000002</v>
      </c>
      <c r="I31" s="9">
        <v>3847.7662</v>
      </c>
      <c r="J31" s="9" t="s">
        <v>44</v>
      </c>
      <c r="K31" s="9">
        <v>3.5659999999999998</v>
      </c>
      <c r="L31" s="9">
        <v>721.37239999999997</v>
      </c>
      <c r="M31" s="5"/>
      <c r="N31" s="4"/>
      <c r="O31" s="5"/>
      <c r="P31" s="5"/>
      <c r="Q31" s="4"/>
      <c r="R31" s="4"/>
      <c r="S31" s="5"/>
      <c r="T31" s="4"/>
      <c r="U31" s="4"/>
      <c r="AD31" s="7">
        <v>42906</v>
      </c>
    </row>
    <row r="32" spans="1:30" x14ac:dyDescent="0.25">
      <c r="A32" s="5" t="s">
        <v>41</v>
      </c>
      <c r="B32" s="7">
        <v>43033</v>
      </c>
      <c r="C32" s="8">
        <v>0.7796643518518519</v>
      </c>
      <c r="D32" s="5" t="s">
        <v>42</v>
      </c>
      <c r="E32" s="9">
        <v>2.4460000000000002</v>
      </c>
      <c r="F32" s="9">
        <v>37.7453</v>
      </c>
      <c r="G32" s="9" t="s">
        <v>43</v>
      </c>
      <c r="H32" s="9">
        <v>3.3530000000000002</v>
      </c>
      <c r="I32" s="9">
        <v>3867.5868</v>
      </c>
      <c r="J32" s="9" t="s">
        <v>44</v>
      </c>
      <c r="K32" s="9">
        <v>3.57</v>
      </c>
      <c r="L32" s="9">
        <v>724.50130000000001</v>
      </c>
      <c r="M32" s="5"/>
      <c r="N32" s="4"/>
      <c r="O32" s="5"/>
      <c r="P32" s="5"/>
      <c r="Q32" s="4"/>
      <c r="R32" s="4"/>
      <c r="S32" s="5"/>
      <c r="T32" s="4"/>
      <c r="U32" s="4"/>
      <c r="AD32" s="7">
        <v>42906</v>
      </c>
    </row>
    <row r="33" spans="1:30" x14ac:dyDescent="0.25">
      <c r="A33" s="5" t="s">
        <v>41</v>
      </c>
      <c r="B33" s="7">
        <v>43033</v>
      </c>
      <c r="C33" s="8">
        <v>0.78374999999999995</v>
      </c>
      <c r="D33" s="5" t="s">
        <v>42</v>
      </c>
      <c r="E33" s="9">
        <v>2.44</v>
      </c>
      <c r="F33" s="9">
        <v>37.529899999999998</v>
      </c>
      <c r="G33" s="9" t="s">
        <v>43</v>
      </c>
      <c r="H33" s="9">
        <v>3.3460000000000001</v>
      </c>
      <c r="I33" s="9">
        <v>3853.0657999999999</v>
      </c>
      <c r="J33" s="9" t="s">
        <v>44</v>
      </c>
      <c r="K33" s="9">
        <v>3.56</v>
      </c>
      <c r="L33" s="9">
        <v>720.66039999999998</v>
      </c>
      <c r="M33" s="5"/>
      <c r="N33" s="4"/>
      <c r="O33" s="5"/>
      <c r="P33" s="5"/>
      <c r="Q33" s="4"/>
      <c r="R33" s="4"/>
      <c r="S33" s="5"/>
      <c r="T33" s="4"/>
      <c r="U33" s="4"/>
      <c r="AD33" s="7">
        <v>42906</v>
      </c>
    </row>
    <row r="34" spans="1:30" x14ac:dyDescent="0.25">
      <c r="A34" s="31" t="s">
        <v>62</v>
      </c>
      <c r="B34" s="32">
        <v>43033</v>
      </c>
      <c r="C34" s="33">
        <v>0.78783564814814822</v>
      </c>
      <c r="D34" s="31" t="s">
        <v>42</v>
      </c>
      <c r="E34" s="34">
        <v>2.4430000000000001</v>
      </c>
      <c r="F34" s="34">
        <v>18.8809</v>
      </c>
      <c r="G34" s="34" t="s">
        <v>43</v>
      </c>
      <c r="H34" s="34">
        <v>3.3530000000000002</v>
      </c>
      <c r="I34" s="34">
        <v>5310.4476000000004</v>
      </c>
      <c r="J34" s="34" t="s">
        <v>44</v>
      </c>
      <c r="K34" s="34">
        <v>3.5659999999999998</v>
      </c>
      <c r="L34" s="34">
        <v>421.649</v>
      </c>
      <c r="O34" s="19">
        <f>($O$2/$M$2)*F34</f>
        <v>2.0271654094863925</v>
      </c>
      <c r="R34" s="19">
        <f t="shared" ref="R34:R38" si="5">($R$2/$P$2)*I34</f>
        <v>551.98980386333926</v>
      </c>
      <c r="U34" s="19">
        <f>($S$2/$U$2)*L34</f>
        <v>761.55219373306704</v>
      </c>
      <c r="AD34" s="7">
        <v>42906</v>
      </c>
    </row>
    <row r="35" spans="1:30" x14ac:dyDescent="0.25">
      <c r="A35" s="31" t="s">
        <v>63</v>
      </c>
      <c r="B35" s="32">
        <v>43033</v>
      </c>
      <c r="C35" s="33">
        <v>0.7914930555555556</v>
      </c>
      <c r="D35" s="31" t="s">
        <v>42</v>
      </c>
      <c r="E35" s="34">
        <v>2.4430000000000001</v>
      </c>
      <c r="F35" s="34">
        <v>18.679200000000002</v>
      </c>
      <c r="G35" s="34" t="s">
        <v>43</v>
      </c>
      <c r="H35" s="34">
        <v>3.35</v>
      </c>
      <c r="I35" s="34">
        <v>6117.5433999999996</v>
      </c>
      <c r="J35" s="34" t="s">
        <v>44</v>
      </c>
      <c r="K35" s="34">
        <v>3.5659999999999998</v>
      </c>
      <c r="L35" s="34">
        <v>407.19600000000003</v>
      </c>
      <c r="O35" s="19">
        <f>($O$2/$M$2)*F35</f>
        <v>2.0055097011730489</v>
      </c>
      <c r="R35" s="19">
        <f t="shared" si="5"/>
        <v>635.88266674384749</v>
      </c>
      <c r="U35" s="19">
        <f>($S$2/$U$2)*L35</f>
        <v>735.44822133890978</v>
      </c>
      <c r="AD35" s="7">
        <v>42906</v>
      </c>
    </row>
    <row r="36" spans="1:30" x14ac:dyDescent="0.25">
      <c r="A36" s="31" t="s">
        <v>64</v>
      </c>
      <c r="B36" s="32">
        <v>43033</v>
      </c>
      <c r="C36" s="33">
        <v>0.79516203703703703</v>
      </c>
      <c r="D36" s="31" t="s">
        <v>42</v>
      </c>
      <c r="E36" s="34">
        <v>2.4430000000000001</v>
      </c>
      <c r="F36" s="34">
        <v>18.5412</v>
      </c>
      <c r="G36" s="34" t="s">
        <v>43</v>
      </c>
      <c r="H36" s="34">
        <v>3.3530000000000002</v>
      </c>
      <c r="I36" s="34">
        <v>7425.8730999999998</v>
      </c>
      <c r="J36" s="34" t="s">
        <v>44</v>
      </c>
      <c r="K36" s="34">
        <v>3.57</v>
      </c>
      <c r="L36" s="34">
        <v>430.06720000000001</v>
      </c>
      <c r="O36" s="19">
        <f>($O$2/$M$2)*F36</f>
        <v>1.9906932026740831</v>
      </c>
      <c r="R36" s="19">
        <f t="shared" si="5"/>
        <v>771.87584639438796</v>
      </c>
      <c r="U36" s="19">
        <f>($S$2/$U$2)*L36</f>
        <v>776.75654303137844</v>
      </c>
      <c r="AD36" s="7">
        <v>42906</v>
      </c>
    </row>
    <row r="37" spans="1:30" x14ac:dyDescent="0.25">
      <c r="A37" s="31" t="s">
        <v>65</v>
      </c>
      <c r="B37" s="32">
        <v>43033</v>
      </c>
      <c r="C37" s="33">
        <v>0.79881944444444442</v>
      </c>
      <c r="D37" s="31" t="s">
        <v>42</v>
      </c>
      <c r="E37" s="34">
        <v>2.4430000000000001</v>
      </c>
      <c r="F37" s="34">
        <v>18.4086</v>
      </c>
      <c r="G37" s="34" t="s">
        <v>43</v>
      </c>
      <c r="H37" s="34">
        <v>3.35</v>
      </c>
      <c r="I37" s="34">
        <v>7784.3860000000004</v>
      </c>
      <c r="J37" s="34" t="s">
        <v>44</v>
      </c>
      <c r="K37" s="34">
        <v>3.5659999999999998</v>
      </c>
      <c r="L37" s="34">
        <v>412.92700000000002</v>
      </c>
      <c r="O37" s="19">
        <f>($O$2/$M$2)*F37</f>
        <v>1.9764564802033378</v>
      </c>
      <c r="R37" s="19">
        <f t="shared" si="5"/>
        <v>809.14115437962778</v>
      </c>
      <c r="U37" s="19">
        <f>($S$2/$U$2)*L37</f>
        <v>745.7991426556548</v>
      </c>
      <c r="AD37" s="7">
        <v>42906</v>
      </c>
    </row>
    <row r="38" spans="1:30" x14ac:dyDescent="0.25">
      <c r="A38" s="31" t="s">
        <v>66</v>
      </c>
      <c r="B38" s="32">
        <v>43033</v>
      </c>
      <c r="C38" s="33">
        <v>0.80289351851851853</v>
      </c>
      <c r="D38" s="31" t="s">
        <v>42</v>
      </c>
      <c r="E38" s="34">
        <v>2.4460000000000002</v>
      </c>
      <c r="F38" s="34">
        <v>18.1828</v>
      </c>
      <c r="G38" s="34" t="s">
        <v>43</v>
      </c>
      <c r="H38" s="34">
        <v>3.3530000000000002</v>
      </c>
      <c r="I38" s="34">
        <v>8327.2466000000004</v>
      </c>
      <c r="J38" s="34" t="s">
        <v>44</v>
      </c>
      <c r="K38" s="34">
        <v>3.57</v>
      </c>
      <c r="L38" s="34">
        <v>416.75319999999999</v>
      </c>
      <c r="O38" s="19">
        <f>($O$2/$M$2)*F38</f>
        <v>1.9522132529492331</v>
      </c>
      <c r="Q38" s="2"/>
      <c r="R38" s="19">
        <f t="shared" si="5"/>
        <v>865.56832185965993</v>
      </c>
      <c r="U38" s="19">
        <f>($S$2/$U$2)*L38</f>
        <v>752.70975077677315</v>
      </c>
      <c r="AD38" s="7">
        <v>42906</v>
      </c>
    </row>
    <row r="39" spans="1:30" x14ac:dyDescent="0.25">
      <c r="A39" s="31" t="s">
        <v>67</v>
      </c>
      <c r="B39" s="32">
        <v>43033</v>
      </c>
      <c r="C39" s="33">
        <v>0.80655092592592592</v>
      </c>
      <c r="D39" s="31" t="s">
        <v>42</v>
      </c>
      <c r="E39" s="34">
        <v>2.4430000000000001</v>
      </c>
      <c r="F39" s="34">
        <v>18.9559</v>
      </c>
      <c r="G39" s="34" t="s">
        <v>43</v>
      </c>
      <c r="H39" s="34">
        <v>3.3530000000000002</v>
      </c>
      <c r="I39" s="34">
        <v>4687.5784999999996</v>
      </c>
      <c r="J39" s="34" t="s">
        <v>44</v>
      </c>
      <c r="K39" s="34">
        <v>3.5659999999999998</v>
      </c>
      <c r="L39" s="34">
        <v>423.42079999999999</v>
      </c>
      <c r="O39" s="26">
        <f t="shared" ref="O39:O43" si="6">($O$2/$M$2)*F39</f>
        <v>2.0352178543227866</v>
      </c>
      <c r="R39" s="16">
        <f>($R$2/$P$2)*I39</f>
        <v>487.24622323907414</v>
      </c>
      <c r="U39" s="16">
        <f>($S$2/$U$2)*L39</f>
        <v>764.75229186411025</v>
      </c>
      <c r="AD39" s="7">
        <v>42906</v>
      </c>
    </row>
    <row r="40" spans="1:30" x14ac:dyDescent="0.25">
      <c r="A40" s="31" t="s">
        <v>68</v>
      </c>
      <c r="B40" s="32">
        <v>43033</v>
      </c>
      <c r="C40" s="33">
        <v>0.81062499999999993</v>
      </c>
      <c r="D40" s="31" t="s">
        <v>42</v>
      </c>
      <c r="E40" s="34">
        <v>2.4460000000000002</v>
      </c>
      <c r="F40" s="34">
        <v>18.000900000000001</v>
      </c>
      <c r="G40" s="34" t="s">
        <v>43</v>
      </c>
      <c r="H40" s="34">
        <v>3.3530000000000002</v>
      </c>
      <c r="I40" s="34">
        <v>6565.4294</v>
      </c>
      <c r="J40" s="34" t="s">
        <v>44</v>
      </c>
      <c r="K40" s="34">
        <v>3.5659999999999998</v>
      </c>
      <c r="L40" s="34">
        <v>436.3775</v>
      </c>
      <c r="O40" s="16">
        <f t="shared" si="6"/>
        <v>1.9326833900726978</v>
      </c>
      <c r="R40" s="16">
        <f>($R$2/$P$2)*I40</f>
        <v>682.43778298172094</v>
      </c>
      <c r="U40" s="16">
        <f>($S$2/$U$2)*L40</f>
        <v>788.1537544752897</v>
      </c>
      <c r="AD40" s="7">
        <v>42906</v>
      </c>
    </row>
    <row r="41" spans="1:30" x14ac:dyDescent="0.25">
      <c r="A41" s="31" t="s">
        <v>69</v>
      </c>
      <c r="B41" s="32">
        <v>43033</v>
      </c>
      <c r="C41" s="33">
        <v>0.81472222222222224</v>
      </c>
      <c r="D41" s="31" t="s">
        <v>42</v>
      </c>
      <c r="E41" s="34">
        <v>2.4430000000000001</v>
      </c>
      <c r="F41" s="34">
        <v>16.763400000000001</v>
      </c>
      <c r="G41" s="34" t="s">
        <v>43</v>
      </c>
      <c r="H41" s="34">
        <v>3.35</v>
      </c>
      <c r="I41" s="34">
        <v>7404.1944000000003</v>
      </c>
      <c r="J41" s="34" t="s">
        <v>44</v>
      </c>
      <c r="K41" s="34">
        <v>3.5659999999999998</v>
      </c>
      <c r="L41" s="34">
        <v>415.93299999999999</v>
      </c>
      <c r="O41" s="16">
        <f t="shared" si="6"/>
        <v>1.7998180502721899</v>
      </c>
      <c r="R41" s="16">
        <f>($R$2/$P$2)*I41</f>
        <v>769.62247299493822</v>
      </c>
      <c r="U41" s="16">
        <f>($S$2/$U$2)*L41</f>
        <v>751.22836434089902</v>
      </c>
      <c r="AD41" s="7">
        <v>42906</v>
      </c>
    </row>
    <row r="42" spans="1:30" x14ac:dyDescent="0.25">
      <c r="A42" s="31" t="s">
        <v>70</v>
      </c>
      <c r="B42" s="32">
        <v>43033</v>
      </c>
      <c r="C42" s="33">
        <v>0.81837962962962962</v>
      </c>
      <c r="D42" s="31" t="s">
        <v>42</v>
      </c>
      <c r="E42" s="34">
        <v>2.4430000000000001</v>
      </c>
      <c r="F42" s="34">
        <v>15.707800000000001</v>
      </c>
      <c r="G42" s="34" t="s">
        <v>43</v>
      </c>
      <c r="H42" s="34">
        <v>3.3530000000000002</v>
      </c>
      <c r="I42" s="34">
        <v>8461.9683999999997</v>
      </c>
      <c r="J42" s="34" t="s">
        <v>44</v>
      </c>
      <c r="K42" s="34">
        <v>3.5659999999999998</v>
      </c>
      <c r="L42" s="34">
        <v>419.7928</v>
      </c>
      <c r="O42" s="16">
        <f t="shared" si="6"/>
        <v>1.6864825733482172</v>
      </c>
      <c r="R42" s="16">
        <f>($R$2/$P$2)*I42</f>
        <v>879.57186083782733</v>
      </c>
      <c r="U42" s="16">
        <f>($S$2/$U$2)*L42</f>
        <v>758.19965837307018</v>
      </c>
      <c r="AD42" s="7">
        <v>42906</v>
      </c>
    </row>
    <row r="43" spans="1:30" x14ac:dyDescent="0.25">
      <c r="A43" s="31" t="s">
        <v>71</v>
      </c>
      <c r="B43" s="32">
        <v>43033</v>
      </c>
      <c r="C43" s="33">
        <v>0.82203703703703701</v>
      </c>
      <c r="D43" s="31" t="s">
        <v>42</v>
      </c>
      <c r="E43" s="34">
        <v>2.4359999999999999</v>
      </c>
      <c r="F43" s="34">
        <v>15.144399999999999</v>
      </c>
      <c r="G43" s="34" t="s">
        <v>43</v>
      </c>
      <c r="H43" s="34">
        <v>3.343</v>
      </c>
      <c r="I43" s="34">
        <v>9488.0036999999993</v>
      </c>
      <c r="J43" s="34" t="s">
        <v>44</v>
      </c>
      <c r="K43" s="34">
        <v>3.56</v>
      </c>
      <c r="L43" s="34">
        <v>423.27839999999998</v>
      </c>
      <c r="O43" s="16">
        <f t="shared" si="6"/>
        <v>1.6259926077372222</v>
      </c>
      <c r="R43" s="16">
        <f>($R$2/$P$2)*I43</f>
        <v>986.22219743165078</v>
      </c>
      <c r="U43" s="16">
        <f>($S$2/$U$2)*L43</f>
        <v>764.4950991934586</v>
      </c>
      <c r="AD43" s="7">
        <v>42906</v>
      </c>
    </row>
    <row r="44" spans="1:30" x14ac:dyDescent="0.25">
      <c r="A44" s="5" t="s">
        <v>41</v>
      </c>
      <c r="B44" s="7">
        <v>43033</v>
      </c>
      <c r="C44" s="8">
        <v>0.8256944444444444</v>
      </c>
      <c r="D44" s="5" t="s">
        <v>42</v>
      </c>
      <c r="E44" s="9">
        <v>2.4359999999999999</v>
      </c>
      <c r="F44" s="9">
        <v>38.351100000000002</v>
      </c>
      <c r="G44" s="9" t="s">
        <v>43</v>
      </c>
      <c r="H44" s="9">
        <v>3.3460000000000001</v>
      </c>
      <c r="I44" s="9">
        <v>3870.1102000000001</v>
      </c>
      <c r="J44" s="9" t="s">
        <v>44</v>
      </c>
      <c r="K44" s="9">
        <v>3.56</v>
      </c>
      <c r="L44" s="9">
        <v>717.69100000000003</v>
      </c>
      <c r="M44" s="5"/>
      <c r="N44" s="4"/>
      <c r="O44" s="4"/>
      <c r="P44" s="5"/>
      <c r="Q44" s="4"/>
      <c r="R44" s="4"/>
      <c r="S44" s="5"/>
      <c r="T44" s="4"/>
      <c r="U44" s="4"/>
      <c r="AD44" s="7">
        <v>42906</v>
      </c>
    </row>
    <row r="45" spans="1:30" x14ac:dyDescent="0.25">
      <c r="A45" s="5" t="s">
        <v>41</v>
      </c>
      <c r="B45" s="7">
        <v>43033</v>
      </c>
      <c r="C45" s="8">
        <v>0.82935185185185178</v>
      </c>
      <c r="D45" s="5" t="s">
        <v>42</v>
      </c>
      <c r="E45" s="9">
        <v>2.4460000000000002</v>
      </c>
      <c r="F45" s="9">
        <v>37.884500000000003</v>
      </c>
      <c r="G45" s="9" t="s">
        <v>43</v>
      </c>
      <c r="H45" s="9">
        <v>3.3530000000000002</v>
      </c>
      <c r="I45" s="9">
        <v>3897.3274999999999</v>
      </c>
      <c r="J45" s="9" t="s">
        <v>44</v>
      </c>
      <c r="K45" s="9">
        <v>3.5659999999999998</v>
      </c>
      <c r="L45" s="9">
        <v>722.83590000000004</v>
      </c>
      <c r="M45" s="5"/>
      <c r="N45" s="4"/>
      <c r="O45" s="4"/>
      <c r="P45" s="5"/>
      <c r="Q45" s="4"/>
      <c r="R45" s="4"/>
      <c r="S45" s="5"/>
      <c r="T45" s="4"/>
      <c r="U45" s="4"/>
      <c r="AD45" s="7">
        <v>42906</v>
      </c>
    </row>
    <row r="46" spans="1:30" x14ac:dyDescent="0.25">
      <c r="A46" s="5" t="s">
        <v>41</v>
      </c>
      <c r="B46" s="7">
        <v>43033</v>
      </c>
      <c r="C46" s="8">
        <v>0.83343750000000005</v>
      </c>
      <c r="D46" s="5" t="s">
        <v>42</v>
      </c>
      <c r="E46" s="9">
        <v>2.4460000000000002</v>
      </c>
      <c r="F46" s="9">
        <v>37.847000000000001</v>
      </c>
      <c r="G46" s="9" t="s">
        <v>43</v>
      </c>
      <c r="H46" s="9">
        <v>3.3530000000000002</v>
      </c>
      <c r="I46" s="9">
        <v>3868.0581999999999</v>
      </c>
      <c r="J46" s="9" t="s">
        <v>44</v>
      </c>
      <c r="K46" s="9">
        <v>3.57</v>
      </c>
      <c r="L46" s="9">
        <v>723.15459999999996</v>
      </c>
      <c r="M46" s="5"/>
      <c r="N46" s="4"/>
      <c r="O46" s="4"/>
      <c r="P46" s="5"/>
      <c r="Q46" s="4"/>
      <c r="R46" s="4"/>
      <c r="S46" s="5"/>
      <c r="T46" s="4"/>
      <c r="U46" s="4"/>
      <c r="AD46" s="7">
        <v>42906</v>
      </c>
    </row>
    <row r="47" spans="1:30" x14ac:dyDescent="0.25">
      <c r="A47" s="5" t="s">
        <v>41</v>
      </c>
      <c r="B47" s="7">
        <v>43033</v>
      </c>
      <c r="C47" s="8">
        <v>0.83753472222222225</v>
      </c>
      <c r="D47" s="5" t="s">
        <v>42</v>
      </c>
      <c r="E47" s="9">
        <v>2.4430000000000001</v>
      </c>
      <c r="F47" s="9">
        <v>37.9131</v>
      </c>
      <c r="G47" s="9" t="s">
        <v>43</v>
      </c>
      <c r="H47" s="9">
        <v>3.35</v>
      </c>
      <c r="I47" s="9">
        <v>3882.9256</v>
      </c>
      <c r="J47" s="9" t="s">
        <v>44</v>
      </c>
      <c r="K47" s="9">
        <v>3.5659999999999998</v>
      </c>
      <c r="L47" s="9">
        <v>720.26400000000001</v>
      </c>
      <c r="M47" s="5"/>
      <c r="N47" s="4"/>
      <c r="O47" s="4"/>
      <c r="P47" s="5"/>
      <c r="Q47" s="4"/>
      <c r="R47" s="4"/>
      <c r="S47" s="5"/>
      <c r="T47" s="4"/>
      <c r="U47" s="4"/>
      <c r="AD47" s="7">
        <v>42906</v>
      </c>
    </row>
    <row r="48" spans="1:30" x14ac:dyDescent="0.25">
      <c r="A48" s="31" t="s">
        <v>72</v>
      </c>
      <c r="B48" s="32">
        <v>43033</v>
      </c>
      <c r="C48" s="33">
        <v>0.8416203703703703</v>
      </c>
      <c r="D48" s="31" t="s">
        <v>42</v>
      </c>
      <c r="E48" s="34">
        <v>2.4430000000000001</v>
      </c>
      <c r="F48" s="34">
        <v>19.066700000000001</v>
      </c>
      <c r="G48" s="34" t="s">
        <v>43</v>
      </c>
      <c r="H48" s="34">
        <v>3.35</v>
      </c>
      <c r="I48" s="34">
        <v>4147.1659</v>
      </c>
      <c r="J48" s="34" t="s">
        <v>44</v>
      </c>
      <c r="K48" s="34">
        <v>3.57</v>
      </c>
      <c r="L48" s="34">
        <v>417.04250000000002</v>
      </c>
      <c r="O48" s="22">
        <f t="shared" ref="O48:O54" si="7">($O$2/$M$2)*F48</f>
        <v>2.0471139994944201</v>
      </c>
      <c r="R48" s="22">
        <f t="shared" ref="R48:R53" si="8">($R$2/$P$2)*I48</f>
        <v>431.07351096538991</v>
      </c>
      <c r="U48" s="22">
        <f>($S$2/$U$2)*L48</f>
        <v>753.23226369544955</v>
      </c>
      <c r="AD48" s="7">
        <v>42906</v>
      </c>
    </row>
    <row r="49" spans="1:30" x14ac:dyDescent="0.25">
      <c r="A49" s="31" t="s">
        <v>73</v>
      </c>
      <c r="B49" s="32">
        <v>43033</v>
      </c>
      <c r="C49" s="33">
        <v>0.84570601851851857</v>
      </c>
      <c r="D49" s="31" t="s">
        <v>42</v>
      </c>
      <c r="E49" s="34">
        <v>2.4430000000000001</v>
      </c>
      <c r="F49" s="34">
        <v>18.105399999999999</v>
      </c>
      <c r="G49" s="34" t="s">
        <v>43</v>
      </c>
      <c r="H49" s="34">
        <v>3.35</v>
      </c>
      <c r="I49" s="34">
        <v>4864.0185000000001</v>
      </c>
      <c r="J49" s="34" t="s">
        <v>44</v>
      </c>
      <c r="K49" s="34">
        <v>3.5659999999999998</v>
      </c>
      <c r="L49" s="34">
        <v>434.83920000000001</v>
      </c>
      <c r="O49" s="22">
        <f t="shared" si="7"/>
        <v>1.9439031298780738</v>
      </c>
      <c r="R49" s="22">
        <f t="shared" si="8"/>
        <v>505.58612381424371</v>
      </c>
      <c r="U49" s="22">
        <f>($S$2/$U$2)*L49</f>
        <v>785.37538730349615</v>
      </c>
      <c r="AD49" s="7">
        <v>42906</v>
      </c>
    </row>
    <row r="50" spans="1:30" x14ac:dyDescent="0.25">
      <c r="A50" s="31" t="s">
        <v>74</v>
      </c>
      <c r="B50" s="32">
        <v>43033</v>
      </c>
      <c r="C50" s="33">
        <v>0.84979166666666661</v>
      </c>
      <c r="D50" s="31" t="s">
        <v>42</v>
      </c>
      <c r="E50" s="34">
        <v>2.4460000000000002</v>
      </c>
      <c r="F50" s="34">
        <v>17.295999999999999</v>
      </c>
      <c r="G50" s="34" t="s">
        <v>43</v>
      </c>
      <c r="H50" s="34">
        <v>3.3530000000000002</v>
      </c>
      <c r="I50" s="34">
        <v>5133.6900999999998</v>
      </c>
      <c r="J50" s="34" t="s">
        <v>44</v>
      </c>
      <c r="K50" s="34">
        <v>3.57</v>
      </c>
      <c r="L50" s="34">
        <v>412.0478</v>
      </c>
      <c r="O50" s="22">
        <f t="shared" si="7"/>
        <v>1.8570011452037052</v>
      </c>
      <c r="R50" s="22">
        <f t="shared" si="8"/>
        <v>533.61690102999341</v>
      </c>
      <c r="U50" s="22">
        <f>($S$2/$U$2)*L50</f>
        <v>744.21119464977755</v>
      </c>
      <c r="AD50" s="7">
        <v>42906</v>
      </c>
    </row>
    <row r="51" spans="1:30" x14ac:dyDescent="0.25">
      <c r="A51" s="31" t="s">
        <v>75</v>
      </c>
      <c r="B51" s="32">
        <v>43033</v>
      </c>
      <c r="C51" s="33">
        <v>0.85387731481481488</v>
      </c>
      <c r="D51" s="31" t="s">
        <v>42</v>
      </c>
      <c r="E51" s="34">
        <v>2.4359999999999999</v>
      </c>
      <c r="F51" s="34">
        <v>16.714600000000001</v>
      </c>
      <c r="G51" s="34" t="s">
        <v>43</v>
      </c>
      <c r="H51" s="34">
        <v>3.3460000000000001</v>
      </c>
      <c r="I51" s="34">
        <v>5785.0402000000004</v>
      </c>
      <c r="J51" s="34" t="s">
        <v>44</v>
      </c>
      <c r="K51" s="34">
        <v>3.56</v>
      </c>
      <c r="L51" s="34">
        <v>429.04059999999998</v>
      </c>
      <c r="O51" s="22">
        <f t="shared" si="7"/>
        <v>1.794578592831976</v>
      </c>
      <c r="R51" s="22">
        <f t="shared" si="8"/>
        <v>601.32091414281774</v>
      </c>
      <c r="U51" s="22">
        <f>($S$2/$U$2)*L51</f>
        <v>774.90237171332387</v>
      </c>
      <c r="AD51" s="7">
        <v>42906</v>
      </c>
    </row>
    <row r="52" spans="1:30" x14ac:dyDescent="0.25">
      <c r="A52" s="31" t="s">
        <v>76</v>
      </c>
      <c r="B52" s="32">
        <v>43033</v>
      </c>
      <c r="C52" s="33">
        <v>0.85796296296296293</v>
      </c>
      <c r="D52" s="31" t="s">
        <v>42</v>
      </c>
      <c r="E52" s="34">
        <v>2.4430000000000001</v>
      </c>
      <c r="F52" s="34">
        <v>16.034800000000001</v>
      </c>
      <c r="G52" s="34" t="s">
        <v>43</v>
      </c>
      <c r="H52" s="34">
        <v>3.35</v>
      </c>
      <c r="I52" s="34">
        <v>6059.4880000000003</v>
      </c>
      <c r="J52" s="34" t="s">
        <v>44</v>
      </c>
      <c r="K52" s="34">
        <v>3.5659999999999998</v>
      </c>
      <c r="L52" s="34">
        <v>450.40039999999999</v>
      </c>
      <c r="O52" s="22">
        <f t="shared" si="7"/>
        <v>1.7215912328348968</v>
      </c>
      <c r="R52" s="22">
        <f t="shared" si="8"/>
        <v>629.84814926565844</v>
      </c>
      <c r="U52" s="22">
        <f>($S$2/$U$2)*L52</f>
        <v>813.48091108540723</v>
      </c>
      <c r="AD52" s="7">
        <v>42906</v>
      </c>
    </row>
    <row r="53" spans="1:30" x14ac:dyDescent="0.25">
      <c r="A53" s="31" t="s">
        <v>77</v>
      </c>
      <c r="B53" s="32">
        <v>43033</v>
      </c>
      <c r="C53" s="33">
        <v>0.86204861111111108</v>
      </c>
      <c r="D53" s="31" t="s">
        <v>42</v>
      </c>
      <c r="E53" s="34">
        <v>2.4460000000000002</v>
      </c>
      <c r="F53" s="34">
        <v>19.248200000000001</v>
      </c>
      <c r="G53" s="34" t="s">
        <v>43</v>
      </c>
      <c r="H53" s="34">
        <v>3.3530000000000002</v>
      </c>
      <c r="I53" s="34">
        <v>4441.4108999999999</v>
      </c>
      <c r="J53" s="34" t="s">
        <v>44</v>
      </c>
      <c r="K53" s="34">
        <v>3.57</v>
      </c>
      <c r="L53" s="34">
        <v>456.36059999999998</v>
      </c>
      <c r="O53" s="24">
        <f t="shared" si="7"/>
        <v>2.0666009159984946</v>
      </c>
      <c r="R53" s="24">
        <f t="shared" si="8"/>
        <v>461.65854862544859</v>
      </c>
      <c r="U53" s="24">
        <f>($S$2/$U$2)*L53</f>
        <v>824.2457970096898</v>
      </c>
      <c r="AD53" s="7">
        <v>42906</v>
      </c>
    </row>
    <row r="54" spans="1:30" x14ac:dyDescent="0.25">
      <c r="A54" s="31" t="s">
        <v>78</v>
      </c>
      <c r="B54" s="32">
        <v>43033</v>
      </c>
      <c r="C54" s="33">
        <v>0.86613425925925924</v>
      </c>
      <c r="D54" s="31" t="s">
        <v>42</v>
      </c>
      <c r="E54" s="34">
        <v>2.4359999999999999</v>
      </c>
      <c r="F54" s="34">
        <v>17.245000000000001</v>
      </c>
      <c r="G54" s="34" t="s">
        <v>43</v>
      </c>
      <c r="H54" s="34">
        <v>3.3460000000000001</v>
      </c>
      <c r="I54" s="34">
        <v>4962.3819999999996</v>
      </c>
      <c r="J54" s="34" t="s">
        <v>44</v>
      </c>
      <c r="K54" s="34">
        <v>3.56</v>
      </c>
      <c r="L54" s="34">
        <v>415.83859999999999</v>
      </c>
      <c r="O54" s="24">
        <f t="shared" si="7"/>
        <v>1.8515254827149572</v>
      </c>
      <c r="R54" s="24">
        <f t="shared" ref="R54:R57" si="9">($R$2/$P$2)*I54</f>
        <v>515.81043128548424</v>
      </c>
      <c r="T54" s="24">
        <f>($S$2/$U$2)*L54</f>
        <v>751.05786582889402</v>
      </c>
      <c r="AD54" s="7">
        <v>42906</v>
      </c>
    </row>
    <row r="55" spans="1:30" x14ac:dyDescent="0.25">
      <c r="A55" s="31" t="s">
        <v>79</v>
      </c>
      <c r="B55" s="32">
        <v>43033</v>
      </c>
      <c r="C55" s="33">
        <v>0.8702199074074074</v>
      </c>
      <c r="D55" s="31" t="s">
        <v>42</v>
      </c>
      <c r="E55" s="34">
        <v>2.4430000000000001</v>
      </c>
      <c r="F55" s="34">
        <v>16.438199999999998</v>
      </c>
      <c r="G55" s="34" t="s">
        <v>43</v>
      </c>
      <c r="H55" s="34">
        <v>3.3530000000000002</v>
      </c>
      <c r="I55" s="34">
        <v>5449.45</v>
      </c>
      <c r="J55" s="34" t="s">
        <v>44</v>
      </c>
      <c r="K55" s="34">
        <v>3.57</v>
      </c>
      <c r="L55" s="34">
        <v>430.76479999999998</v>
      </c>
      <c r="O55" s="24">
        <f t="shared" ref="O55:O57" si="10">($O$2/$M$2)*F55</f>
        <v>1.7649026494615834</v>
      </c>
      <c r="R55" s="24">
        <f t="shared" si="9"/>
        <v>566.43828604260659</v>
      </c>
      <c r="U55" s="24">
        <f>($S$2/$U$2)*L55</f>
        <v>778.0164981370425</v>
      </c>
      <c r="AD55" s="7">
        <v>42906</v>
      </c>
    </row>
    <row r="56" spans="1:30" x14ac:dyDescent="0.25">
      <c r="A56" s="31" t="s">
        <v>80</v>
      </c>
      <c r="B56" s="32">
        <v>43033</v>
      </c>
      <c r="C56" s="33">
        <v>0.87387731481481479</v>
      </c>
      <c r="D56" s="31" t="s">
        <v>42</v>
      </c>
      <c r="E56" s="34">
        <v>2.4430000000000001</v>
      </c>
      <c r="F56" s="34">
        <v>15.8109</v>
      </c>
      <c r="G56" s="34" t="s">
        <v>43</v>
      </c>
      <c r="H56" s="34">
        <v>3.3530000000000002</v>
      </c>
      <c r="I56" s="34">
        <v>6056.3071</v>
      </c>
      <c r="J56" s="34" t="s">
        <v>44</v>
      </c>
      <c r="K56" s="34">
        <v>3.5659999999999998</v>
      </c>
      <c r="L56" s="34">
        <v>423.03440000000001</v>
      </c>
      <c r="O56" s="24">
        <f t="shared" si="10"/>
        <v>1.6975520008499807</v>
      </c>
      <c r="R56" s="24">
        <f t="shared" si="9"/>
        <v>629.51751341358658</v>
      </c>
      <c r="U56" s="24">
        <f>($S$2/$U$2)*L56</f>
        <v>764.05440388700492</v>
      </c>
      <c r="AD56" s="7">
        <v>42906</v>
      </c>
    </row>
    <row r="57" spans="1:30" x14ac:dyDescent="0.25">
      <c r="A57" s="31" t="s">
        <v>81</v>
      </c>
      <c r="B57" s="32">
        <v>43033</v>
      </c>
      <c r="C57" s="33">
        <v>0.87754629629629621</v>
      </c>
      <c r="D57" s="31" t="s">
        <v>42</v>
      </c>
      <c r="E57" s="34">
        <v>2.4460000000000002</v>
      </c>
      <c r="F57" s="34">
        <v>14.3371</v>
      </c>
      <c r="G57" s="34" t="s">
        <v>43</v>
      </c>
      <c r="H57" s="34">
        <v>3.3530000000000002</v>
      </c>
      <c r="I57" s="34">
        <v>6334.1860999999999</v>
      </c>
      <c r="J57" s="34" t="s">
        <v>44</v>
      </c>
      <c r="K57" s="34">
        <v>3.57</v>
      </c>
      <c r="L57" s="34">
        <v>409.86439999999999</v>
      </c>
      <c r="M57" s="3"/>
      <c r="N57" s="2"/>
      <c r="O57" s="24">
        <f t="shared" si="10"/>
        <v>1.5393160915182726</v>
      </c>
      <c r="P57" s="3"/>
      <c r="Q57" s="2"/>
      <c r="R57" s="24">
        <f t="shared" si="9"/>
        <v>658.40140160179521</v>
      </c>
      <c r="S57" s="3"/>
      <c r="U57" s="24">
        <f>($S$2/$U$2)*L57</f>
        <v>740.26769410833958</v>
      </c>
      <c r="AD57" s="7">
        <v>42906</v>
      </c>
    </row>
    <row r="58" spans="1:30" x14ac:dyDescent="0.25">
      <c r="A58" s="5" t="s">
        <v>41</v>
      </c>
      <c r="B58" s="7">
        <v>43033</v>
      </c>
      <c r="C58" s="8">
        <v>0.8812037037037036</v>
      </c>
      <c r="D58" s="5" t="s">
        <v>42</v>
      </c>
      <c r="E58" s="9">
        <v>2.4430000000000001</v>
      </c>
      <c r="F58" s="9">
        <v>37.973399999999998</v>
      </c>
      <c r="G58" s="9" t="s">
        <v>43</v>
      </c>
      <c r="H58" s="9">
        <v>3.3530000000000002</v>
      </c>
      <c r="I58" s="9">
        <v>3878.0273999999999</v>
      </c>
      <c r="J58" s="9" t="s">
        <v>44</v>
      </c>
      <c r="K58" s="9">
        <v>3.57</v>
      </c>
      <c r="L58" s="9">
        <v>716.63789999999995</v>
      </c>
      <c r="AD58" s="7">
        <v>42906</v>
      </c>
    </row>
    <row r="59" spans="1:30" x14ac:dyDescent="0.25">
      <c r="A59" s="5" t="s">
        <v>41</v>
      </c>
      <c r="B59" s="7">
        <v>43033</v>
      </c>
      <c r="C59" s="8">
        <v>0.88528935185185187</v>
      </c>
      <c r="D59" s="5" t="s">
        <v>42</v>
      </c>
      <c r="E59" s="9">
        <v>2.4460000000000002</v>
      </c>
      <c r="F59" s="9">
        <v>38.274500000000003</v>
      </c>
      <c r="G59" s="9" t="s">
        <v>43</v>
      </c>
      <c r="H59" s="9">
        <v>3.3530000000000002</v>
      </c>
      <c r="I59" s="9">
        <v>3866.4703</v>
      </c>
      <c r="J59" s="9" t="s">
        <v>44</v>
      </c>
      <c r="K59" s="9">
        <v>3.57</v>
      </c>
      <c r="L59" s="9">
        <v>717.81780000000003</v>
      </c>
    </row>
    <row r="60" spans="1:30" x14ac:dyDescent="0.25">
      <c r="A60" s="5" t="s">
        <v>41</v>
      </c>
      <c r="B60" s="7">
        <v>43033</v>
      </c>
      <c r="C60" s="8">
        <v>0.88894675925925926</v>
      </c>
      <c r="D60" s="5" t="s">
        <v>42</v>
      </c>
      <c r="E60" s="9">
        <v>2.4359999999999999</v>
      </c>
      <c r="F60" s="9">
        <v>38.122</v>
      </c>
      <c r="G60" s="9" t="s">
        <v>43</v>
      </c>
      <c r="H60" s="9">
        <v>3.343</v>
      </c>
      <c r="I60" s="9">
        <v>3881.7651000000001</v>
      </c>
      <c r="J60" s="9" t="s">
        <v>44</v>
      </c>
      <c r="K60" s="9">
        <v>3.56</v>
      </c>
      <c r="L60" s="9">
        <v>715.90380000000005</v>
      </c>
    </row>
    <row r="61" spans="1:30" x14ac:dyDescent="0.25">
      <c r="A61" s="5" t="s">
        <v>41</v>
      </c>
      <c r="B61" s="7">
        <v>43033</v>
      </c>
      <c r="C61" s="8">
        <v>0.8930324074074073</v>
      </c>
      <c r="D61" s="5" t="s">
        <v>42</v>
      </c>
      <c r="E61" s="9">
        <v>2.4430000000000001</v>
      </c>
      <c r="F61" s="9">
        <v>37.715400000000002</v>
      </c>
      <c r="G61" s="9" t="s">
        <v>43</v>
      </c>
      <c r="H61" s="9">
        <v>3.3530000000000002</v>
      </c>
      <c r="I61" s="9">
        <v>3861.7523999999999</v>
      </c>
      <c r="J61" s="9" t="s">
        <v>44</v>
      </c>
      <c r="K61" s="9">
        <v>3.57</v>
      </c>
      <c r="L61" s="9">
        <v>713.88620000000003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2018-03-27T15:57:02Z</dcterms:modified>
</cp:coreProperties>
</file>