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lin\Desktop\slopecalculatiomn2017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6" i="1" l="1"/>
  <c r="M2" i="1" l="1"/>
  <c r="T2" i="1" l="1"/>
  <c r="S2" i="1"/>
  <c r="Q2" i="1"/>
  <c r="P2" i="1"/>
  <c r="R13" i="1" s="1"/>
  <c r="O51" i="1"/>
  <c r="N2" i="1"/>
  <c r="AE2" i="1" s="1"/>
  <c r="U57" i="1" l="1"/>
  <c r="U6" i="1"/>
  <c r="O11" i="1"/>
  <c r="O23" i="1"/>
  <c r="O35" i="1"/>
  <c r="O43" i="1"/>
  <c r="O55" i="1"/>
  <c r="R9" i="1"/>
  <c r="T10" i="1"/>
  <c r="U14" i="1"/>
  <c r="U22" i="1"/>
  <c r="U26" i="1"/>
  <c r="U34" i="1"/>
  <c r="U38" i="1"/>
  <c r="U42" i="1"/>
  <c r="U50" i="1"/>
  <c r="U54" i="1"/>
  <c r="O7" i="1"/>
  <c r="O15" i="1"/>
  <c r="N27" i="1"/>
  <c r="O39" i="1"/>
  <c r="U8" i="1"/>
  <c r="U12" i="1"/>
  <c r="U20" i="1"/>
  <c r="U24" i="1"/>
  <c r="U28" i="1"/>
  <c r="U36" i="1"/>
  <c r="U40" i="1"/>
  <c r="U48" i="1"/>
  <c r="U52" i="1"/>
  <c r="T56" i="1"/>
  <c r="O56" i="1"/>
  <c r="O54" i="1"/>
  <c r="O52" i="1"/>
  <c r="O50" i="1"/>
  <c r="O48" i="1"/>
  <c r="O42" i="1"/>
  <c r="O40" i="1"/>
  <c r="O38" i="1"/>
  <c r="O36" i="1"/>
  <c r="O34" i="1"/>
  <c r="O28" i="1"/>
  <c r="O26" i="1"/>
  <c r="O24" i="1"/>
  <c r="O22" i="1"/>
  <c r="O20" i="1"/>
  <c r="O14" i="1"/>
  <c r="O12" i="1"/>
  <c r="O10" i="1"/>
  <c r="O8" i="1"/>
  <c r="O6" i="1"/>
  <c r="O9" i="1"/>
  <c r="O13" i="1"/>
  <c r="O21" i="1"/>
  <c r="O25" i="1"/>
  <c r="O29" i="1"/>
  <c r="O37" i="1"/>
  <c r="O41" i="1"/>
  <c r="O49" i="1"/>
  <c r="O53" i="1"/>
  <c r="O57" i="1"/>
  <c r="R6" i="1"/>
  <c r="R56" i="1"/>
  <c r="R54" i="1"/>
  <c r="R52" i="1"/>
  <c r="R50" i="1"/>
  <c r="R48" i="1"/>
  <c r="R42" i="1"/>
  <c r="R40" i="1"/>
  <c r="R38" i="1"/>
  <c r="R36" i="1"/>
  <c r="R34" i="1"/>
  <c r="R28" i="1"/>
  <c r="R26" i="1"/>
  <c r="R24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5" i="1"/>
  <c r="R23" i="1"/>
  <c r="R21" i="1"/>
  <c r="R15" i="1"/>
  <c r="R7" i="1"/>
  <c r="R11" i="1"/>
  <c r="U7" i="1"/>
  <c r="U9" i="1"/>
  <c r="U11" i="1"/>
  <c r="U13" i="1"/>
  <c r="U15" i="1"/>
  <c r="U21" i="1"/>
  <c r="U23" i="1"/>
  <c r="U25" i="1"/>
  <c r="U27" i="1"/>
  <c r="U29" i="1"/>
  <c r="U35" i="1"/>
  <c r="U37" i="1"/>
  <c r="T39" i="1"/>
  <c r="U41" i="1"/>
  <c r="U43" i="1"/>
  <c r="U49" i="1"/>
  <c r="U51" i="1"/>
  <c r="U53" i="1"/>
  <c r="U55" i="1"/>
  <c r="AC11" i="1" l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<sst xmlns="http://schemas.openxmlformats.org/spreadsheetml/2006/main" count="281" uniqueCount="85">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</sst>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topLeftCell="N1" zoomScale="70" zoomScaleNormal="70" workbookViewId="0">
      <selection activeCell="N27" sqref="N27"/>
    </sheetView>
  </sheetViews>
  <sheetFormatPr baseColWidth="10" defaultRowHeight="15" x14ac:dyDescent="0.25"/>
  <cols>
    <col min="13" max="13" width="18" customWidth="1"/>
    <col min="14" max="14" width="10.85546875" style="1"/>
    <col min="15" max="15" width="24.140625" customWidth="1"/>
    <col min="16" max="16" width="20" customWidth="1"/>
    <col min="17" max="17" width="10.85546875" style="1"/>
    <col min="18" max="18" width="23.140625" customWidth="1"/>
    <col min="19" max="19" width="17.42578125" customWidth="1"/>
    <col min="20" max="20" width="10.85546875" style="1"/>
    <col min="21" max="21" width="25" customWidth="1"/>
    <col min="30" max="30" width="14.7109375" style="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5" t="s">
        <v>41</v>
      </c>
      <c r="B2" s="7">
        <v>43034</v>
      </c>
      <c r="C2" s="8">
        <v>0.10210648148148149</v>
      </c>
      <c r="D2" s="5" t="s">
        <v>42</v>
      </c>
      <c r="E2" s="9">
        <v>2.44</v>
      </c>
      <c r="F2" s="9">
        <v>37.828899999999997</v>
      </c>
      <c r="G2" s="9" t="s">
        <v>43</v>
      </c>
      <c r="H2" s="9">
        <v>3.35</v>
      </c>
      <c r="I2" s="9">
        <v>3881.5128</v>
      </c>
      <c r="J2" s="9" t="s">
        <v>44</v>
      </c>
      <c r="K2" s="9">
        <v>3.5659999999999998</v>
      </c>
      <c r="L2" s="9">
        <v>711.20740000000001</v>
      </c>
      <c r="M2" s="4">
        <f>AVERAGE(F2:F5,F16:F19,F30:F33,F44:F47,F58:F61)</f>
        <v>37.863354999999999</v>
      </c>
      <c r="N2" s="4">
        <f>STDEV(F2:F5,F16:F19,F30:F33,F44:F47,G58:G61)</f>
        <v>0.15435516282802714</v>
      </c>
      <c r="O2" s="4">
        <v>4.08</v>
      </c>
      <c r="P2" s="4">
        <f>AVERAGE(I2:I5,I16:I19,I30:I33,I44:I47,I58:I61)</f>
        <v>3876.0002549999999</v>
      </c>
      <c r="Q2" s="4">
        <f>STDEV(I2:I5,I16:I19,I30:I33,I44:I47,I58:I61)</f>
        <v>24.852056572073721</v>
      </c>
      <c r="R2" s="4">
        <v>399</v>
      </c>
      <c r="S2" s="4">
        <f>AVERAGE(L2:L5,L16:L19,L30:L33,L44:L47,L58:L61)</f>
        <v>707.75234999999998</v>
      </c>
      <c r="T2" s="4">
        <f>STDEV(L2:L5,L16:L19,L30:L33,L44:L47,L58:L61)</f>
        <v>5.657415509846567</v>
      </c>
      <c r="U2" s="4">
        <v>399</v>
      </c>
      <c r="AD2" s="7">
        <v>42922</v>
      </c>
      <c r="AE2" s="6">
        <f>(N2/M2)^2</f>
        <v>1.6618971144281907E-5</v>
      </c>
      <c r="AF2" s="6">
        <f>(T2/S2)^2</f>
        <v>6.3895976746374859E-5</v>
      </c>
      <c r="AG2" s="6">
        <f>(T2/S2)^2</f>
        <v>6.3895976746374859E-5</v>
      </c>
    </row>
    <row r="3" spans="1:33" x14ac:dyDescent="0.25">
      <c r="A3" s="5" t="s">
        <v>41</v>
      </c>
      <c r="B3" s="7">
        <v>43034</v>
      </c>
      <c r="C3" s="8">
        <v>0.10576388888888888</v>
      </c>
      <c r="D3" s="5" t="s">
        <v>42</v>
      </c>
      <c r="E3" s="9">
        <v>2.4359999999999999</v>
      </c>
      <c r="F3" s="9">
        <v>37.624600000000001</v>
      </c>
      <c r="G3" s="9" t="s">
        <v>43</v>
      </c>
      <c r="H3" s="9">
        <v>3.3460000000000001</v>
      </c>
      <c r="I3" s="9">
        <v>3902.8775999999998</v>
      </c>
      <c r="J3" s="9" t="s">
        <v>44</v>
      </c>
      <c r="K3" s="9">
        <v>3.5630000000000002</v>
      </c>
      <c r="L3" s="9">
        <v>712.00040000000001</v>
      </c>
      <c r="M3" s="5"/>
      <c r="N3" s="4"/>
      <c r="O3" s="5"/>
      <c r="P3" s="5"/>
      <c r="Q3" s="4"/>
      <c r="R3" s="4"/>
      <c r="S3" s="5"/>
      <c r="T3" s="4"/>
      <c r="U3" s="4"/>
      <c r="AD3" s="7">
        <v>42922</v>
      </c>
    </row>
    <row r="4" spans="1:33" x14ac:dyDescent="0.25">
      <c r="A4" s="5" t="s">
        <v>41</v>
      </c>
      <c r="B4" s="7">
        <v>43034</v>
      </c>
      <c r="C4" s="8">
        <v>0.10984953703703704</v>
      </c>
      <c r="D4" s="5" t="s">
        <v>42</v>
      </c>
      <c r="E4" s="9">
        <v>2.4430000000000001</v>
      </c>
      <c r="F4" s="9">
        <v>37.910299999999999</v>
      </c>
      <c r="G4" s="9" t="s">
        <v>43</v>
      </c>
      <c r="H4" s="9">
        <v>3.3530000000000002</v>
      </c>
      <c r="I4" s="9">
        <v>3888.1024000000002</v>
      </c>
      <c r="J4" s="9" t="s">
        <v>44</v>
      </c>
      <c r="K4" s="9">
        <v>3.5659999999999998</v>
      </c>
      <c r="L4" s="9">
        <v>709.08130000000006</v>
      </c>
      <c r="M4" s="5"/>
      <c r="N4" s="4"/>
      <c r="O4" s="5"/>
      <c r="P4" s="5"/>
      <c r="Q4" s="4"/>
      <c r="R4" s="4"/>
      <c r="S4" s="5"/>
      <c r="T4" s="4"/>
      <c r="U4" s="4"/>
      <c r="AD4" s="7">
        <v>42922</v>
      </c>
    </row>
    <row r="5" spans="1:33" x14ac:dyDescent="0.25">
      <c r="A5" s="5" t="s">
        <v>41</v>
      </c>
      <c r="B5" s="7">
        <v>43034</v>
      </c>
      <c r="C5" s="8">
        <v>0.11393518518518519</v>
      </c>
      <c r="D5" s="5" t="s">
        <v>42</v>
      </c>
      <c r="E5" s="9">
        <v>2.44</v>
      </c>
      <c r="F5" s="9">
        <v>37.915100000000002</v>
      </c>
      <c r="G5" s="9" t="s">
        <v>43</v>
      </c>
      <c r="H5" s="9">
        <v>3.35</v>
      </c>
      <c r="I5" s="9">
        <v>3847.0783999999999</v>
      </c>
      <c r="J5" s="9" t="s">
        <v>44</v>
      </c>
      <c r="K5" s="9">
        <v>3.5659999999999998</v>
      </c>
      <c r="L5" s="9">
        <v>715.81679999999994</v>
      </c>
      <c r="M5" s="5"/>
      <c r="N5" s="4"/>
      <c r="O5" s="5"/>
      <c r="P5" s="5"/>
      <c r="Q5" s="4"/>
      <c r="R5" s="4"/>
      <c r="S5" s="5"/>
      <c r="T5" s="4"/>
      <c r="U5" s="4"/>
      <c r="AD5" s="7">
        <v>42922</v>
      </c>
    </row>
    <row r="6" spans="1:33" x14ac:dyDescent="0.25">
      <c r="A6" s="27" t="s">
        <v>45</v>
      </c>
      <c r="B6" s="28">
        <v>43034</v>
      </c>
      <c r="C6" s="29">
        <v>0.11802083333333334</v>
      </c>
      <c r="D6" s="27" t="s">
        <v>42</v>
      </c>
      <c r="E6" s="30">
        <v>2.44</v>
      </c>
      <c r="F6" s="30">
        <v>19.507999999999999</v>
      </c>
      <c r="G6" s="30" t="s">
        <v>43</v>
      </c>
      <c r="H6" s="30">
        <v>3.35</v>
      </c>
      <c r="I6" s="30">
        <v>4780.2773999999999</v>
      </c>
      <c r="J6" s="30" t="s">
        <v>44</v>
      </c>
      <c r="K6" s="30">
        <v>3.5659999999999998</v>
      </c>
      <c r="L6" s="30">
        <v>439.45780000000002</v>
      </c>
      <c r="O6" s="10">
        <f>($O$2/$M$2)*F6</f>
        <v>2.10210215127529</v>
      </c>
      <c r="R6" s="10">
        <f>($R$2/$P$2)*I6</f>
        <v>492.08734703759711</v>
      </c>
      <c r="U6" s="10">
        <f>($S$2/$U$2)*L6</f>
        <v>779.51701923766916</v>
      </c>
      <c r="V6" s="3">
        <v>0</v>
      </c>
      <c r="W6" s="11" t="s">
        <v>33</v>
      </c>
      <c r="X6" s="2">
        <f>SLOPE(O6:O10,$V$6:$V$10)</f>
        <v>-2.237443565156867E-3</v>
      </c>
      <c r="Y6" s="2">
        <f>RSQ(O6:O10,$V$6:$V$10)</f>
        <v>0.92687867499922982</v>
      </c>
      <c r="Z6" s="2">
        <f>SLOPE($R6:$R10,$V$6:$V$10)</f>
        <v>19.683888249125001</v>
      </c>
      <c r="AA6" s="2">
        <f>RSQ(R6:R10,$V$6:$V$10)</f>
        <v>0.96597538476436895</v>
      </c>
      <c r="AB6" s="2">
        <f>SLOPE(U6:U10,$V$6:$V$10)</f>
        <v>-0.91012517671466531</v>
      </c>
      <c r="AC6" s="2">
        <f>RSQ(U6:U10,$V$6:$V$10)</f>
        <v>0.99090555978743722</v>
      </c>
      <c r="AD6" s="7">
        <v>42922</v>
      </c>
      <c r="AE6" s="2"/>
    </row>
    <row r="7" spans="1:33" x14ac:dyDescent="0.25">
      <c r="A7" s="27" t="s">
        <v>46</v>
      </c>
      <c r="B7" s="28">
        <v>43034</v>
      </c>
      <c r="C7" s="29">
        <v>0.12168981481481482</v>
      </c>
      <c r="D7" s="27" t="s">
        <v>42</v>
      </c>
      <c r="E7" s="30">
        <v>2.4430000000000001</v>
      </c>
      <c r="F7" s="30">
        <v>19.1616</v>
      </c>
      <c r="G7" s="30" t="s">
        <v>43</v>
      </c>
      <c r="H7" s="30">
        <v>3.3530000000000002</v>
      </c>
      <c r="I7" s="30">
        <v>7997.8374000000003</v>
      </c>
      <c r="J7" s="30" t="s">
        <v>44</v>
      </c>
      <c r="K7" s="30">
        <v>3.57</v>
      </c>
      <c r="L7" s="30">
        <v>434.38249999999999</v>
      </c>
      <c r="O7" s="10">
        <f t="shared" ref="O7:O15" si="0">($O$2/$M$2)*F7</f>
        <v>2.064775506555085</v>
      </c>
      <c r="R7" s="10">
        <f>($R$2/$P$2)*I7</f>
        <v>823.30673701155376</v>
      </c>
      <c r="U7" s="10">
        <f>($S$2/$U$2)*L7</f>
        <v>770.51437386936084</v>
      </c>
      <c r="V7" s="3">
        <v>10</v>
      </c>
      <c r="W7" s="13" t="s">
        <v>34</v>
      </c>
      <c r="X7" s="2">
        <f>SLOPE($O11:$O15,$V$6:$V$10)</f>
        <v>-1.7212927908791986E-3</v>
      </c>
      <c r="Y7" s="2">
        <f>RSQ(O11:O15,$V$6:$V$10)</f>
        <v>0.84604826995510307</v>
      </c>
      <c r="Z7" s="2">
        <f>SLOPE($R11:$R15,$V$6:$V$10)</f>
        <v>14.019659607065735</v>
      </c>
      <c r="AA7" s="2">
        <f>RSQ(R11:R15,$V$6:$V$10)</f>
        <v>0.98911383704261657</v>
      </c>
      <c r="AB7" s="2">
        <f>SLOPE(U11:U15,$V$6:$V$10)</f>
        <v>-0.65816534011465933</v>
      </c>
      <c r="AC7" s="2">
        <f>RSQ(U11:U15,$V$6:$V$10)</f>
        <v>0.744669324339437</v>
      </c>
      <c r="AD7" s="7">
        <v>42922</v>
      </c>
      <c r="AE7" s="2"/>
    </row>
    <row r="8" spans="1:33" x14ac:dyDescent="0.25">
      <c r="A8" s="27" t="s">
        <v>47</v>
      </c>
      <c r="B8" s="28">
        <v>43034</v>
      </c>
      <c r="C8" s="29">
        <v>0.12534722222222222</v>
      </c>
      <c r="D8" s="27" t="s">
        <v>42</v>
      </c>
      <c r="E8" s="30">
        <v>2.4460000000000002</v>
      </c>
      <c r="F8" s="30">
        <v>18.899799999999999</v>
      </c>
      <c r="G8" s="30" t="s">
        <v>43</v>
      </c>
      <c r="H8" s="30">
        <v>3.3530000000000002</v>
      </c>
      <c r="I8" s="30">
        <v>9470.8711000000003</v>
      </c>
      <c r="J8" s="30" t="s">
        <v>44</v>
      </c>
      <c r="K8" s="30">
        <v>3.57</v>
      </c>
      <c r="L8" s="30">
        <v>428.11619999999999</v>
      </c>
      <c r="O8" s="10">
        <f t="shared" si="0"/>
        <v>2.0365650112093872</v>
      </c>
      <c r="R8" s="10">
        <f>($R$2/$P$2)*I8</f>
        <v>974.94254909433698</v>
      </c>
      <c r="U8" s="10">
        <f>($S$2/$U$2)*L8</f>
        <v>759.39911434353371</v>
      </c>
      <c r="V8" s="3">
        <v>20</v>
      </c>
      <c r="W8" s="15" t="s">
        <v>35</v>
      </c>
      <c r="X8" s="2">
        <f>SLOPE($O20:$O24,$V$6:$V$10)</f>
        <v>1.8426259374004773E-5</v>
      </c>
      <c r="Y8" s="2">
        <f>RSQ(O20:O24,$V$6:$V$10)</f>
        <v>1.9818203077475859E-4</v>
      </c>
      <c r="Z8" s="2">
        <f>SLOPE($R20:$R24,$V$6:$V$10)</f>
        <v>9.4421204670431571</v>
      </c>
      <c r="AA8" s="2">
        <f>RSQ(R20:R24,$V$6:$V$10)</f>
        <v>0.93691038228278745</v>
      </c>
      <c r="AB8" s="2">
        <f>SLOPE($U20:$U24,$V$6:$V$10)</f>
        <v>0.34050515441278323</v>
      </c>
      <c r="AC8" s="2">
        <f>RSQ(U20:U24,$V$6:$V$10)</f>
        <v>9.8962534763770371E-2</v>
      </c>
      <c r="AD8" s="7">
        <v>42922</v>
      </c>
      <c r="AE8" s="2"/>
    </row>
    <row r="9" spans="1:33" x14ac:dyDescent="0.25">
      <c r="A9" s="27" t="s">
        <v>48</v>
      </c>
      <c r="B9" s="28">
        <v>43034</v>
      </c>
      <c r="C9" s="29">
        <v>0.1290162037037037</v>
      </c>
      <c r="D9" s="27" t="s">
        <v>42</v>
      </c>
      <c r="E9" s="30">
        <v>2.4359999999999999</v>
      </c>
      <c r="F9" s="30">
        <v>18.911999999999999</v>
      </c>
      <c r="G9" s="30" t="s">
        <v>43</v>
      </c>
      <c r="H9" s="30">
        <v>3.3460000000000001</v>
      </c>
      <c r="I9" s="30">
        <v>10514.482099999999</v>
      </c>
      <c r="J9" s="30" t="s">
        <v>44</v>
      </c>
      <c r="K9" s="30">
        <v>3.5659999999999998</v>
      </c>
      <c r="L9" s="30">
        <v>424.4436</v>
      </c>
      <c r="O9" s="10">
        <f t="shared" si="0"/>
        <v>2.0378796332232052</v>
      </c>
      <c r="R9" s="10">
        <f t="shared" ref="R9:R15" si="1">($R$2/$P$2)*I9</f>
        <v>1082.3730861441854</v>
      </c>
      <c r="U9" s="10">
        <f>($S$2/$U$2)*L9</f>
        <v>752.88459985578936</v>
      </c>
      <c r="V9" s="3">
        <v>30</v>
      </c>
      <c r="W9" s="18" t="s">
        <v>36</v>
      </c>
      <c r="X9" s="2">
        <f>SLOPE($O25:$O29,$V$6:$V$10)</f>
        <v>-2.3930430887595723E-3</v>
      </c>
      <c r="Y9" s="2">
        <f>RSQ(O25:O29,$V$6:$V$10)</f>
        <v>0.81781206475071044</v>
      </c>
      <c r="Z9" s="2">
        <f>SLOPE($R25:$R29,$V$6:$V$10)</f>
        <v>-24.429474833974179</v>
      </c>
      <c r="AA9" s="2">
        <f>RSQ(R25:R29,$V$6:$V$10)</f>
        <v>0.92190070013788605</v>
      </c>
      <c r="AB9" s="2">
        <f>SLOPE(U25:U29,$V$6:$V$10)</f>
        <v>4.5528449266556343</v>
      </c>
      <c r="AC9" s="2">
        <f>RSQ(U25:U29,$V$6:$V$10)</f>
        <v>0.70870458897517075</v>
      </c>
      <c r="AD9" s="7">
        <v>42922</v>
      </c>
      <c r="AE9" s="2"/>
    </row>
    <row r="10" spans="1:33" x14ac:dyDescent="0.25">
      <c r="A10" s="27" t="s">
        <v>49</v>
      </c>
      <c r="B10" s="28">
        <v>43034</v>
      </c>
      <c r="C10" s="29">
        <v>0.13267361111111112</v>
      </c>
      <c r="D10" s="27" t="s">
        <v>42</v>
      </c>
      <c r="E10" s="30">
        <v>2.4430000000000001</v>
      </c>
      <c r="F10" s="30">
        <v>18.5946</v>
      </c>
      <c r="G10" s="30" t="s">
        <v>43</v>
      </c>
      <c r="H10" s="30">
        <v>3.3530000000000002</v>
      </c>
      <c r="I10" s="30">
        <v>13082.7014</v>
      </c>
      <c r="J10" s="30" t="s">
        <v>44</v>
      </c>
      <c r="K10" s="30">
        <v>3.57</v>
      </c>
      <c r="L10" s="30">
        <v>448.7636</v>
      </c>
      <c r="O10" s="10">
        <f t="shared" si="0"/>
        <v>2.0036779096833865</v>
      </c>
      <c r="R10" s="10">
        <f t="shared" si="1"/>
        <v>1346.7485849275313</v>
      </c>
      <c r="T10" s="10">
        <f>($S$2/$U$2)*L10</f>
        <v>796.02379071293228</v>
      </c>
      <c r="V10" s="3">
        <v>40</v>
      </c>
      <c r="W10" s="20" t="s">
        <v>37</v>
      </c>
      <c r="X10" s="2">
        <f>SLOPE($O34:$O38,$V$6:$V$10)</f>
        <v>-1.4461919711024063E-3</v>
      </c>
      <c r="Y10" s="2">
        <f>RSQ(O34:O38,$V$6:$V$10)</f>
        <v>0.70230016477010127</v>
      </c>
      <c r="Z10" s="2">
        <f>SLOPE($R34:$R38,$V$6:$V$10)</f>
        <v>8.2055557248666879</v>
      </c>
      <c r="AA10" s="2">
        <f>RSQ(R34:R38,$V$6:$V$10)</f>
        <v>0.92050863687391316</v>
      </c>
      <c r="AB10" s="2">
        <f>SLOPE(U34:U38,$V$6:$V$10)</f>
        <v>0.27409705296090353</v>
      </c>
      <c r="AC10" s="2">
        <f>RSQ(U34:U38,$V$6:$V$10)</f>
        <v>7.930419652435973E-2</v>
      </c>
      <c r="AD10" s="7">
        <v>42922</v>
      </c>
      <c r="AE10" s="2"/>
    </row>
    <row r="11" spans="1:33" x14ac:dyDescent="0.25">
      <c r="A11" s="27" t="s">
        <v>50</v>
      </c>
      <c r="B11" s="28">
        <v>43034</v>
      </c>
      <c r="C11" s="29">
        <v>0.13675925925925927</v>
      </c>
      <c r="D11" s="27" t="s">
        <v>42</v>
      </c>
      <c r="E11" s="30">
        <v>2.4460000000000002</v>
      </c>
      <c r="F11" s="30">
        <v>19.5382</v>
      </c>
      <c r="G11" s="30" t="s">
        <v>43</v>
      </c>
      <c r="H11" s="30">
        <v>3.3530000000000002</v>
      </c>
      <c r="I11" s="30">
        <v>5753.7514000000001</v>
      </c>
      <c r="J11" s="30" t="s">
        <v>44</v>
      </c>
      <c r="K11" s="30">
        <v>3.57</v>
      </c>
      <c r="L11" s="30">
        <v>451.36239999999998</v>
      </c>
      <c r="O11" s="12">
        <f t="shared" si="0"/>
        <v>2.1053563795390029</v>
      </c>
      <c r="R11" s="12">
        <f t="shared" si="1"/>
        <v>592.29789926832711</v>
      </c>
      <c r="U11" s="12">
        <f>($S$2/$U$2)*L11</f>
        <v>800.63358220962391</v>
      </c>
      <c r="V11" s="3"/>
      <c r="W11" s="21" t="s">
        <v>38</v>
      </c>
      <c r="X11" s="2">
        <f>SLOPE($O39:$O43,$V$6:$V$10)</f>
        <v>-1.0292628320971556E-2</v>
      </c>
      <c r="Y11" s="2">
        <f>RSQ(O39:O43,$V$6:$V$10)</f>
        <v>0.87160867337499393</v>
      </c>
      <c r="Z11" s="2">
        <f>SLOPE($R39:$R43,$V$6:$V$10)</f>
        <v>9.8153896777800931</v>
      </c>
      <c r="AA11" s="2">
        <f>RSQ(R39:R43,$V$6:$V$10)</f>
        <v>0.82025895753818912</v>
      </c>
      <c r="AB11" s="2">
        <f>SLOPE($U39:$U43,$V$6:$V$10)</f>
        <v>-4.7404649305759428</v>
      </c>
      <c r="AC11" s="2">
        <f>RSQ(U39:U43,$V$6:$V$10)</f>
        <v>0.94811650369704448</v>
      </c>
      <c r="AD11" s="7">
        <v>42922</v>
      </c>
      <c r="AE11" s="2"/>
    </row>
    <row r="12" spans="1:33" x14ac:dyDescent="0.25">
      <c r="A12" s="27" t="s">
        <v>51</v>
      </c>
      <c r="B12" s="28">
        <v>43034</v>
      </c>
      <c r="C12" s="29">
        <v>0.1408449074074074</v>
      </c>
      <c r="D12" s="27" t="s">
        <v>42</v>
      </c>
      <c r="E12" s="30">
        <v>2.44</v>
      </c>
      <c r="F12" s="30">
        <v>19.3094</v>
      </c>
      <c r="G12" s="30" t="s">
        <v>43</v>
      </c>
      <c r="H12" s="30">
        <v>3.35</v>
      </c>
      <c r="I12" s="30">
        <v>7288.6714000000002</v>
      </c>
      <c r="J12" s="30" t="s">
        <v>44</v>
      </c>
      <c r="K12" s="30">
        <v>3.5659999999999998</v>
      </c>
      <c r="L12" s="30">
        <v>441.9588</v>
      </c>
      <c r="O12" s="12">
        <f t="shared" si="0"/>
        <v>2.0807018289847798</v>
      </c>
      <c r="R12" s="12">
        <f t="shared" si="1"/>
        <v>750.30435946140051</v>
      </c>
      <c r="U12" s="12">
        <f>($S$2/$U$2)*L12</f>
        <v>783.95333158691722</v>
      </c>
      <c r="V12" s="3"/>
      <c r="W12" s="23" t="s">
        <v>39</v>
      </c>
      <c r="X12" s="2">
        <f>SLOPE($O48:$O52,$V$6:$V$10)</f>
        <v>-3.7455951803531382E-3</v>
      </c>
      <c r="Y12" s="2">
        <f>RSQ(O48:O52,$V$6:$V$10)</f>
        <v>0.73800843850001929</v>
      </c>
      <c r="Z12" s="2">
        <f>SLOPE($R48:$R52,$V$6:$V$10)</f>
        <v>4.1500094328554171</v>
      </c>
      <c r="AA12" s="2">
        <f>RSQ(R48:R52,$V$6:$V$10)</f>
        <v>0.78815793929033351</v>
      </c>
      <c r="AB12" s="2">
        <f>SLOPE(U48:U52,$V$6:$V$10)</f>
        <v>-4.7977485255406025</v>
      </c>
      <c r="AC12" s="2">
        <f>RSQ(U48:U52,$V$6:$V$10)</f>
        <v>0.31394956418700576</v>
      </c>
      <c r="AD12" s="7">
        <v>42922</v>
      </c>
      <c r="AE12" s="2"/>
    </row>
    <row r="13" spans="1:33" x14ac:dyDescent="0.25">
      <c r="A13" s="27" t="s">
        <v>52</v>
      </c>
      <c r="B13" s="28">
        <v>43034</v>
      </c>
      <c r="C13" s="29">
        <v>0.14493055555555556</v>
      </c>
      <c r="D13" s="27" t="s">
        <v>42</v>
      </c>
      <c r="E13" s="30">
        <v>2.4460000000000002</v>
      </c>
      <c r="F13" s="30">
        <v>18.979900000000001</v>
      </c>
      <c r="G13" s="30" t="s">
        <v>43</v>
      </c>
      <c r="H13" s="30">
        <v>3.3559999999999999</v>
      </c>
      <c r="I13" s="30">
        <v>8908.6157999999996</v>
      </c>
      <c r="J13" s="30" t="s">
        <v>44</v>
      </c>
      <c r="K13" s="30">
        <v>3.57</v>
      </c>
      <c r="L13" s="30">
        <v>438.00020000000001</v>
      </c>
      <c r="O13" s="12">
        <f t="shared" si="0"/>
        <v>2.045196259021421</v>
      </c>
      <c r="R13" s="12">
        <f t="shared" si="1"/>
        <v>917.06333084335665</v>
      </c>
      <c r="U13" s="12">
        <f>($S$2/$U$2)*L13</f>
        <v>776.93150589090214</v>
      </c>
      <c r="V13" s="3"/>
      <c r="W13" s="25" t="s">
        <v>40</v>
      </c>
      <c r="X13" s="2">
        <f>SLOPE($O53:$O57,$V$6:$V$10)</f>
        <v>-1.0705010160879833E-2</v>
      </c>
      <c r="Y13" s="2">
        <f>RSQ(O53:O57,$V$6:$V$10)</f>
        <v>0.77074815578893752</v>
      </c>
      <c r="Z13" s="2">
        <f>SLOPE($R53:$R57,$V$6:$V$10)</f>
        <v>5.5245554894835767</v>
      </c>
      <c r="AA13" s="2">
        <f>RSQ(R53:R57,$V$6:$V$10)</f>
        <v>0.92895913383376882</v>
      </c>
      <c r="AB13" s="2">
        <f>SLOPE(U53:U57,$V$6:$V$10)</f>
        <v>0.6395912121151468</v>
      </c>
      <c r="AC13" s="2">
        <f>RSQ(U53:U57,$V$6:$V$10)</f>
        <v>0.75060878785595253</v>
      </c>
      <c r="AD13" s="7">
        <v>42922</v>
      </c>
      <c r="AE13" s="2"/>
    </row>
    <row r="14" spans="1:33" x14ac:dyDescent="0.25">
      <c r="A14" s="27" t="s">
        <v>53</v>
      </c>
      <c r="B14" s="28">
        <v>43034</v>
      </c>
      <c r="C14" s="29">
        <v>0.14859953703703704</v>
      </c>
      <c r="D14" s="27" t="s">
        <v>42</v>
      </c>
      <c r="E14" s="30">
        <v>2.4430000000000001</v>
      </c>
      <c r="F14" s="30">
        <v>18.928999999999998</v>
      </c>
      <c r="G14" s="30" t="s">
        <v>43</v>
      </c>
      <c r="H14" s="30">
        <v>3.3530000000000002</v>
      </c>
      <c r="I14" s="30">
        <v>10202.0342</v>
      </c>
      <c r="J14" s="30" t="s">
        <v>44</v>
      </c>
      <c r="K14" s="30">
        <v>3.57</v>
      </c>
      <c r="L14" s="30">
        <v>441.94130000000001</v>
      </c>
      <c r="O14" s="12">
        <f t="shared" si="0"/>
        <v>2.0397114835703283</v>
      </c>
      <c r="R14" s="12">
        <f t="shared" si="1"/>
        <v>1050.2093338484572</v>
      </c>
      <c r="U14" s="12">
        <f>($S$2/$U$2)*L14</f>
        <v>783.9222898171804</v>
      </c>
      <c r="AD14" s="7">
        <v>42922</v>
      </c>
    </row>
    <row r="15" spans="1:33" x14ac:dyDescent="0.25">
      <c r="A15" s="27" t="s">
        <v>54</v>
      </c>
      <c r="B15" s="28">
        <v>43034</v>
      </c>
      <c r="C15" s="29">
        <v>0.15267361111111111</v>
      </c>
      <c r="D15" s="27" t="s">
        <v>42</v>
      </c>
      <c r="E15" s="30">
        <v>2.4359999999999999</v>
      </c>
      <c r="F15" s="30">
        <v>18.9297</v>
      </c>
      <c r="G15" s="30" t="s">
        <v>43</v>
      </c>
      <c r="H15" s="30">
        <v>3.3460000000000001</v>
      </c>
      <c r="I15" s="30">
        <v>11106.6194</v>
      </c>
      <c r="J15" s="30" t="s">
        <v>44</v>
      </c>
      <c r="K15" s="30">
        <v>3.56</v>
      </c>
      <c r="L15" s="30">
        <v>432.81889999999999</v>
      </c>
      <c r="O15" s="12">
        <f t="shared" si="0"/>
        <v>2.0397869127022688</v>
      </c>
      <c r="R15" s="12">
        <f t="shared" si="1"/>
        <v>1143.3283924280856</v>
      </c>
      <c r="U15" s="12">
        <f>($S$2/$U$2)*L15</f>
        <v>767.74083608875935</v>
      </c>
      <c r="AD15" s="7">
        <v>42922</v>
      </c>
    </row>
    <row r="16" spans="1:33" x14ac:dyDescent="0.25">
      <c r="A16" s="5" t="s">
        <v>41</v>
      </c>
      <c r="B16" s="7">
        <v>43034</v>
      </c>
      <c r="C16" s="8">
        <v>0.15675925925925926</v>
      </c>
      <c r="D16" s="5" t="s">
        <v>42</v>
      </c>
      <c r="E16" s="9">
        <v>2.4430000000000001</v>
      </c>
      <c r="F16" s="9">
        <v>37.695900000000002</v>
      </c>
      <c r="G16" s="9" t="s">
        <v>43</v>
      </c>
      <c r="H16" s="9">
        <v>3.3530000000000002</v>
      </c>
      <c r="I16" s="9">
        <v>3872.5021999999999</v>
      </c>
      <c r="J16" s="9" t="s">
        <v>44</v>
      </c>
      <c r="K16" s="9">
        <v>3.57</v>
      </c>
      <c r="L16" s="9">
        <v>712.82439999999997</v>
      </c>
      <c r="M16" s="5"/>
      <c r="N16" s="4"/>
      <c r="O16" s="5"/>
      <c r="P16" s="5"/>
      <c r="Q16" s="4"/>
      <c r="R16" s="4"/>
      <c r="S16" s="5"/>
      <c r="T16" s="4"/>
      <c r="U16" s="4"/>
      <c r="AD16" s="7">
        <v>42922</v>
      </c>
    </row>
    <row r="17" spans="1:30" x14ac:dyDescent="0.25">
      <c r="A17" s="5" t="s">
        <v>41</v>
      </c>
      <c r="B17" s="7">
        <v>43034</v>
      </c>
      <c r="C17" s="8">
        <v>0.16084490740740739</v>
      </c>
      <c r="D17" s="5" t="s">
        <v>42</v>
      </c>
      <c r="E17" s="9">
        <v>2.4460000000000002</v>
      </c>
      <c r="F17" s="9">
        <v>38.010199999999998</v>
      </c>
      <c r="G17" s="9" t="s">
        <v>43</v>
      </c>
      <c r="H17" s="9">
        <v>3.3530000000000002</v>
      </c>
      <c r="I17" s="9">
        <v>3879.5138999999999</v>
      </c>
      <c r="J17" s="9" t="s">
        <v>44</v>
      </c>
      <c r="K17" s="9">
        <v>3.57</v>
      </c>
      <c r="L17" s="9">
        <v>713.31659999999999</v>
      </c>
      <c r="M17" s="5"/>
      <c r="N17" s="4"/>
      <c r="O17" s="5"/>
      <c r="P17" s="5"/>
      <c r="Q17" s="4"/>
      <c r="R17" s="4"/>
      <c r="S17" s="5"/>
      <c r="T17" s="4"/>
      <c r="U17" s="4"/>
      <c r="AD17" s="7">
        <v>42922</v>
      </c>
    </row>
    <row r="18" spans="1:30" x14ac:dyDescent="0.25">
      <c r="A18" s="5" t="s">
        <v>41</v>
      </c>
      <c r="B18" s="7">
        <v>43034</v>
      </c>
      <c r="C18" s="8">
        <v>0.16450231481481481</v>
      </c>
      <c r="D18" s="5" t="s">
        <v>42</v>
      </c>
      <c r="E18" s="9">
        <v>2.4430000000000001</v>
      </c>
      <c r="F18" s="9">
        <v>38.154400000000003</v>
      </c>
      <c r="G18" s="9" t="s">
        <v>43</v>
      </c>
      <c r="H18" s="9">
        <v>3.35</v>
      </c>
      <c r="I18" s="9">
        <v>3885.8874000000001</v>
      </c>
      <c r="J18" s="9" t="s">
        <v>44</v>
      </c>
      <c r="K18" s="9">
        <v>3.57</v>
      </c>
      <c r="L18" s="9">
        <v>712.59310000000005</v>
      </c>
      <c r="M18" s="5"/>
      <c r="N18" s="4"/>
      <c r="O18" s="5"/>
      <c r="P18" s="5"/>
      <c r="Q18" s="4"/>
      <c r="R18" s="4"/>
      <c r="S18" s="5"/>
      <c r="T18" s="4"/>
      <c r="U18" s="4"/>
      <c r="AD18" s="7">
        <v>42922</v>
      </c>
    </row>
    <row r="19" spans="1:30" x14ac:dyDescent="0.25">
      <c r="A19" s="5" t="s">
        <v>41</v>
      </c>
      <c r="B19" s="7">
        <v>43034</v>
      </c>
      <c r="C19" s="8">
        <v>0.16858796296296297</v>
      </c>
      <c r="D19" s="5" t="s">
        <v>42</v>
      </c>
      <c r="E19" s="9">
        <v>2.4460000000000002</v>
      </c>
      <c r="F19" s="9">
        <v>37.946399999999997</v>
      </c>
      <c r="G19" s="9" t="s">
        <v>43</v>
      </c>
      <c r="H19" s="9">
        <v>3.3530000000000002</v>
      </c>
      <c r="I19" s="9">
        <v>3840.5362</v>
      </c>
      <c r="J19" s="9" t="s">
        <v>44</v>
      </c>
      <c r="K19" s="9">
        <v>3.57</v>
      </c>
      <c r="L19" s="9">
        <v>711.66309999999999</v>
      </c>
      <c r="M19" s="5"/>
      <c r="N19" s="4"/>
      <c r="O19" s="5"/>
      <c r="P19" s="5"/>
      <c r="Q19" s="4"/>
      <c r="R19" s="4"/>
      <c r="S19" s="5"/>
      <c r="T19" s="4"/>
      <c r="U19" s="4"/>
      <c r="AD19" s="7">
        <v>42922</v>
      </c>
    </row>
    <row r="20" spans="1:30" x14ac:dyDescent="0.25">
      <c r="A20" s="27" t="s">
        <v>55</v>
      </c>
      <c r="B20" s="28">
        <v>43034</v>
      </c>
      <c r="C20" s="29">
        <v>0.17267361111111112</v>
      </c>
      <c r="D20" s="27" t="s">
        <v>42</v>
      </c>
      <c r="E20" s="30">
        <v>2.44</v>
      </c>
      <c r="F20" s="30">
        <v>19.360900000000001</v>
      </c>
      <c r="G20" s="30" t="s">
        <v>43</v>
      </c>
      <c r="H20" s="30">
        <v>3.35</v>
      </c>
      <c r="I20" s="30">
        <v>5166.1214</v>
      </c>
      <c r="J20" s="30" t="s">
        <v>44</v>
      </c>
      <c r="K20" s="30">
        <v>3.5659999999999998</v>
      </c>
      <c r="L20" s="30">
        <v>431.56040000000002</v>
      </c>
      <c r="O20" s="14">
        <f>($O$2/$M$2)*F20</f>
        <v>2.0862512579775356</v>
      </c>
      <c r="P20" s="3"/>
      <c r="R20" s="14">
        <f t="shared" ref="R20:R29" si="2">($R$2/$P$2)*I20</f>
        <v>531.8065797186074</v>
      </c>
      <c r="S20" s="3"/>
      <c r="U20" s="14">
        <f>($S$2/$U$2)*L20</f>
        <v>765.50848939082698</v>
      </c>
      <c r="AD20" s="7">
        <v>42922</v>
      </c>
    </row>
    <row r="21" spans="1:30" x14ac:dyDescent="0.25">
      <c r="A21" s="27" t="s">
        <v>56</v>
      </c>
      <c r="B21" s="28">
        <v>43034</v>
      </c>
      <c r="C21" s="29">
        <v>0.17634259259259258</v>
      </c>
      <c r="D21" s="27" t="s">
        <v>42</v>
      </c>
      <c r="E21" s="30">
        <v>2.44</v>
      </c>
      <c r="F21" s="30">
        <v>19.442399999999999</v>
      </c>
      <c r="G21" s="30" t="s">
        <v>43</v>
      </c>
      <c r="H21" s="30">
        <v>3.3460000000000001</v>
      </c>
      <c r="I21" s="30">
        <v>6615.8078999999998</v>
      </c>
      <c r="J21" s="30" t="s">
        <v>44</v>
      </c>
      <c r="K21" s="30">
        <v>3.5630000000000002</v>
      </c>
      <c r="L21" s="30">
        <v>427.78879999999998</v>
      </c>
      <c r="O21" s="14">
        <f>($O$2/$M$2)*F21</f>
        <v>2.0950333640534495</v>
      </c>
      <c r="P21" s="3"/>
      <c r="R21" s="14">
        <f t="shared" si="2"/>
        <v>681.03900372421413</v>
      </c>
      <c r="S21" s="3"/>
      <c r="U21" s="14">
        <f>($S$2/$U$2)*L21</f>
        <v>758.8183671771427</v>
      </c>
      <c r="AD21" s="7">
        <v>42922</v>
      </c>
    </row>
    <row r="22" spans="1:30" x14ac:dyDescent="0.25">
      <c r="A22" s="27" t="s">
        <v>57</v>
      </c>
      <c r="B22" s="28">
        <v>43034</v>
      </c>
      <c r="C22" s="29">
        <v>0.18042824074074074</v>
      </c>
      <c r="D22" s="27" t="s">
        <v>42</v>
      </c>
      <c r="E22" s="30">
        <v>2.4460000000000002</v>
      </c>
      <c r="F22" s="30">
        <v>19.819199999999999</v>
      </c>
      <c r="G22" s="30" t="s">
        <v>43</v>
      </c>
      <c r="H22" s="30">
        <v>3.3530000000000002</v>
      </c>
      <c r="I22" s="30">
        <v>7919.9075999999995</v>
      </c>
      <c r="J22" s="30" t="s">
        <v>44</v>
      </c>
      <c r="K22" s="30">
        <v>3.57</v>
      </c>
      <c r="L22" s="30">
        <v>448.31020000000001</v>
      </c>
      <c r="O22" s="14">
        <f>($O$2/$M$2)*F22</f>
        <v>2.1356357882179222</v>
      </c>
      <c r="P22" s="3"/>
      <c r="R22" s="14">
        <f t="shared" si="2"/>
        <v>815.28455224521133</v>
      </c>
      <c r="S22" s="3"/>
      <c r="U22" s="14">
        <f>($S$2/$U$2)*L22</f>
        <v>795.21954280443606</v>
      </c>
      <c r="AD22" s="7">
        <v>42922</v>
      </c>
    </row>
    <row r="23" spans="1:30" x14ac:dyDescent="0.25">
      <c r="A23" s="27" t="s">
        <v>58</v>
      </c>
      <c r="B23" s="28">
        <v>43034</v>
      </c>
      <c r="C23" s="29">
        <v>0.18450231481481483</v>
      </c>
      <c r="D23" s="27" t="s">
        <v>42</v>
      </c>
      <c r="E23" s="30">
        <v>2.4359999999999999</v>
      </c>
      <c r="F23" s="30">
        <v>19.375299999999999</v>
      </c>
      <c r="G23" s="30" t="s">
        <v>43</v>
      </c>
      <c r="H23" s="30">
        <v>3.3460000000000001</v>
      </c>
      <c r="I23" s="30">
        <v>8342.1633000000002</v>
      </c>
      <c r="J23" s="30" t="s">
        <v>44</v>
      </c>
      <c r="K23" s="30">
        <v>3.5630000000000002</v>
      </c>
      <c r="L23" s="30">
        <v>425.97140000000002</v>
      </c>
      <c r="O23" s="14">
        <f>($O$2/$M$2)*F23</f>
        <v>2.0878029429774516</v>
      </c>
      <c r="P23" s="3"/>
      <c r="R23" s="14">
        <f t="shared" si="2"/>
        <v>858.75204791491944</v>
      </c>
      <c r="S23" s="3"/>
      <c r="U23" s="14">
        <f>($S$2/$U$2)*L23</f>
        <v>755.59463504458643</v>
      </c>
      <c r="AD23" s="7">
        <v>42922</v>
      </c>
    </row>
    <row r="24" spans="1:30" x14ac:dyDescent="0.25">
      <c r="A24" s="27" t="s">
        <v>59</v>
      </c>
      <c r="B24" s="28">
        <v>43034</v>
      </c>
      <c r="C24" s="29">
        <v>0.18817129629629628</v>
      </c>
      <c r="D24" s="27" t="s">
        <v>42</v>
      </c>
      <c r="E24" s="30">
        <v>2.44</v>
      </c>
      <c r="F24" s="30">
        <v>19.402999999999999</v>
      </c>
      <c r="G24" s="30" t="s">
        <v>43</v>
      </c>
      <c r="H24" s="30">
        <v>3.35</v>
      </c>
      <c r="I24" s="30">
        <v>8889.1167999999998</v>
      </c>
      <c r="J24" s="30" t="s">
        <v>44</v>
      </c>
      <c r="K24" s="30">
        <v>3.5630000000000002</v>
      </c>
      <c r="L24" s="30">
        <v>442.06720000000001</v>
      </c>
      <c r="O24" s="14">
        <f>($O$2/$M$2)*F24</f>
        <v>2.0907877814842348</v>
      </c>
      <c r="P24" s="3"/>
      <c r="R24" s="14">
        <f t="shared" si="2"/>
        <v>915.05608097541267</v>
      </c>
      <c r="S24" s="3"/>
      <c r="U24" s="14">
        <f>($S$2/$U$2)*L24</f>
        <v>784.14561317774428</v>
      </c>
      <c r="AD24" s="7">
        <v>42922</v>
      </c>
    </row>
    <row r="25" spans="1:30" x14ac:dyDescent="0.25">
      <c r="A25" s="27" t="s">
        <v>60</v>
      </c>
      <c r="B25" s="28">
        <v>43034</v>
      </c>
      <c r="C25" s="29">
        <v>0.19225694444444444</v>
      </c>
      <c r="D25" s="27" t="s">
        <v>42</v>
      </c>
      <c r="E25" s="30">
        <v>2.44</v>
      </c>
      <c r="F25" s="30">
        <v>18.049600000000002</v>
      </c>
      <c r="G25" s="30" t="s">
        <v>43</v>
      </c>
      <c r="H25" s="30">
        <v>3.35</v>
      </c>
      <c r="I25" s="30">
        <v>12329.2559</v>
      </c>
      <c r="J25" s="30" t="s">
        <v>44</v>
      </c>
      <c r="K25" s="30">
        <v>3.5659999999999998</v>
      </c>
      <c r="L25" s="30">
        <v>471.22980000000001</v>
      </c>
      <c r="O25" s="17">
        <f>($O$2/$M$2)*F25</f>
        <v>1.9449509426726717</v>
      </c>
      <c r="P25" s="3"/>
      <c r="R25" s="17">
        <f t="shared" si="2"/>
        <v>1269.1880238537292</v>
      </c>
      <c r="S25" s="3"/>
      <c r="U25" s="17">
        <f t="shared" ref="U20:U29" si="3">($S$2/$U$2)*L25</f>
        <v>835.87468255646615</v>
      </c>
      <c r="AD25" s="7">
        <v>42922</v>
      </c>
    </row>
    <row r="26" spans="1:30" x14ac:dyDescent="0.25">
      <c r="A26" s="27" t="s">
        <v>61</v>
      </c>
      <c r="B26" s="28">
        <v>43034</v>
      </c>
      <c r="C26" s="29">
        <v>0.19591435185185188</v>
      </c>
      <c r="D26" s="27" t="s">
        <v>42</v>
      </c>
      <c r="E26" s="30">
        <v>2.4359999999999999</v>
      </c>
      <c r="F26" s="30">
        <v>18.244800000000001</v>
      </c>
      <c r="G26" s="30" t="s">
        <v>43</v>
      </c>
      <c r="H26" s="30">
        <v>3.3460000000000001</v>
      </c>
      <c r="I26" s="30">
        <v>11529.593999999999</v>
      </c>
      <c r="J26" s="30" t="s">
        <v>44</v>
      </c>
      <c r="K26" s="30">
        <v>3.5659999999999998</v>
      </c>
      <c r="L26" s="30">
        <v>472.22160000000002</v>
      </c>
      <c r="O26" s="17">
        <f>($O$2/$M$2)*F26</f>
        <v>1.9659848948937571</v>
      </c>
      <c r="P26" s="3"/>
      <c r="R26" s="17">
        <f t="shared" si="2"/>
        <v>1186.8698925046897</v>
      </c>
      <c r="S26" s="3"/>
      <c r="U26" s="17">
        <f>($S$2/$U$2)*L26</f>
        <v>837.63395268360898</v>
      </c>
      <c r="AD26" s="7">
        <v>42922</v>
      </c>
    </row>
    <row r="27" spans="1:30" x14ac:dyDescent="0.25">
      <c r="A27" s="27" t="s">
        <v>62</v>
      </c>
      <c r="B27" s="28">
        <v>43034</v>
      </c>
      <c r="C27" s="29">
        <v>0.19957175925925927</v>
      </c>
      <c r="D27" s="27" t="s">
        <v>42</v>
      </c>
      <c r="E27" s="30">
        <v>2.44</v>
      </c>
      <c r="F27" s="30">
        <v>18.8034</v>
      </c>
      <c r="G27" s="30" t="s">
        <v>43</v>
      </c>
      <c r="H27" s="30">
        <v>3.35</v>
      </c>
      <c r="I27" s="30">
        <v>8562.9644000000008</v>
      </c>
      <c r="J27" s="30" t="s">
        <v>44</v>
      </c>
      <c r="K27" s="30">
        <v>3.5630000000000002</v>
      </c>
      <c r="L27" s="30">
        <v>464.76780000000002</v>
      </c>
      <c r="N27" s="17">
        <f>($O$2/$M$2)*F27</f>
        <v>2.0261773421821707</v>
      </c>
      <c r="P27" s="3"/>
      <c r="R27" s="17">
        <f t="shared" si="2"/>
        <v>881.48157141955619</v>
      </c>
      <c r="S27" s="3"/>
      <c r="U27" s="17">
        <f t="shared" si="3"/>
        <v>824.41228735421055</v>
      </c>
      <c r="AD27" s="7">
        <v>42922</v>
      </c>
    </row>
    <row r="28" spans="1:30" x14ac:dyDescent="0.25">
      <c r="A28" s="27" t="s">
        <v>63</v>
      </c>
      <c r="B28" s="28">
        <v>43034</v>
      </c>
      <c r="C28" s="29">
        <v>0.20366898148148149</v>
      </c>
      <c r="D28" s="27" t="s">
        <v>42</v>
      </c>
      <c r="E28" s="30">
        <v>2.4430000000000001</v>
      </c>
      <c r="F28" s="30">
        <v>17.4132</v>
      </c>
      <c r="G28" s="30" t="s">
        <v>43</v>
      </c>
      <c r="H28" s="30">
        <v>3.3530000000000002</v>
      </c>
      <c r="I28" s="30">
        <v>4135.6548000000003</v>
      </c>
      <c r="J28" s="30" t="s">
        <v>44</v>
      </c>
      <c r="K28" s="30">
        <v>3.57</v>
      </c>
      <c r="L28" s="30">
        <v>557.702</v>
      </c>
      <c r="O28" s="17">
        <f t="shared" ref="O26:O29" si="4">($O$2/$M$2)*F28</f>
        <v>1.8763750861485995</v>
      </c>
      <c r="P28" s="3"/>
      <c r="R28" s="17">
        <f t="shared" si="2"/>
        <v>425.72914257973912</v>
      </c>
      <c r="S28" s="3"/>
      <c r="U28" s="17">
        <f t="shared" si="3"/>
        <v>989.26040375864648</v>
      </c>
      <c r="AD28" s="7">
        <v>42922</v>
      </c>
    </row>
    <row r="29" spans="1:30" x14ac:dyDescent="0.25">
      <c r="A29" s="27" t="s">
        <v>64</v>
      </c>
      <c r="B29" s="28">
        <v>43034</v>
      </c>
      <c r="C29" s="29">
        <v>0.20732638888888888</v>
      </c>
      <c r="D29" s="27" t="s">
        <v>42</v>
      </c>
      <c r="E29" s="30">
        <v>2.44</v>
      </c>
      <c r="F29" s="30">
        <v>17.355</v>
      </c>
      <c r="G29" s="30" t="s">
        <v>43</v>
      </c>
      <c r="H29" s="30">
        <v>3.35</v>
      </c>
      <c r="I29" s="30">
        <v>4160.4798000000001</v>
      </c>
      <c r="J29" s="30" t="s">
        <v>44</v>
      </c>
      <c r="K29" s="30">
        <v>3.57</v>
      </c>
      <c r="L29" s="30">
        <v>556.82439999999997</v>
      </c>
      <c r="O29" s="17">
        <f t="shared" si="4"/>
        <v>1.8701036926072718</v>
      </c>
      <c r="P29" s="3"/>
      <c r="R29" s="17">
        <f t="shared" si="2"/>
        <v>428.2846571174955</v>
      </c>
      <c r="S29" s="3"/>
      <c r="U29" s="17">
        <f t="shared" si="3"/>
        <v>987.70370335172913</v>
      </c>
      <c r="AD29" s="7">
        <v>42922</v>
      </c>
    </row>
    <row r="30" spans="1:30" x14ac:dyDescent="0.25">
      <c r="A30" s="5" t="s">
        <v>41</v>
      </c>
      <c r="B30" s="7">
        <v>43034</v>
      </c>
      <c r="C30" s="8">
        <v>0.21141203703703704</v>
      </c>
      <c r="D30" s="5" t="s">
        <v>42</v>
      </c>
      <c r="E30" s="9">
        <v>2.44</v>
      </c>
      <c r="F30" s="9">
        <v>38.096800000000002</v>
      </c>
      <c r="G30" s="9" t="s">
        <v>43</v>
      </c>
      <c r="H30" s="9">
        <v>3.3460000000000001</v>
      </c>
      <c r="I30" s="9">
        <v>3887.5898999999999</v>
      </c>
      <c r="J30" s="9" t="s">
        <v>44</v>
      </c>
      <c r="K30" s="9">
        <v>3.5630000000000002</v>
      </c>
      <c r="L30" s="9">
        <v>708.35760000000005</v>
      </c>
      <c r="M30" s="5"/>
      <c r="N30" s="4"/>
      <c r="O30" s="5"/>
      <c r="P30" s="5"/>
      <c r="Q30" s="4"/>
      <c r="R30" s="4"/>
      <c r="S30" s="5"/>
      <c r="T30" s="4"/>
      <c r="U30" s="4"/>
      <c r="AD30" s="7">
        <v>42922</v>
      </c>
    </row>
    <row r="31" spans="1:30" x14ac:dyDescent="0.25">
      <c r="A31" s="5" t="s">
        <v>41</v>
      </c>
      <c r="B31" s="7">
        <v>43034</v>
      </c>
      <c r="C31" s="8">
        <v>0.21548611111111113</v>
      </c>
      <c r="D31" s="5" t="s">
        <v>42</v>
      </c>
      <c r="E31" s="9">
        <v>2.4460000000000002</v>
      </c>
      <c r="F31" s="9">
        <v>38.031999999999996</v>
      </c>
      <c r="G31" s="9" t="s">
        <v>43</v>
      </c>
      <c r="H31" s="9">
        <v>3.3530000000000002</v>
      </c>
      <c r="I31" s="9">
        <v>3840.6221999999998</v>
      </c>
      <c r="J31" s="9" t="s">
        <v>44</v>
      </c>
      <c r="K31" s="9">
        <v>3.573</v>
      </c>
      <c r="L31" s="9">
        <v>712.27470000000005</v>
      </c>
      <c r="M31" s="5"/>
      <c r="N31" s="4"/>
      <c r="O31" s="5"/>
      <c r="P31" s="5"/>
      <c r="Q31" s="4"/>
      <c r="R31" s="4"/>
      <c r="S31" s="5"/>
      <c r="T31" s="4"/>
      <c r="U31" s="4"/>
      <c r="AD31" s="7">
        <v>42922</v>
      </c>
    </row>
    <row r="32" spans="1:30" x14ac:dyDescent="0.25">
      <c r="A32" s="5" t="s">
        <v>41</v>
      </c>
      <c r="B32" s="7">
        <v>43034</v>
      </c>
      <c r="C32" s="8">
        <v>0.21957175925925929</v>
      </c>
      <c r="D32" s="5" t="s">
        <v>42</v>
      </c>
      <c r="E32" s="9">
        <v>2.4430000000000001</v>
      </c>
      <c r="F32" s="9">
        <v>37.966500000000003</v>
      </c>
      <c r="G32" s="9" t="s">
        <v>43</v>
      </c>
      <c r="H32" s="9">
        <v>3.3530000000000002</v>
      </c>
      <c r="I32" s="9">
        <v>3864.8897999999999</v>
      </c>
      <c r="J32" s="9" t="s">
        <v>44</v>
      </c>
      <c r="K32" s="9">
        <v>3.5659999999999998</v>
      </c>
      <c r="L32" s="9">
        <v>711.13379999999995</v>
      </c>
      <c r="M32" s="5"/>
      <c r="N32" s="4"/>
      <c r="O32" s="5"/>
      <c r="P32" s="5"/>
      <c r="Q32" s="4"/>
      <c r="R32" s="4"/>
      <c r="S32" s="5"/>
      <c r="T32" s="4"/>
      <c r="U32" s="4"/>
      <c r="AD32" s="7">
        <v>42922</v>
      </c>
    </row>
    <row r="33" spans="1:30" x14ac:dyDescent="0.25">
      <c r="A33" s="5" t="s">
        <v>41</v>
      </c>
      <c r="B33" s="7">
        <v>43034</v>
      </c>
      <c r="C33" s="8">
        <v>0.22365740740740739</v>
      </c>
      <c r="D33" s="5" t="s">
        <v>42</v>
      </c>
      <c r="E33" s="9">
        <v>2.44</v>
      </c>
      <c r="F33" s="9">
        <v>37.968200000000003</v>
      </c>
      <c r="G33" s="9" t="s">
        <v>43</v>
      </c>
      <c r="H33" s="9">
        <v>3.3460000000000001</v>
      </c>
      <c r="I33" s="9">
        <v>3908.4947999999999</v>
      </c>
      <c r="J33" s="9" t="s">
        <v>44</v>
      </c>
      <c r="K33" s="9">
        <v>3.5630000000000002</v>
      </c>
      <c r="L33" s="9">
        <v>707.67740000000003</v>
      </c>
      <c r="M33" s="5"/>
      <c r="N33" s="4"/>
      <c r="O33" s="5"/>
      <c r="P33" s="5"/>
      <c r="Q33" s="4"/>
      <c r="R33" s="4"/>
      <c r="S33" s="5"/>
      <c r="T33" s="4"/>
      <c r="U33" s="4"/>
      <c r="AD33" s="7">
        <v>42922</v>
      </c>
    </row>
    <row r="34" spans="1:30" x14ac:dyDescent="0.25">
      <c r="A34" s="27" t="s">
        <v>65</v>
      </c>
      <c r="B34" s="28">
        <v>43034</v>
      </c>
      <c r="C34" s="29">
        <v>0.22731481481481483</v>
      </c>
      <c r="D34" s="27" t="s">
        <v>42</v>
      </c>
      <c r="E34" s="30">
        <v>2.4460000000000002</v>
      </c>
      <c r="F34" s="30">
        <v>18.976900000000001</v>
      </c>
      <c r="G34" s="30" t="s">
        <v>43</v>
      </c>
      <c r="H34" s="30">
        <v>3.3530000000000002</v>
      </c>
      <c r="I34" s="30">
        <v>4375.6958000000004</v>
      </c>
      <c r="J34" s="30" t="s">
        <v>44</v>
      </c>
      <c r="K34" s="30">
        <v>3.57</v>
      </c>
      <c r="L34" s="30">
        <v>408.65089999999998</v>
      </c>
      <c r="O34" s="19">
        <f>($O$2/$M$2)*F34</f>
        <v>2.0448729913131052</v>
      </c>
      <c r="R34" s="19">
        <f t="shared" ref="R34:R38" si="5">($R$2/$P$2)*I34</f>
        <v>450.43924389525102</v>
      </c>
      <c r="U34" s="19">
        <f>($S$2/$U$2)*L34</f>
        <v>724.87126517447359</v>
      </c>
      <c r="AD34" s="7">
        <v>42922</v>
      </c>
    </row>
    <row r="35" spans="1:30" x14ac:dyDescent="0.25">
      <c r="A35" s="27" t="s">
        <v>66</v>
      </c>
      <c r="B35" s="28">
        <v>43034</v>
      </c>
      <c r="C35" s="29">
        <v>0.23098379629629628</v>
      </c>
      <c r="D35" s="27" t="s">
        <v>42</v>
      </c>
      <c r="E35" s="30">
        <v>2.44</v>
      </c>
      <c r="F35" s="30">
        <v>18.957799999999999</v>
      </c>
      <c r="G35" s="30" t="s">
        <v>43</v>
      </c>
      <c r="H35" s="30">
        <v>3.35</v>
      </c>
      <c r="I35" s="30">
        <v>6029.4081999999999</v>
      </c>
      <c r="J35" s="30" t="s">
        <v>44</v>
      </c>
      <c r="K35" s="30">
        <v>3.5630000000000002</v>
      </c>
      <c r="L35" s="30">
        <v>422.98239999999998</v>
      </c>
      <c r="O35" s="19">
        <f>($O$2/$M$2)*F35</f>
        <v>2.0428148535701607</v>
      </c>
      <c r="R35" s="19">
        <f t="shared" si="5"/>
        <v>620.67433269557409</v>
      </c>
      <c r="U35" s="19">
        <f>($S$2/$U$2)*L35</f>
        <v>750.29270077353374</v>
      </c>
      <c r="AD35" s="7">
        <v>42922</v>
      </c>
    </row>
    <row r="36" spans="1:30" x14ac:dyDescent="0.25">
      <c r="A36" s="27" t="s">
        <v>67</v>
      </c>
      <c r="B36" s="28">
        <v>43034</v>
      </c>
      <c r="C36" s="29">
        <v>0.23506944444444444</v>
      </c>
      <c r="D36" s="27" t="s">
        <v>42</v>
      </c>
      <c r="E36" s="30">
        <v>2.44</v>
      </c>
      <c r="F36" s="30">
        <v>18.964400000000001</v>
      </c>
      <c r="G36" s="30" t="s">
        <v>43</v>
      </c>
      <c r="H36" s="30">
        <v>3.35</v>
      </c>
      <c r="I36" s="30">
        <v>6692.1396999999997</v>
      </c>
      <c r="J36" s="30" t="s">
        <v>44</v>
      </c>
      <c r="K36" s="30">
        <v>3.5659999999999998</v>
      </c>
      <c r="L36" s="30">
        <v>429.77019999999999</v>
      </c>
      <c r="O36" s="19">
        <f>($O$2/$M$2)*F36</f>
        <v>2.0435260425284558</v>
      </c>
      <c r="R36" s="19">
        <f t="shared" si="5"/>
        <v>688.89668850137889</v>
      </c>
      <c r="U36" s="19">
        <f>($S$2/$U$2)*L36</f>
        <v>762.33300503751866</v>
      </c>
      <c r="AD36" s="7">
        <v>42922</v>
      </c>
    </row>
    <row r="37" spans="1:30" x14ac:dyDescent="0.25">
      <c r="A37" s="27" t="s">
        <v>68</v>
      </c>
      <c r="B37" s="28">
        <v>43034</v>
      </c>
      <c r="C37" s="29">
        <v>0.23872685185185186</v>
      </c>
      <c r="D37" s="27" t="s">
        <v>42</v>
      </c>
      <c r="E37" s="30">
        <v>2.4460000000000002</v>
      </c>
      <c r="F37" s="30">
        <v>18.805499999999999</v>
      </c>
      <c r="G37" s="30" t="s">
        <v>43</v>
      </c>
      <c r="H37" s="30">
        <v>3.3530000000000002</v>
      </c>
      <c r="I37" s="30">
        <v>7334.5162</v>
      </c>
      <c r="J37" s="30" t="s">
        <v>44</v>
      </c>
      <c r="K37" s="30">
        <v>3.57</v>
      </c>
      <c r="L37" s="30">
        <v>426.387</v>
      </c>
      <c r="O37" s="19">
        <f>($O$2/$M$2)*F37</f>
        <v>2.0264036295779917</v>
      </c>
      <c r="R37" s="19">
        <f t="shared" si="5"/>
        <v>755.02367679797794</v>
      </c>
      <c r="U37" s="19">
        <f>($S$2/$U$2)*L37</f>
        <v>756.33183273045108</v>
      </c>
      <c r="AD37" s="7">
        <v>42922</v>
      </c>
    </row>
    <row r="38" spans="1:30" x14ac:dyDescent="0.25">
      <c r="A38" s="27" t="s">
        <v>69</v>
      </c>
      <c r="B38" s="28">
        <v>43034</v>
      </c>
      <c r="C38" s="29">
        <v>0.24281249999999999</v>
      </c>
      <c r="D38" s="27" t="s">
        <v>42</v>
      </c>
      <c r="E38" s="30">
        <v>2.44</v>
      </c>
      <c r="F38" s="30">
        <v>18.382000000000001</v>
      </c>
      <c r="G38" s="30" t="s">
        <v>43</v>
      </c>
      <c r="H38" s="30">
        <v>3.3460000000000001</v>
      </c>
      <c r="I38" s="30">
        <v>7708.6976999999997</v>
      </c>
      <c r="J38" s="30" t="s">
        <v>44</v>
      </c>
      <c r="K38" s="30">
        <v>3.5630000000000002</v>
      </c>
      <c r="L38" s="30">
        <v>414.6748</v>
      </c>
      <c r="O38" s="19">
        <f>($O$2/$M$2)*F38</f>
        <v>1.9807690047540694</v>
      </c>
      <c r="Q38" s="2"/>
      <c r="R38" s="19">
        <f t="shared" si="5"/>
        <v>793.54235808738349</v>
      </c>
      <c r="U38" s="19">
        <f>($S$2/$U$2)*L38</f>
        <v>735.5565518440601</v>
      </c>
      <c r="AD38" s="7">
        <v>42922</v>
      </c>
    </row>
    <row r="39" spans="1:30" x14ac:dyDescent="0.25">
      <c r="A39" s="27" t="s">
        <v>70</v>
      </c>
      <c r="B39" s="28">
        <v>43034</v>
      </c>
      <c r="C39" s="29">
        <v>0.2464699074074074</v>
      </c>
      <c r="D39" s="27" t="s">
        <v>42</v>
      </c>
      <c r="E39" s="30">
        <v>2.4430000000000001</v>
      </c>
      <c r="F39" s="30">
        <v>19.403600000000001</v>
      </c>
      <c r="G39" s="30" t="s">
        <v>43</v>
      </c>
      <c r="H39" s="30">
        <v>3.3530000000000002</v>
      </c>
      <c r="I39" s="30">
        <v>4761.4561999999996</v>
      </c>
      <c r="J39" s="30" t="s">
        <v>44</v>
      </c>
      <c r="K39" s="30">
        <v>3.57</v>
      </c>
      <c r="L39" s="30">
        <v>436.51949999999999</v>
      </c>
      <c r="O39" s="26">
        <f t="shared" ref="O39:O43" si="6">($O$2/$M$2)*F39</f>
        <v>2.0908524350258979</v>
      </c>
      <c r="R39" s="16">
        <f>($R$2/$P$2)*I39</f>
        <v>490.14987069447443</v>
      </c>
      <c r="T39" s="16">
        <f>($S$2/$U$2)*L39</f>
        <v>774.30501740808268</v>
      </c>
      <c r="AD39" s="7">
        <v>42922</v>
      </c>
    </row>
    <row r="40" spans="1:30" x14ac:dyDescent="0.25">
      <c r="A40" s="27" t="s">
        <v>71</v>
      </c>
      <c r="B40" s="28">
        <v>43034</v>
      </c>
      <c r="C40" s="29">
        <v>0.25056712962962963</v>
      </c>
      <c r="D40" s="27" t="s">
        <v>42</v>
      </c>
      <c r="E40" s="30">
        <v>2.4430000000000001</v>
      </c>
      <c r="F40" s="30">
        <v>16.852599999999999</v>
      </c>
      <c r="G40" s="30" t="s">
        <v>43</v>
      </c>
      <c r="H40" s="30">
        <v>3.3530000000000002</v>
      </c>
      <c r="I40" s="30">
        <v>3998.0075999999999</v>
      </c>
      <c r="J40" s="30" t="s">
        <v>44</v>
      </c>
      <c r="K40" s="30">
        <v>3.57</v>
      </c>
      <c r="L40" s="30">
        <v>510.55070000000001</v>
      </c>
      <c r="O40" s="16">
        <f t="shared" si="6"/>
        <v>1.8159671270546418</v>
      </c>
      <c r="R40" s="16">
        <f>($R$2/$P$2)*I40</f>
        <v>411.55957880606485</v>
      </c>
      <c r="U40" s="16">
        <f>($S$2/$U$2)*L40</f>
        <v>905.62270105048867</v>
      </c>
      <c r="AD40" s="7">
        <v>42922</v>
      </c>
    </row>
    <row r="41" spans="1:30" x14ac:dyDescent="0.25">
      <c r="A41" s="27" t="s">
        <v>72</v>
      </c>
      <c r="B41" s="28">
        <v>43034</v>
      </c>
      <c r="C41" s="29">
        <v>0.25465277777777778</v>
      </c>
      <c r="D41" s="27" t="s">
        <v>42</v>
      </c>
      <c r="E41" s="30">
        <v>2.4460000000000002</v>
      </c>
      <c r="F41" s="30">
        <v>16.7544</v>
      </c>
      <c r="G41" s="30" t="s">
        <v>43</v>
      </c>
      <c r="H41" s="30">
        <v>3.3530000000000002</v>
      </c>
      <c r="I41" s="30">
        <v>6649.4646000000002</v>
      </c>
      <c r="J41" s="30" t="s">
        <v>44</v>
      </c>
      <c r="K41" s="30">
        <v>3.57</v>
      </c>
      <c r="L41" s="30">
        <v>465.75139999999999</v>
      </c>
      <c r="O41" s="16">
        <f t="shared" si="6"/>
        <v>1.8053854974024359</v>
      </c>
      <c r="R41" s="16">
        <f>($R$2/$P$2)*I41</f>
        <v>684.50366379039372</v>
      </c>
      <c r="U41" s="16">
        <f>($S$2/$U$2)*L41</f>
        <v>826.15701219496236</v>
      </c>
      <c r="AD41" s="7">
        <v>42922</v>
      </c>
    </row>
    <row r="42" spans="1:30" x14ac:dyDescent="0.25">
      <c r="A42" s="27" t="s">
        <v>73</v>
      </c>
      <c r="B42" s="28">
        <v>43034</v>
      </c>
      <c r="C42" s="29">
        <v>0.25873842592592594</v>
      </c>
      <c r="D42" s="27" t="s">
        <v>42</v>
      </c>
      <c r="E42" s="30">
        <v>2.4359999999999999</v>
      </c>
      <c r="F42" s="30">
        <v>15.9368</v>
      </c>
      <c r="G42" s="30" t="s">
        <v>43</v>
      </c>
      <c r="H42" s="30">
        <v>3.3460000000000001</v>
      </c>
      <c r="I42" s="30">
        <v>7248.8334000000004</v>
      </c>
      <c r="J42" s="30" t="s">
        <v>44</v>
      </c>
      <c r="K42" s="30">
        <v>3.5630000000000002</v>
      </c>
      <c r="L42" s="30">
        <v>447.34530000000001</v>
      </c>
      <c r="O42" s="16">
        <f t="shared" si="6"/>
        <v>1.7172842712960859</v>
      </c>
      <c r="R42" s="16">
        <f>($R$2/$P$2)*I42</f>
        <v>746.20338914296599</v>
      </c>
      <c r="U42" s="16">
        <f>($S$2/$U$2)*L42</f>
        <v>793.50798831191719</v>
      </c>
      <c r="AD42" s="7">
        <v>42922</v>
      </c>
    </row>
    <row r="43" spans="1:30" x14ac:dyDescent="0.25">
      <c r="A43" s="27" t="s">
        <v>74</v>
      </c>
      <c r="B43" s="28">
        <v>43034</v>
      </c>
      <c r="C43" s="29">
        <v>0.2628240740740741</v>
      </c>
      <c r="D43" s="27" t="s">
        <v>42</v>
      </c>
      <c r="E43" s="30">
        <v>2.4430000000000001</v>
      </c>
      <c r="F43" s="30">
        <v>15.085599999999999</v>
      </c>
      <c r="G43" s="30" t="s">
        <v>43</v>
      </c>
      <c r="H43" s="30">
        <v>3.3530000000000002</v>
      </c>
      <c r="I43" s="30">
        <v>7903.5186000000003</v>
      </c>
      <c r="J43" s="30" t="s">
        <v>44</v>
      </c>
      <c r="K43" s="30">
        <v>3.5659999999999998</v>
      </c>
      <c r="L43" s="30">
        <v>427.60379999999998</v>
      </c>
      <c r="O43" s="16">
        <f t="shared" si="6"/>
        <v>1.6255624468565981</v>
      </c>
      <c r="R43" s="16">
        <f>($R$2/$P$2)*I43</f>
        <v>813.59744941502856</v>
      </c>
      <c r="U43" s="16">
        <f>($S$2/$U$2)*L43</f>
        <v>758.49021132563894</v>
      </c>
      <c r="AD43" s="7">
        <v>42922</v>
      </c>
    </row>
    <row r="44" spans="1:30" x14ac:dyDescent="0.25">
      <c r="A44" s="5" t="s">
        <v>41</v>
      </c>
      <c r="B44" s="7">
        <v>43034</v>
      </c>
      <c r="C44" s="8">
        <v>0.26690972222222226</v>
      </c>
      <c r="D44" s="5" t="s">
        <v>42</v>
      </c>
      <c r="E44" s="9">
        <v>2.4460000000000002</v>
      </c>
      <c r="F44" s="9">
        <v>37.765599999999999</v>
      </c>
      <c r="G44" s="9" t="s">
        <v>43</v>
      </c>
      <c r="H44" s="9">
        <v>3.3530000000000002</v>
      </c>
      <c r="I44" s="9">
        <v>3875.3512000000001</v>
      </c>
      <c r="J44" s="9" t="s">
        <v>44</v>
      </c>
      <c r="K44" s="9">
        <v>3.57</v>
      </c>
      <c r="L44" s="9">
        <v>704.82119999999998</v>
      </c>
      <c r="M44" s="5"/>
      <c r="N44" s="4"/>
      <c r="O44" s="4"/>
      <c r="P44" s="5"/>
      <c r="Q44" s="4"/>
      <c r="R44" s="4"/>
      <c r="S44" s="5"/>
      <c r="T44" s="4"/>
      <c r="U44" s="4"/>
      <c r="AD44" s="7">
        <v>42922</v>
      </c>
    </row>
    <row r="45" spans="1:30" x14ac:dyDescent="0.25">
      <c r="A45" s="5" t="s">
        <v>41</v>
      </c>
      <c r="B45" s="7">
        <v>43034</v>
      </c>
      <c r="C45" s="8">
        <v>0.27099537037037036</v>
      </c>
      <c r="D45" s="5" t="s">
        <v>42</v>
      </c>
      <c r="E45" s="9">
        <v>2.44</v>
      </c>
      <c r="F45" s="9">
        <v>37.764099999999999</v>
      </c>
      <c r="G45" s="9" t="s">
        <v>43</v>
      </c>
      <c r="H45" s="9">
        <v>3.3460000000000001</v>
      </c>
      <c r="I45" s="9">
        <v>3888.683</v>
      </c>
      <c r="J45" s="9" t="s">
        <v>44</v>
      </c>
      <c r="K45" s="9">
        <v>3.5630000000000002</v>
      </c>
      <c r="L45" s="9">
        <v>703.46960000000001</v>
      </c>
      <c r="M45" s="5"/>
      <c r="N45" s="4"/>
      <c r="O45" s="4"/>
      <c r="P45" s="5"/>
      <c r="Q45" s="4"/>
      <c r="R45" s="4"/>
      <c r="S45" s="5"/>
      <c r="T45" s="4"/>
      <c r="U45" s="4"/>
      <c r="AD45" s="7">
        <v>42922</v>
      </c>
    </row>
    <row r="46" spans="1:30" x14ac:dyDescent="0.25">
      <c r="A46" s="5" t="s">
        <v>41</v>
      </c>
      <c r="B46" s="7">
        <v>43034</v>
      </c>
      <c r="C46" s="8">
        <v>0.2746527777777778</v>
      </c>
      <c r="D46" s="5" t="s">
        <v>42</v>
      </c>
      <c r="E46" s="9">
        <v>2.44</v>
      </c>
      <c r="F46" s="9">
        <v>37.807099999999998</v>
      </c>
      <c r="G46" s="9" t="s">
        <v>43</v>
      </c>
      <c r="H46" s="9">
        <v>3.35</v>
      </c>
      <c r="I46" s="9">
        <v>3927.6291999999999</v>
      </c>
      <c r="J46" s="9" t="s">
        <v>44</v>
      </c>
      <c r="K46" s="9">
        <v>3.5659999999999998</v>
      </c>
      <c r="L46" s="9">
        <v>703.07910000000004</v>
      </c>
      <c r="M46" s="5"/>
      <c r="N46" s="4"/>
      <c r="O46" s="4"/>
      <c r="P46" s="5"/>
      <c r="Q46" s="4"/>
      <c r="R46" s="4"/>
      <c r="S46" s="5"/>
      <c r="T46" s="4"/>
      <c r="U46" s="4"/>
      <c r="AD46" s="7">
        <v>42922</v>
      </c>
    </row>
    <row r="47" spans="1:30" x14ac:dyDescent="0.25">
      <c r="A47" s="5" t="s">
        <v>41</v>
      </c>
      <c r="B47" s="7">
        <v>43034</v>
      </c>
      <c r="C47" s="8">
        <v>0.27873842592592596</v>
      </c>
      <c r="D47" s="5" t="s">
        <v>42</v>
      </c>
      <c r="E47" s="9">
        <v>2.4460000000000002</v>
      </c>
      <c r="F47" s="9">
        <v>38.118400000000001</v>
      </c>
      <c r="G47" s="9" t="s">
        <v>43</v>
      </c>
      <c r="H47" s="9">
        <v>3.3559999999999999</v>
      </c>
      <c r="I47" s="9">
        <v>3866.5176000000001</v>
      </c>
      <c r="J47" s="9" t="s">
        <v>44</v>
      </c>
      <c r="K47" s="9">
        <v>3.573</v>
      </c>
      <c r="L47" s="9">
        <v>708.81679999999994</v>
      </c>
      <c r="M47" s="5"/>
      <c r="N47" s="4"/>
      <c r="O47" s="4"/>
      <c r="P47" s="5"/>
      <c r="Q47" s="4"/>
      <c r="R47" s="4"/>
      <c r="S47" s="5"/>
      <c r="T47" s="4"/>
      <c r="U47" s="4"/>
      <c r="AD47" s="7">
        <v>42922</v>
      </c>
    </row>
    <row r="48" spans="1:30" x14ac:dyDescent="0.25">
      <c r="A48" s="27" t="s">
        <v>75</v>
      </c>
      <c r="B48" s="28">
        <v>43034</v>
      </c>
      <c r="C48" s="29">
        <v>0.28281249999999997</v>
      </c>
      <c r="D48" s="27" t="s">
        <v>42</v>
      </c>
      <c r="E48" s="30">
        <v>2.44</v>
      </c>
      <c r="F48" s="30">
        <v>17.837599999999998</v>
      </c>
      <c r="G48" s="30" t="s">
        <v>43</v>
      </c>
      <c r="H48" s="30">
        <v>3.35</v>
      </c>
      <c r="I48" s="30">
        <v>4091.4004</v>
      </c>
      <c r="J48" s="30" t="s">
        <v>44</v>
      </c>
      <c r="K48" s="30">
        <v>3.5630000000000002</v>
      </c>
      <c r="L48" s="30">
        <v>565.07280000000003</v>
      </c>
      <c r="O48" s="22">
        <f t="shared" ref="O48:O54" si="7">($O$2/$M$2)*F48</f>
        <v>1.9221066912850169</v>
      </c>
      <c r="R48" s="22">
        <f t="shared" ref="R48:R53" si="8">($R$2/$P$2)*I48</f>
        <v>421.1735428794496</v>
      </c>
      <c r="U48" s="22">
        <f>($S$2/$U$2)*L48</f>
        <v>1002.3348424087218</v>
      </c>
      <c r="AD48" s="7">
        <v>42922</v>
      </c>
    </row>
    <row r="49" spans="1:30" x14ac:dyDescent="0.25">
      <c r="A49" s="27" t="s">
        <v>76</v>
      </c>
      <c r="B49" s="28">
        <v>43034</v>
      </c>
      <c r="C49" s="29">
        <v>0.2864814814814815</v>
      </c>
      <c r="D49" s="27" t="s">
        <v>42</v>
      </c>
      <c r="E49" s="30">
        <v>2.44</v>
      </c>
      <c r="F49" s="30">
        <v>18.134899999999998</v>
      </c>
      <c r="G49" s="30" t="s">
        <v>43</v>
      </c>
      <c r="H49" s="30">
        <v>3.35</v>
      </c>
      <c r="I49" s="30">
        <v>4140.5644000000002</v>
      </c>
      <c r="J49" s="30" t="s">
        <v>44</v>
      </c>
      <c r="K49" s="30">
        <v>3.5659999999999998</v>
      </c>
      <c r="L49" s="30">
        <v>423.54020000000003</v>
      </c>
      <c r="O49" s="22">
        <f t="shared" si="7"/>
        <v>1.954142521179119</v>
      </c>
      <c r="R49" s="22">
        <f t="shared" si="8"/>
        <v>426.23454254648908</v>
      </c>
      <c r="U49" s="22">
        <f>($S$2/$U$2)*L49</f>
        <v>751.28213501120297</v>
      </c>
      <c r="AD49" s="7">
        <v>42922</v>
      </c>
    </row>
    <row r="50" spans="1:30" x14ac:dyDescent="0.25">
      <c r="A50" s="27" t="s">
        <v>77</v>
      </c>
      <c r="B50" s="28">
        <v>43034</v>
      </c>
      <c r="C50" s="29">
        <v>0.29056712962962966</v>
      </c>
      <c r="D50" s="27" t="s">
        <v>42</v>
      </c>
      <c r="E50" s="30">
        <v>2.4359999999999999</v>
      </c>
      <c r="F50" s="30">
        <v>17.860199999999999</v>
      </c>
      <c r="G50" s="30" t="s">
        <v>43</v>
      </c>
      <c r="H50" s="30">
        <v>3.3460000000000001</v>
      </c>
      <c r="I50" s="30">
        <v>4069.0466000000001</v>
      </c>
      <c r="J50" s="30" t="s">
        <v>44</v>
      </c>
      <c r="K50" s="30">
        <v>3.5630000000000002</v>
      </c>
      <c r="L50" s="30">
        <v>563.62260000000003</v>
      </c>
      <c r="O50" s="22">
        <f t="shared" si="7"/>
        <v>1.9245419746876631</v>
      </c>
      <c r="R50" s="22">
        <f t="shared" si="8"/>
        <v>418.87241656025122</v>
      </c>
      <c r="U50" s="22">
        <f>($S$2/$U$2)*L50</f>
        <v>999.76245529601499</v>
      </c>
      <c r="AD50" s="7">
        <v>42922</v>
      </c>
    </row>
    <row r="51" spans="1:30" x14ac:dyDescent="0.25">
      <c r="A51" s="27" t="s">
        <v>78</v>
      </c>
      <c r="B51" s="28">
        <v>43034</v>
      </c>
      <c r="C51" s="29">
        <v>0.29422453703703705</v>
      </c>
      <c r="D51" s="27" t="s">
        <v>42</v>
      </c>
      <c r="E51" s="30">
        <v>2.4460000000000002</v>
      </c>
      <c r="F51" s="30">
        <v>17.278500000000001</v>
      </c>
      <c r="G51" s="30" t="s">
        <v>43</v>
      </c>
      <c r="H51" s="30">
        <v>3.3559999999999999</v>
      </c>
      <c r="I51" s="30">
        <v>5047.6095999999998</v>
      </c>
      <c r="J51" s="30" t="s">
        <v>44</v>
      </c>
      <c r="K51" s="30">
        <v>3.573</v>
      </c>
      <c r="L51" s="30">
        <v>420.76560000000001</v>
      </c>
      <c r="O51" s="22">
        <f t="shared" si="7"/>
        <v>1.8618603660452173</v>
      </c>
      <c r="R51" s="22">
        <f t="shared" si="8"/>
        <v>519.60683640357502</v>
      </c>
      <c r="U51" s="22">
        <f>($S$2/$U$2)*L51</f>
        <v>746.36050676481193</v>
      </c>
      <c r="AD51" s="7">
        <v>42922</v>
      </c>
    </row>
    <row r="52" spans="1:30" x14ac:dyDescent="0.25">
      <c r="A52" s="27" t="s">
        <v>79</v>
      </c>
      <c r="B52" s="28">
        <v>43034</v>
      </c>
      <c r="C52" s="29">
        <v>0.29831018518518521</v>
      </c>
      <c r="D52" s="27" t="s">
        <v>42</v>
      </c>
      <c r="E52" s="30">
        <v>2.4430000000000001</v>
      </c>
      <c r="F52" s="30">
        <v>16.527799999999999</v>
      </c>
      <c r="G52" s="30" t="s">
        <v>43</v>
      </c>
      <c r="H52" s="30">
        <v>3.3530000000000002</v>
      </c>
      <c r="I52" s="30">
        <v>5653.5968000000003</v>
      </c>
      <c r="J52" s="30" t="s">
        <v>44</v>
      </c>
      <c r="K52" s="30">
        <v>3.573</v>
      </c>
      <c r="L52" s="30">
        <v>431.22199999999998</v>
      </c>
      <c r="O52" s="22">
        <f t="shared" si="7"/>
        <v>1.7809680098343108</v>
      </c>
      <c r="R52" s="22">
        <f t="shared" si="8"/>
        <v>581.98786759367749</v>
      </c>
      <c r="U52" s="22">
        <f>($S$2/$U$2)*L52</f>
        <v>764.90823025488714</v>
      </c>
      <c r="AD52" s="7">
        <v>42922</v>
      </c>
    </row>
    <row r="53" spans="1:30" x14ac:dyDescent="0.25">
      <c r="A53" s="27" t="s">
        <v>80</v>
      </c>
      <c r="B53" s="28">
        <v>43034</v>
      </c>
      <c r="C53" s="29">
        <v>0.30238425925925927</v>
      </c>
      <c r="D53" s="27" t="s">
        <v>42</v>
      </c>
      <c r="E53" s="30">
        <v>2.4430000000000001</v>
      </c>
      <c r="F53" s="30">
        <v>17.651</v>
      </c>
      <c r="G53" s="30" t="s">
        <v>43</v>
      </c>
      <c r="H53" s="30">
        <v>3.3530000000000002</v>
      </c>
      <c r="I53" s="30">
        <v>4457.3339999999998</v>
      </c>
      <c r="J53" s="30" t="s">
        <v>44</v>
      </c>
      <c r="K53" s="30">
        <v>3.57</v>
      </c>
      <c r="L53" s="30">
        <v>443.7099</v>
      </c>
      <c r="O53" s="24">
        <f t="shared" si="7"/>
        <v>1.9019994398277704</v>
      </c>
      <c r="R53" s="24">
        <f t="shared" si="8"/>
        <v>458.84317569530191</v>
      </c>
      <c r="U53" s="24">
        <f>($S$2/$U$2)*L53</f>
        <v>787.05945975755628</v>
      </c>
      <c r="AD53" s="7">
        <v>42922</v>
      </c>
    </row>
    <row r="54" spans="1:30" x14ac:dyDescent="0.25">
      <c r="A54" s="27" t="s">
        <v>81</v>
      </c>
      <c r="B54" s="28">
        <v>43034</v>
      </c>
      <c r="C54" s="29">
        <v>0.30648148148148147</v>
      </c>
      <c r="D54" s="27" t="s">
        <v>42</v>
      </c>
      <c r="E54" s="30">
        <v>2.4460000000000002</v>
      </c>
      <c r="F54" s="30">
        <v>18.359000000000002</v>
      </c>
      <c r="G54" s="30" t="s">
        <v>43</v>
      </c>
      <c r="H54" s="30">
        <v>3.3559999999999999</v>
      </c>
      <c r="I54" s="30">
        <v>4743.9412000000002</v>
      </c>
      <c r="J54" s="30" t="s">
        <v>44</v>
      </c>
      <c r="K54" s="30">
        <v>3.573</v>
      </c>
      <c r="L54" s="30">
        <v>448.53680000000003</v>
      </c>
      <c r="O54" s="24">
        <f t="shared" si="7"/>
        <v>1.9782906189903144</v>
      </c>
      <c r="R54" s="24">
        <f t="shared" ref="R54:R57" si="9">($R$2/$P$2)*I54</f>
        <v>488.34685610721152</v>
      </c>
      <c r="U54" s="24">
        <f>($S$2/$U$2)*L54</f>
        <v>795.62148937714278</v>
      </c>
      <c r="AD54" s="7">
        <v>42922</v>
      </c>
    </row>
    <row r="55" spans="1:30" x14ac:dyDescent="0.25">
      <c r="A55" s="27" t="s">
        <v>82</v>
      </c>
      <c r="B55" s="28">
        <v>43034</v>
      </c>
      <c r="C55" s="29">
        <v>0.31013888888888891</v>
      </c>
      <c r="D55" s="27" t="s">
        <v>42</v>
      </c>
      <c r="E55" s="30">
        <v>2.4430000000000001</v>
      </c>
      <c r="F55" s="30">
        <v>15.076599999999999</v>
      </c>
      <c r="G55" s="30" t="s">
        <v>43</v>
      </c>
      <c r="H55" s="30">
        <v>3.3530000000000002</v>
      </c>
      <c r="I55" s="30">
        <v>5605.5051999999996</v>
      </c>
      <c r="J55" s="30" t="s">
        <v>44</v>
      </c>
      <c r="K55" s="30">
        <v>3.5659999999999998</v>
      </c>
      <c r="L55" s="30">
        <v>444.68169999999998</v>
      </c>
      <c r="O55" s="24">
        <f t="shared" ref="O55:O57" si="10">($O$2/$M$2)*F55</f>
        <v>1.6245926437316505</v>
      </c>
      <c r="R55" s="24">
        <f t="shared" si="9"/>
        <v>577.03726203702217</v>
      </c>
      <c r="U55" s="24">
        <f>($S$2/$U$2)*L55</f>
        <v>788.78325357642848</v>
      </c>
      <c r="AD55" s="7">
        <v>42922</v>
      </c>
    </row>
    <row r="56" spans="1:30" x14ac:dyDescent="0.25">
      <c r="A56" s="27" t="s">
        <v>83</v>
      </c>
      <c r="B56" s="28">
        <v>43034</v>
      </c>
      <c r="C56" s="29">
        <v>0.31422453703703707</v>
      </c>
      <c r="D56" s="27" t="s">
        <v>42</v>
      </c>
      <c r="E56" s="30">
        <v>2.44</v>
      </c>
      <c r="F56" s="30">
        <v>15.423299999999999</v>
      </c>
      <c r="G56" s="30" t="s">
        <v>43</v>
      </c>
      <c r="H56" s="30">
        <v>3.3460000000000001</v>
      </c>
      <c r="I56" s="30">
        <v>6357.2669999999998</v>
      </c>
      <c r="J56" s="30" t="s">
        <v>44</v>
      </c>
      <c r="K56" s="30">
        <v>3.5630000000000002</v>
      </c>
      <c r="L56" s="30">
        <v>580.84379999999999</v>
      </c>
      <c r="O56" s="24">
        <f t="shared" si="10"/>
        <v>1.661951615222687</v>
      </c>
      <c r="R56" s="24">
        <f t="shared" si="9"/>
        <v>654.42450106340357</v>
      </c>
      <c r="T56" s="24">
        <f>($S$2/$U$2)*L56</f>
        <v>1030.3096852955639</v>
      </c>
      <c r="AD56" s="7">
        <v>42922</v>
      </c>
    </row>
    <row r="57" spans="1:30" x14ac:dyDescent="0.25">
      <c r="A57" s="27" t="s">
        <v>84</v>
      </c>
      <c r="B57" s="28">
        <v>43034</v>
      </c>
      <c r="C57" s="29">
        <v>0.31789351851851849</v>
      </c>
      <c r="D57" s="27" t="s">
        <v>42</v>
      </c>
      <c r="E57" s="30">
        <v>2.4460000000000002</v>
      </c>
      <c r="F57" s="30">
        <v>14.1516</v>
      </c>
      <c r="G57" s="30" t="s">
        <v>43</v>
      </c>
      <c r="H57" s="30">
        <v>3.3530000000000002</v>
      </c>
      <c r="I57" s="30">
        <v>6334.0267999999996</v>
      </c>
      <c r="J57" s="30" t="s">
        <v>44</v>
      </c>
      <c r="K57" s="30">
        <v>3.57</v>
      </c>
      <c r="L57" s="30">
        <v>459.23320000000001</v>
      </c>
      <c r="M57" s="3"/>
      <c r="N57" s="2"/>
      <c r="O57" s="24">
        <f t="shared" si="10"/>
        <v>1.5249184336675925</v>
      </c>
      <c r="P57" s="3"/>
      <c r="Q57" s="2"/>
      <c r="R57" s="24">
        <f t="shared" si="9"/>
        <v>652.03212769138474</v>
      </c>
      <c r="S57" s="3"/>
      <c r="U57" s="24">
        <f>($S$2/$U$2)*L57</f>
        <v>814.59492856646614</v>
      </c>
      <c r="AD57" s="7">
        <v>42922</v>
      </c>
    </row>
    <row r="58" spans="1:30" x14ac:dyDescent="0.25">
      <c r="A58" s="5" t="s">
        <v>41</v>
      </c>
      <c r="B58" s="7">
        <v>43034</v>
      </c>
      <c r="C58" s="8">
        <v>0.32155092592592593</v>
      </c>
      <c r="D58" s="5" t="s">
        <v>42</v>
      </c>
      <c r="E58" s="9">
        <v>2.44</v>
      </c>
      <c r="F58" s="9">
        <v>37.811500000000002</v>
      </c>
      <c r="G58" s="9" t="s">
        <v>43</v>
      </c>
      <c r="H58" s="9">
        <v>3.3460000000000001</v>
      </c>
      <c r="I58" s="9">
        <v>3880.2197999999999</v>
      </c>
      <c r="J58" s="9" t="s">
        <v>44</v>
      </c>
      <c r="K58" s="9">
        <v>3.5659999999999998</v>
      </c>
      <c r="L58" s="9">
        <v>704.71479999999997</v>
      </c>
      <c r="AD58" s="7">
        <v>42922</v>
      </c>
    </row>
    <row r="59" spans="1:30" x14ac:dyDescent="0.25">
      <c r="A59" s="5" t="s">
        <v>41</v>
      </c>
      <c r="B59" s="7">
        <v>43034</v>
      </c>
      <c r="C59" s="8">
        <v>0.32520833333333332</v>
      </c>
      <c r="D59" s="5" t="s">
        <v>42</v>
      </c>
      <c r="E59" s="9">
        <v>2.4359999999999999</v>
      </c>
      <c r="F59" s="9">
        <v>37.679200000000002</v>
      </c>
      <c r="G59" s="9" t="s">
        <v>43</v>
      </c>
      <c r="H59" s="9">
        <v>3.343</v>
      </c>
      <c r="I59" s="9">
        <v>3880.5219999999999</v>
      </c>
      <c r="J59" s="9" t="s">
        <v>44</v>
      </c>
      <c r="K59" s="9">
        <v>3.5630000000000002</v>
      </c>
      <c r="L59" s="9">
        <v>697.01440000000002</v>
      </c>
    </row>
    <row r="60" spans="1:30" x14ac:dyDescent="0.25">
      <c r="A60" s="5" t="s">
        <v>41</v>
      </c>
      <c r="B60" s="7">
        <v>43034</v>
      </c>
      <c r="C60" s="8">
        <v>0.32929398148148148</v>
      </c>
      <c r="D60" s="5" t="s">
        <v>42</v>
      </c>
      <c r="E60" s="9">
        <v>2.4430000000000001</v>
      </c>
      <c r="F60" s="9">
        <v>37.482700000000001</v>
      </c>
      <c r="G60" s="9" t="s">
        <v>43</v>
      </c>
      <c r="H60" s="9">
        <v>3.3530000000000002</v>
      </c>
      <c r="I60" s="9">
        <v>3820.5509999999999</v>
      </c>
      <c r="J60" s="9" t="s">
        <v>44</v>
      </c>
      <c r="K60" s="9">
        <v>3.5659999999999998</v>
      </c>
      <c r="L60" s="9">
        <v>698.76980000000003</v>
      </c>
    </row>
    <row r="61" spans="1:30" x14ac:dyDescent="0.25">
      <c r="A61" s="5" t="s">
        <v>41</v>
      </c>
      <c r="B61" s="7">
        <v>43034</v>
      </c>
      <c r="C61" s="8">
        <v>0.33337962962962964</v>
      </c>
      <c r="D61" s="5" t="s">
        <v>42</v>
      </c>
      <c r="E61" s="9">
        <v>2.4460000000000002</v>
      </c>
      <c r="F61" s="9">
        <v>37.6892</v>
      </c>
      <c r="G61" s="9" t="s">
        <v>43</v>
      </c>
      <c r="H61" s="9">
        <v>3.3530000000000002</v>
      </c>
      <c r="I61" s="9">
        <v>3880.9236999999998</v>
      </c>
      <c r="J61" s="9" t="s">
        <v>44</v>
      </c>
      <c r="K61" s="9">
        <v>3.57</v>
      </c>
      <c r="L61" s="9">
        <v>696.41470000000004</v>
      </c>
    </row>
    <row r="62" spans="1:30" x14ac:dyDescent="0.2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Meilin</cp:lastModifiedBy>
  <dcterms:created xsi:type="dcterms:W3CDTF">2017-05-14T11:20:10Z</dcterms:created>
  <dcterms:modified xsi:type="dcterms:W3CDTF">2018-03-27T16:10:06Z</dcterms:modified>
</cp:coreProperties>
</file>