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34" i="1" s="1"/>
  <c r="O8" i="1" l="1"/>
  <c r="O22" i="1"/>
  <c r="O21" i="1"/>
  <c r="O20" i="1"/>
  <c r="T2" i="1"/>
  <c r="S2" i="1"/>
  <c r="U24" i="1" s="1"/>
  <c r="Q2" i="1"/>
  <c r="P2" i="1"/>
  <c r="R48" i="1" s="1"/>
  <c r="O51" i="1"/>
  <c r="N2" i="1"/>
  <c r="AE2" i="1" s="1"/>
  <c r="R13" i="1" l="1"/>
  <c r="R24" i="1"/>
  <c r="U54" i="1"/>
  <c r="U7" i="1"/>
  <c r="U57" i="1"/>
  <c r="U6" i="1"/>
  <c r="O11" i="1"/>
  <c r="O23" i="1"/>
  <c r="O35" i="1"/>
  <c r="O43" i="1"/>
  <c r="O55" i="1"/>
  <c r="Q9" i="1"/>
  <c r="U10" i="1"/>
  <c r="U14" i="1"/>
  <c r="U22" i="1"/>
  <c r="U26" i="1"/>
  <c r="U34" i="1"/>
  <c r="U38" i="1"/>
  <c r="U42" i="1"/>
  <c r="T50" i="1"/>
  <c r="O7" i="1"/>
  <c r="O15" i="1"/>
  <c r="O27" i="1"/>
  <c r="O39" i="1"/>
  <c r="U8" i="1"/>
  <c r="U12" i="1"/>
  <c r="U20" i="1"/>
  <c r="U28" i="1"/>
  <c r="U36" i="1"/>
  <c r="U40" i="1"/>
  <c r="U48" i="1"/>
  <c r="U52" i="1"/>
  <c r="U56" i="1"/>
  <c r="O56" i="1"/>
  <c r="N54" i="1"/>
  <c r="O52" i="1"/>
  <c r="O50" i="1"/>
  <c r="O48" i="1"/>
  <c r="O42" i="1"/>
  <c r="O40" i="1"/>
  <c r="O38" i="1"/>
  <c r="O36" i="1"/>
  <c r="O28" i="1"/>
  <c r="O26" i="1"/>
  <c r="O24" i="1"/>
  <c r="O14" i="1"/>
  <c r="O12" i="1"/>
  <c r="O10" i="1"/>
  <c r="O6" i="1"/>
  <c r="N9" i="1"/>
  <c r="N13" i="1"/>
  <c r="N25" i="1"/>
  <c r="O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Q29" i="1"/>
  <c r="R27" i="1"/>
  <c r="R25" i="1"/>
  <c r="R23" i="1"/>
  <c r="R21" i="1"/>
  <c r="R15" i="1"/>
  <c r="R7" i="1"/>
  <c r="R11" i="1"/>
  <c r="U9" i="1"/>
  <c r="U11" i="1"/>
  <c r="T13" i="1"/>
  <c r="U15" i="1"/>
  <c r="U21" i="1"/>
  <c r="U23" i="1"/>
  <c r="U25" i="1"/>
  <c r="U27" i="1"/>
  <c r="U29" i="1"/>
  <c r="U35" i="1"/>
  <c r="U37" i="1"/>
  <c r="U39" i="1"/>
  <c r="U41" i="1"/>
  <c r="U43" i="1"/>
  <c r="U49" i="1"/>
  <c r="U51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<sst xmlns="http://schemas.openxmlformats.org/spreadsheetml/2006/main" count="281" uniqueCount="104">
  <si>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</si>
  <si>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</si>
  <si>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</si>
  <si>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</si>
  <si>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</si>
  <si>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</si>
  <si>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</si>
  <si>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</si>
  <si>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</si>
  <si>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</si>
  <si>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</si>
  <si>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</si>
  <si>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</si>
  <si>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</si>
  <si>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</si>
  <si>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</si>
  <si>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</si>
  <si>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</si>
  <si>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</si>
  <si>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</si>
  <si>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</si>
  <si>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</si>
  <si>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</si>
  <si>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</si>
  <si>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</si>
  <si>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</si>
  <si>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</si>
  <si>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</si>
  <si>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</si>
  <si>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</si>
  <si>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</si>
  <si>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</si>
  <si>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</si>
  <si>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</si>
  <si>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</si>
  <si>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</si>
  <si>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</si>
  <si>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</si>
  <si>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</si>
  <si>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</si>
  <si>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</si>
  <si>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CH4</t>
  </si>
  <si>
    <t>CO2</t>
  </si>
  <si>
    <t>N2O</t>
  </si>
  <si>
    <t>FID_01.CHR</t>
  </si>
  <si>
    <t>FID_02.CHR</t>
  </si>
  <si>
    <t>FID_03.CHR</t>
  </si>
  <si>
    <t>FID_04.CHR</t>
  </si>
  <si>
    <t>FID_05.CHR</t>
  </si>
  <si>
    <t>FID_06.CHR</t>
  </si>
  <si>
    <t>FID_07.CHR</t>
  </si>
  <si>
    <t>FID_08.CHR</t>
  </si>
  <si>
    <t>FID_09.CHR</t>
  </si>
  <si>
    <t>FID_10.CHR</t>
  </si>
  <si>
    <t>FID_11.CHR</t>
  </si>
  <si>
    <t>FID_12.CHR</t>
  </si>
  <si>
    <t>FID_13.CHR</t>
  </si>
  <si>
    <t>FID_14.CHR</t>
  </si>
  <si>
    <t>FID_15.CHR</t>
  </si>
  <si>
    <t>FID_16.CHR</t>
  </si>
  <si>
    <t>FID_17.CHR</t>
  </si>
  <si>
    <t>FID_18.CHR</t>
  </si>
  <si>
    <t>FID_19.CHR</t>
  </si>
  <si>
    <t>FID_20.CHR</t>
  </si>
  <si>
    <t>FID_21.CHR</t>
  </si>
  <si>
    <t>FID_22.CHR</t>
  </si>
  <si>
    <t>FID_23.CHR</t>
  </si>
  <si>
    <t>FID_24.CHR</t>
  </si>
  <si>
    <t>FID_25.CHR</t>
  </si>
  <si>
    <t>FID_26.CHR</t>
  </si>
  <si>
    <t>FID_27.CHR</t>
  </si>
  <si>
    <t>FID_28.CHR</t>
  </si>
  <si>
    <t>FID_29.CHR</t>
  </si>
  <si>
    <t>FID_30.CHR</t>
  </si>
  <si>
    <t>FID_31.CHR</t>
  </si>
  <si>
    <t>FID_32.CHR</t>
  </si>
  <si>
    <t>FID_33.CHR</t>
  </si>
  <si>
    <t>FID_34.CHR</t>
  </si>
  <si>
    <t>FID_35.CHR</t>
  </si>
  <si>
    <t>FID_36.CHR</t>
  </si>
  <si>
    <t>FID_37.CHR</t>
  </si>
  <si>
    <t>FID_38.CHR</t>
  </si>
  <si>
    <t>FID_39.CHR</t>
  </si>
  <si>
    <t>FID_40.CHR</t>
  </si>
  <si>
    <t>FID_41.CHR</t>
  </si>
  <si>
    <t>FID_42.CHR</t>
  </si>
  <si>
    <t>FID_43.CHR</t>
  </si>
  <si>
    <t>FID_44.CHR</t>
  </si>
  <si>
    <t>FID_45.CHR</t>
  </si>
  <si>
    <t>FID_46.CHR</t>
  </si>
  <si>
    <t>FID_47.CHR</t>
  </si>
  <si>
    <t>FID_48.CHR</t>
  </si>
  <si>
    <t>FID_49.CHR</t>
  </si>
  <si>
    <t>FID_50.CHR</t>
  </si>
  <si>
    <t>FID_51.CHR</t>
  </si>
  <si>
    <t>FID_52.CHR</t>
  </si>
  <si>
    <t>FID_53.CHR</t>
  </si>
  <si>
    <t>FID_54.CHR</t>
  </si>
  <si>
    <t>FID_55.CHR</t>
  </si>
  <si>
    <t>FID_56.CHR</t>
  </si>
  <si>
    <t>FID_57.CHR</t>
  </si>
  <si>
    <t>FID_58.CHR</t>
  </si>
  <si>
    <t>FID_59.CHR</t>
  </si>
  <si>
    <t>FID_60.CHR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</si>
</sst>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topLeftCell="I1" zoomScale="70" zoomScaleNormal="70" workbookViewId="0">
      <selection activeCell="N54" sqref="N54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44</v>
      </c>
      <c r="B2" s="7">
        <v>43045</v>
      </c>
      <c r="C2" s="8">
        <v>0.63200231481481484</v>
      </c>
      <c r="D2" s="8" t="s">
        <v>41</v>
      </c>
      <c r="E2" s="5">
        <v>2.4460000000000002</v>
      </c>
      <c r="F2" s="9">
        <v>37.6004</v>
      </c>
      <c r="G2" s="9" t="s">
        <v>42</v>
      </c>
      <c r="H2" s="9">
        <v>3.3559999999999999</v>
      </c>
      <c r="I2" s="9">
        <v>3825.9908</v>
      </c>
      <c r="J2" s="9" t="s">
        <v>43</v>
      </c>
      <c r="K2" s="9">
        <v>3.573</v>
      </c>
      <c r="L2" s="9">
        <v>725.38300000000004</v>
      </c>
      <c r="M2" s="4">
        <f>AVERAGE(F2:F5,F16:F19,F30:F33,F44:F47,F58:F61)</f>
        <v>38.632699999999993</v>
      </c>
      <c r="N2" s="4">
        <f>STDEV(F2:F5,F16:F19,F30:F33,F44:F47,G58:G61)</f>
        <v>0.3237748868169571</v>
      </c>
      <c r="O2" s="4">
        <v>4.08</v>
      </c>
      <c r="P2" s="4">
        <f>AVERAGE(I2:I5,I16:I19,I30:I33,I44:I47,I58:I61)</f>
        <v>3803.8595099999993</v>
      </c>
      <c r="Q2" s="4">
        <f>STDEV(I2:I5,I16:I19,I30:I33,I44:I47,I58:I61)</f>
        <v>17.146725622078471</v>
      </c>
      <c r="R2" s="4">
        <v>399</v>
      </c>
      <c r="S2" s="4">
        <f>AVERAGE(L2:L5,L16:L19,L30:L33,L44:L47,L58:L61)</f>
        <v>726.43874500000004</v>
      </c>
      <c r="T2" s="4">
        <f>STDEV(L2:L5,L16:L19,L30:L33,L44:L47,L58:L61)</f>
        <v>3.4889541333629621</v>
      </c>
      <c r="U2" s="4">
        <v>399</v>
      </c>
      <c r="AD2" s="7">
        <v>42951</v>
      </c>
      <c r="AE2" s="6">
        <f>(N2/M2)^2</f>
        <v>7.0238656711114648E-5</v>
      </c>
      <c r="AF2" s="6">
        <f>(T2/S2)^2</f>
        <v>2.3067074664582637E-5</v>
      </c>
      <c r="AG2" s="6">
        <f>(T2/S2)^2</f>
        <v>2.3067074664582637E-5</v>
      </c>
    </row>
    <row r="3" spans="1:33" x14ac:dyDescent="0.25">
      <c r="A3" s="5" t="s">
        <v>45</v>
      </c>
      <c r="B3" s="7">
        <v>43045</v>
      </c>
      <c r="C3" s="8">
        <v>0.63609953703703703</v>
      </c>
      <c r="D3" s="8" t="s">
        <v>41</v>
      </c>
      <c r="E3" s="5">
        <v>2.4460000000000002</v>
      </c>
      <c r="F3" s="9">
        <v>38.401299999999999</v>
      </c>
      <c r="G3" s="9" t="s">
        <v>42</v>
      </c>
      <c r="H3" s="9">
        <v>3.3559999999999999</v>
      </c>
      <c r="I3" s="9">
        <v>3820.0333999999998</v>
      </c>
      <c r="J3" s="9" t="s">
        <v>43</v>
      </c>
      <c r="K3" s="9">
        <v>3.5760000000000001</v>
      </c>
      <c r="L3" s="9">
        <v>731.0874</v>
      </c>
      <c r="M3" s="5"/>
      <c r="N3" s="4"/>
      <c r="O3" s="5"/>
      <c r="P3" s="5"/>
      <c r="Q3" s="4"/>
      <c r="R3" s="4"/>
      <c r="S3" s="5"/>
      <c r="T3" s="4"/>
      <c r="U3" s="4"/>
      <c r="AD3" s="7">
        <v>42951</v>
      </c>
    </row>
    <row r="4" spans="1:33" x14ac:dyDescent="0.25">
      <c r="A4" s="5" t="s">
        <v>46</v>
      </c>
      <c r="B4" s="7">
        <v>43045</v>
      </c>
      <c r="C4" s="8">
        <v>0.63975694444444442</v>
      </c>
      <c r="D4" s="8" t="s">
        <v>41</v>
      </c>
      <c r="E4" s="5">
        <v>2.44</v>
      </c>
      <c r="F4" s="9">
        <v>38.407200000000003</v>
      </c>
      <c r="G4" s="9" t="s">
        <v>42</v>
      </c>
      <c r="H4" s="9">
        <v>3.35</v>
      </c>
      <c r="I4" s="9">
        <v>3823.7467999999999</v>
      </c>
      <c r="J4" s="9" t="s">
        <v>43</v>
      </c>
      <c r="K4" s="9">
        <v>3.57</v>
      </c>
      <c r="L4" s="9">
        <v>731.47580000000005</v>
      </c>
      <c r="M4" s="5"/>
      <c r="N4" s="4"/>
      <c r="O4" s="5"/>
      <c r="P4" s="5"/>
      <c r="Q4" s="4"/>
      <c r="R4" s="4"/>
      <c r="S4" s="5"/>
      <c r="T4" s="4"/>
      <c r="U4" s="4"/>
      <c r="AD4" s="7">
        <v>42951</v>
      </c>
    </row>
    <row r="5" spans="1:33" x14ac:dyDescent="0.25">
      <c r="A5" s="5" t="s">
        <v>47</v>
      </c>
      <c r="B5" s="7">
        <v>43045</v>
      </c>
      <c r="C5" s="8">
        <v>0.64384259259259258</v>
      </c>
      <c r="D5" s="8" t="s">
        <v>41</v>
      </c>
      <c r="E5" s="5">
        <v>2.4430000000000001</v>
      </c>
      <c r="F5" s="9">
        <v>38.601999999999997</v>
      </c>
      <c r="G5" s="9" t="s">
        <v>42</v>
      </c>
      <c r="H5" s="9">
        <v>3.3530000000000002</v>
      </c>
      <c r="I5" s="9">
        <v>3807.3031999999998</v>
      </c>
      <c r="J5" s="9" t="s">
        <v>43</v>
      </c>
      <c r="K5" s="9">
        <v>3.57</v>
      </c>
      <c r="L5" s="9">
        <v>728.42319999999995</v>
      </c>
      <c r="M5" s="5"/>
      <c r="N5" s="4"/>
      <c r="O5" s="5"/>
      <c r="P5" s="5"/>
      <c r="Q5" s="4"/>
      <c r="R5" s="4"/>
      <c r="S5" s="5"/>
      <c r="T5" s="4"/>
      <c r="U5" s="4"/>
      <c r="AD5" s="7">
        <v>42951</v>
      </c>
    </row>
    <row r="6" spans="1:33" x14ac:dyDescent="0.25">
      <c r="A6" s="27" t="s">
        <v>48</v>
      </c>
      <c r="B6" s="28">
        <v>43045</v>
      </c>
      <c r="C6" s="29">
        <v>0.64749999999999996</v>
      </c>
      <c r="D6" s="29" t="s">
        <v>41</v>
      </c>
      <c r="E6" s="27">
        <v>2.4460000000000002</v>
      </c>
      <c r="F6" s="30">
        <v>18.710699999999999</v>
      </c>
      <c r="G6" s="30" t="s">
        <v>42</v>
      </c>
      <c r="H6" s="30">
        <v>3.3559999999999999</v>
      </c>
      <c r="I6" s="30">
        <v>3688.9142999999999</v>
      </c>
      <c r="J6" s="30" t="s">
        <v>43</v>
      </c>
      <c r="K6" s="30">
        <v>3.573</v>
      </c>
      <c r="L6" s="30">
        <v>430.02379999999999</v>
      </c>
      <c r="O6" s="10">
        <f>($O$2/$M$2)*F6</f>
        <v>1.9760372948305456</v>
      </c>
      <c r="R6" s="10">
        <f>($R$2/$P$2)*I6</f>
        <v>386.9429987702149</v>
      </c>
      <c r="U6" s="10">
        <f>($S$2/$U$2)*L6</f>
        <v>782.92217942889977</v>
      </c>
      <c r="V6" s="3">
        <v>0</v>
      </c>
      <c r="W6" s="11" t="s">
        <v>33</v>
      </c>
      <c r="X6" s="2">
        <f>SLOPE(O6:O10,$V$6:$V$10)</f>
        <v>-2.4887754230409789E-4</v>
      </c>
      <c r="Y6" s="2">
        <f>RSQ(O6:O10,$V$6:$V$10)</f>
        <v>0.71026510214404825</v>
      </c>
      <c r="Z6" s="2">
        <f>SLOPE($R6:$R10,$V$6:$V$10)</f>
        <v>1.7181117217444242</v>
      </c>
      <c r="AA6" s="2">
        <f>RSQ(R6:R10,$V$6:$V$10)</f>
        <v>0.73494443961712963</v>
      </c>
      <c r="AB6" s="2">
        <f>SLOPE(U6:U10,$V$6:$V$10)</f>
        <v>2.5605600274889184E-2</v>
      </c>
      <c r="AC6" s="2">
        <f>RSQ(U6:U10,$V$6:$V$10)</f>
        <v>8.0341631829748103E-5</v>
      </c>
      <c r="AD6" s="7">
        <v>42951</v>
      </c>
      <c r="AE6" s="2"/>
    </row>
    <row r="7" spans="1:33" x14ac:dyDescent="0.25">
      <c r="A7" s="27" t="s">
        <v>49</v>
      </c>
      <c r="B7" s="28">
        <v>43045</v>
      </c>
      <c r="C7" s="29">
        <v>0.65158564814814812</v>
      </c>
      <c r="D7" s="29" t="s">
        <v>41</v>
      </c>
      <c r="E7" s="27">
        <v>2.4430000000000001</v>
      </c>
      <c r="F7" s="30">
        <v>18.626000000000001</v>
      </c>
      <c r="G7" s="30" t="s">
        <v>42</v>
      </c>
      <c r="H7" s="30">
        <v>3.3530000000000002</v>
      </c>
      <c r="I7" s="30">
        <v>4252.1665999999996</v>
      </c>
      <c r="J7" s="30" t="s">
        <v>43</v>
      </c>
      <c r="K7" s="30">
        <v>3.57</v>
      </c>
      <c r="L7" s="30">
        <v>460.6628</v>
      </c>
      <c r="O7" s="10">
        <f>($O$2/$M$2)*F7</f>
        <v>1.9670921266181247</v>
      </c>
      <c r="R7" s="10">
        <f>($R$2/$P$2)*I7</f>
        <v>446.02448353829976</v>
      </c>
      <c r="U7" s="10">
        <f>($S$2/$U$2)*L7</f>
        <v>838.70502832126829</v>
      </c>
      <c r="V7" s="3">
        <v>10</v>
      </c>
      <c r="W7" s="13" t="s">
        <v>34</v>
      </c>
      <c r="X7" s="2">
        <f>SLOPE($O11:$O15,$V$6:$V$10)</f>
        <v>-7.8468240635523492E-4</v>
      </c>
      <c r="Y7" s="2">
        <f>RSQ(O11:O15,$V$6:$V$10)</f>
        <v>0.99501796190464842</v>
      </c>
      <c r="Z7" s="2">
        <f>SLOPE($R11:$R15,$V$6:$V$10)</f>
        <v>-0.10638693698758515</v>
      </c>
      <c r="AA7" s="2">
        <f>RSQ(R11:R15,$V$6:$V$10)</f>
        <v>4.5396243698368866E-2</v>
      </c>
      <c r="AB7" s="2">
        <f>SLOPE(U11:U15,$V$6:$V$10)</f>
        <v>-0.36325760611815555</v>
      </c>
      <c r="AC7" s="2">
        <f>RSQ(U11:U15,$V$6:$V$10)</f>
        <v>0.78601541187257673</v>
      </c>
      <c r="AD7" s="7">
        <v>42951</v>
      </c>
      <c r="AE7" s="2"/>
    </row>
    <row r="8" spans="1:33" x14ac:dyDescent="0.25">
      <c r="A8" s="27" t="s">
        <v>50</v>
      </c>
      <c r="B8" s="28">
        <v>43045</v>
      </c>
      <c r="C8" s="29">
        <v>0.65524305555555562</v>
      </c>
      <c r="D8" s="29" t="s">
        <v>41</v>
      </c>
      <c r="E8" s="27">
        <v>2.4460000000000002</v>
      </c>
      <c r="F8" s="30">
        <v>18.638000000000002</v>
      </c>
      <c r="G8" s="30" t="s">
        <v>42</v>
      </c>
      <c r="H8" s="30">
        <v>3.3559999999999999</v>
      </c>
      <c r="I8" s="30">
        <v>4187.3932000000004</v>
      </c>
      <c r="J8" s="30" t="s">
        <v>43</v>
      </c>
      <c r="K8" s="30">
        <v>3.573</v>
      </c>
      <c r="L8" s="30">
        <v>432.98320000000001</v>
      </c>
      <c r="O8" s="10">
        <f>($O$2/$M$2)*F8</f>
        <v>1.9683594467898962</v>
      </c>
      <c r="R8" s="10">
        <f>($R$2/$P$2)*I8</f>
        <v>439.23017724700361</v>
      </c>
      <c r="U8" s="10">
        <f>($S$2/$U$2)*L8</f>
        <v>788.31020655158909</v>
      </c>
      <c r="V8" s="3">
        <v>20</v>
      </c>
      <c r="W8" s="15" t="s">
        <v>35</v>
      </c>
      <c r="X8" s="2">
        <f>SLOPE($O20:$O24,$V$6:$V$10)</f>
        <v>1.3116763777835773E-4</v>
      </c>
      <c r="Y8" s="2">
        <f>RSQ(O20:O24,$V$6:$V$10)</f>
        <v>2.6965060395383312E-2</v>
      </c>
      <c r="Z8" s="2">
        <f>SLOPE($R20:$R24,$V$6:$V$10)</f>
        <v>1.0932560080274891</v>
      </c>
      <c r="AA8" s="2">
        <f>RSQ(R20:R24,$V$6:$V$10)</f>
        <v>0.51186625751362735</v>
      </c>
      <c r="AB8" s="2">
        <f>SLOPE($U20:$U24,$V$6:$V$10)</f>
        <v>8.2551843548345688E-2</v>
      </c>
      <c r="AC8" s="2">
        <f>RSQ(U20:U24,$V$6:$V$10)</f>
        <v>8.4757144575662545E-3</v>
      </c>
      <c r="AD8" s="7">
        <v>42951</v>
      </c>
      <c r="AE8" s="2"/>
    </row>
    <row r="9" spans="1:33" x14ac:dyDescent="0.25">
      <c r="A9" s="27" t="s">
        <v>51</v>
      </c>
      <c r="B9" s="28">
        <v>43045</v>
      </c>
      <c r="C9" s="29">
        <v>0.65909722222222222</v>
      </c>
      <c r="D9" s="29" t="s">
        <v>41</v>
      </c>
      <c r="E9" s="27">
        <v>2.44</v>
      </c>
      <c r="F9" s="30">
        <v>17.481200000000001</v>
      </c>
      <c r="G9" s="30" t="s">
        <v>42</v>
      </c>
      <c r="H9" s="30">
        <v>3.35</v>
      </c>
      <c r="I9" s="30">
        <v>3876.3618000000001</v>
      </c>
      <c r="J9" s="30" t="s">
        <v>43</v>
      </c>
      <c r="K9" s="30">
        <v>3.5659999999999998</v>
      </c>
      <c r="L9" s="30">
        <v>401.14440000000002</v>
      </c>
      <c r="N9" s="10">
        <f>($O$2/$M$2)*F9</f>
        <v>1.8461897822311157</v>
      </c>
      <c r="Q9" s="10">
        <f>($R$2/$P$2)*I9</f>
        <v>406.60501633510654</v>
      </c>
      <c r="U9" s="10">
        <f>($S$2/$U$2)*L9</f>
        <v>730.34294360846627</v>
      </c>
      <c r="V9" s="3">
        <v>30</v>
      </c>
      <c r="W9" s="18" t="s">
        <v>36</v>
      </c>
      <c r="X9" s="2">
        <f>SLOPE($O25:$O29,$V$6:$V$10)</f>
        <v>-6.0609587214977001E-4</v>
      </c>
      <c r="Y9" s="2">
        <f>RSQ(O25:O29,$V$6:$V$10)</f>
        <v>0.74182031577024166</v>
      </c>
      <c r="Z9" s="2">
        <f>SLOPE($R25:$R29,$V$6:$V$10)</f>
        <v>92.152065075084735</v>
      </c>
      <c r="AA9" s="2">
        <f>RSQ(R25:R29,$V$6:$V$10)</f>
        <v>0.99968060650377899</v>
      </c>
      <c r="AB9" s="2">
        <f>SLOPE(U25:U29,$V$6:$V$10)</f>
        <v>9.2020162400845624</v>
      </c>
      <c r="AC9" s="2">
        <f>RSQ(U25:U29,$V$6:$V$10)</f>
        <v>0.95454311786807999</v>
      </c>
      <c r="AD9" s="7">
        <v>42951</v>
      </c>
      <c r="AE9" s="2"/>
    </row>
    <row r="10" spans="1:33" x14ac:dyDescent="0.25">
      <c r="A10" s="27" t="s">
        <v>52</v>
      </c>
      <c r="B10" s="28">
        <v>43045</v>
      </c>
      <c r="C10" s="29">
        <v>0.66318287037037038</v>
      </c>
      <c r="D10" s="29" t="s">
        <v>41</v>
      </c>
      <c r="E10" s="27">
        <v>2.4460000000000002</v>
      </c>
      <c r="F10" s="30">
        <v>18.5989</v>
      </c>
      <c r="G10" s="30" t="s">
        <v>42</v>
      </c>
      <c r="H10" s="30">
        <v>3.3559999999999999</v>
      </c>
      <c r="I10" s="30">
        <v>4458.2624999999998</v>
      </c>
      <c r="J10" s="30" t="s">
        <v>43</v>
      </c>
      <c r="K10" s="30">
        <v>3.5760000000000001</v>
      </c>
      <c r="L10" s="30">
        <v>460.4862</v>
      </c>
      <c r="O10" s="10">
        <f>($O$2/$M$2)*F10</f>
        <v>1.964230095230207</v>
      </c>
      <c r="R10" s="10">
        <f t="shared" ref="R9:R15" si="0">($R$2/$P$2)*I10</f>
        <v>467.64259637443871</v>
      </c>
      <c r="U10" s="10">
        <f>($S$2/$U$2)*L10</f>
        <v>838.38350179904523</v>
      </c>
      <c r="V10" s="3">
        <v>40</v>
      </c>
      <c r="W10" s="20" t="s">
        <v>37</v>
      </c>
      <c r="X10" s="2">
        <f>SLOPE($O34:$O38,$V$6:$V$10)</f>
        <v>1.1082714902142543E-3</v>
      </c>
      <c r="Y10" s="2">
        <f>RSQ(O34:O38,$V$6:$V$10)</f>
        <v>0.95542022686182337</v>
      </c>
      <c r="Z10" s="2">
        <f>SLOPE($R34:$R38,$V$6:$V$10)</f>
        <v>3.2411106918089092</v>
      </c>
      <c r="AA10" s="2">
        <f>RSQ(R34:R38,$V$6:$V$10)</f>
        <v>0.89834245019894399</v>
      </c>
      <c r="AB10" s="2">
        <f>SLOPE(U34:U38,$V$6:$V$10)</f>
        <v>0.80716629876767232</v>
      </c>
      <c r="AC10" s="2">
        <f>RSQ(U34:U38,$V$6:$V$10)</f>
        <v>0.23540583471747539</v>
      </c>
      <c r="AD10" s="7">
        <v>42951</v>
      </c>
      <c r="AE10" s="2"/>
    </row>
    <row r="11" spans="1:33" x14ac:dyDescent="0.25">
      <c r="A11" s="27" t="s">
        <v>53</v>
      </c>
      <c r="B11" s="28">
        <v>43045</v>
      </c>
      <c r="C11" s="29">
        <v>0.66726851851851843</v>
      </c>
      <c r="D11" s="29" t="s">
        <v>41</v>
      </c>
      <c r="E11" s="27">
        <v>2.4430000000000001</v>
      </c>
      <c r="F11" s="30">
        <v>18.7026</v>
      </c>
      <c r="G11" s="30" t="s">
        <v>42</v>
      </c>
      <c r="H11" s="30">
        <v>3.3530000000000002</v>
      </c>
      <c r="I11" s="30">
        <v>3764.0709999999999</v>
      </c>
      <c r="J11" s="30" t="s">
        <v>43</v>
      </c>
      <c r="K11" s="30">
        <v>3.573</v>
      </c>
      <c r="L11" s="30">
        <v>428.21949999999998</v>
      </c>
      <c r="O11" s="12">
        <f>($O$2/$M$2)*F11</f>
        <v>1.9751818537145998</v>
      </c>
      <c r="R11" s="12">
        <f>($R$2/$P$2)*I11</f>
        <v>394.82644536469752</v>
      </c>
      <c r="U11" s="12">
        <f>($S$2/$U$2)*L11</f>
        <v>779.63718336974318</v>
      </c>
      <c r="V11" s="3"/>
      <c r="W11" s="21" t="s">
        <v>38</v>
      </c>
      <c r="X11" s="2">
        <f>SLOPE($O39:$O43,$V$6:$V$10)</f>
        <v>-4.4445974524172536E-3</v>
      </c>
      <c r="Y11" s="2">
        <f>RSQ(O39:O43,$V$6:$V$10)</f>
        <v>0.72228617238063597</v>
      </c>
      <c r="Z11" s="2">
        <f>SLOPE($R39:$R43,$V$6:$V$10)</f>
        <v>13.15499496089434</v>
      </c>
      <c r="AA11" s="2">
        <f>RSQ(R39:R43,$V$6:$V$10)</f>
        <v>0.92757327430316661</v>
      </c>
      <c r="AB11" s="2">
        <f>SLOPE($U39:$U43,$V$6:$V$10)</f>
        <v>-0.18089053009893519</v>
      </c>
      <c r="AC11" s="2">
        <f>RSQ(U39:U43,$V$6:$V$10)</f>
        <v>1.8696963144182229E-2</v>
      </c>
      <c r="AD11" s="7">
        <v>42951</v>
      </c>
      <c r="AE11" s="2"/>
    </row>
    <row r="12" spans="1:33" x14ac:dyDescent="0.25">
      <c r="A12" s="27" t="s">
        <v>54</v>
      </c>
      <c r="B12" s="28">
        <v>43045</v>
      </c>
      <c r="C12" s="29">
        <v>0.6713541666666667</v>
      </c>
      <c r="D12" s="29" t="s">
        <v>41</v>
      </c>
      <c r="E12" s="27">
        <v>2.4460000000000002</v>
      </c>
      <c r="F12" s="30">
        <v>18.650600000000001</v>
      </c>
      <c r="G12" s="30" t="s">
        <v>42</v>
      </c>
      <c r="H12" s="30">
        <v>3.3559999999999999</v>
      </c>
      <c r="I12" s="30">
        <v>3717.2294000000002</v>
      </c>
      <c r="J12" s="30" t="s">
        <v>43</v>
      </c>
      <c r="K12" s="30">
        <v>3.573</v>
      </c>
      <c r="L12" s="30">
        <v>423.67829999999998</v>
      </c>
      <c r="O12" s="12">
        <f>($O$2/$M$2)*F12</f>
        <v>1.9696901329702563</v>
      </c>
      <c r="R12" s="12">
        <f>($R$2/$P$2)*I12</f>
        <v>389.91306768845419</v>
      </c>
      <c r="U12" s="12">
        <f>($S$2/$U$2)*L12</f>
        <v>771.36925447552255</v>
      </c>
      <c r="V12" s="3"/>
      <c r="W12" s="23" t="s">
        <v>39</v>
      </c>
      <c r="X12" s="2">
        <f>SLOPE($O48:$O52,$V$6:$V$10)</f>
        <v>-4.8168727528751897E-4</v>
      </c>
      <c r="Y12" s="2">
        <f>RSQ(O48:O52,$V$6:$V$10)</f>
        <v>0.14979265072246137</v>
      </c>
      <c r="Z12" s="2">
        <f>SLOPE($R48:$R52,$V$6:$V$10)</f>
        <v>1.14386584561321</v>
      </c>
      <c r="AA12" s="2">
        <f>RSQ(R48:R52,$V$6:$V$10)</f>
        <v>0.12950435346408887</v>
      </c>
      <c r="AB12" s="2">
        <f>SLOPE(U48:U52,$V$6:$V$10)</f>
        <v>0.61921165255194066</v>
      </c>
      <c r="AC12" s="2">
        <f>RSQ(U48:U52,$V$6:$V$10)</f>
        <v>0.90682848359784929</v>
      </c>
      <c r="AD12" s="7">
        <v>42951</v>
      </c>
      <c r="AE12" s="2"/>
    </row>
    <row r="13" spans="1:33" x14ac:dyDescent="0.25">
      <c r="A13" s="27" t="s">
        <v>55</v>
      </c>
      <c r="B13" s="28">
        <v>43045</v>
      </c>
      <c r="C13" s="29">
        <v>0.67502314814814823</v>
      </c>
      <c r="D13" s="29" t="s">
        <v>41</v>
      </c>
      <c r="E13" s="27">
        <v>2.4460000000000002</v>
      </c>
      <c r="F13" s="30">
        <v>18.785299999999999</v>
      </c>
      <c r="G13" s="30" t="s">
        <v>42</v>
      </c>
      <c r="H13" s="30">
        <v>3.3559999999999999</v>
      </c>
      <c r="I13" s="30">
        <v>3890.5065</v>
      </c>
      <c r="J13" s="30" t="s">
        <v>43</v>
      </c>
      <c r="K13" s="30">
        <v>3.5760000000000001</v>
      </c>
      <c r="L13" s="30">
        <v>437.45780000000002</v>
      </c>
      <c r="N13" s="12">
        <f>($O$2/$M$2)*F13</f>
        <v>1.9839158018983922</v>
      </c>
      <c r="R13" s="12">
        <f>($R$2/$P$2)*I13</f>
        <v>408.08870291321568</v>
      </c>
      <c r="T13" s="12">
        <f>($S$2/$U$2)*L13</f>
        <v>796.45688025679465</v>
      </c>
      <c r="V13" s="3"/>
      <c r="W13" s="25" t="s">
        <v>40</v>
      </c>
      <c r="X13" s="2">
        <f>SLOPE($O53:$O57,$V$6:$V$10)</f>
        <v>-6.8414167272802624E-3</v>
      </c>
      <c r="Y13" s="2">
        <f>RSQ(O53:O57,$V$6:$V$10)</f>
        <v>0.94561146916536698</v>
      </c>
      <c r="Z13" s="2">
        <f>SLOPE($R53:$R57,$V$6:$V$10)</f>
        <v>6.7700891177234901</v>
      </c>
      <c r="AA13" s="2">
        <f>RSQ(R53:R57,$V$6:$V$10)</f>
        <v>0.96281291244528033</v>
      </c>
      <c r="AB13" s="2">
        <f>SLOPE(U53:U57,$V$6:$V$10)</f>
        <v>0.53391609173864707</v>
      </c>
      <c r="AC13" s="2">
        <f>RSQ(U53:U57,$V$6:$V$10)</f>
        <v>0.11036805565871111</v>
      </c>
      <c r="AD13" s="7">
        <v>42951</v>
      </c>
      <c r="AE13" s="2"/>
    </row>
    <row r="14" spans="1:33" x14ac:dyDescent="0.25">
      <c r="A14" s="27" t="s">
        <v>56</v>
      </c>
      <c r="B14" s="28">
        <v>43045</v>
      </c>
      <c r="C14" s="29">
        <v>0.67910879629629628</v>
      </c>
      <c r="D14" s="29" t="s">
        <v>41</v>
      </c>
      <c r="E14" s="27">
        <v>2.44</v>
      </c>
      <c r="F14" s="30">
        <v>18.484400000000001</v>
      </c>
      <c r="G14" s="30" t="s">
        <v>42</v>
      </c>
      <c r="H14" s="30">
        <v>3.35</v>
      </c>
      <c r="I14" s="30">
        <v>3742.8422</v>
      </c>
      <c r="J14" s="30" t="s">
        <v>43</v>
      </c>
      <c r="K14" s="30">
        <v>3.5659999999999998</v>
      </c>
      <c r="L14" s="30">
        <v>418.79520000000002</v>
      </c>
      <c r="O14" s="12">
        <f>($O$2/$M$2)*F14</f>
        <v>1.9521377485912199</v>
      </c>
      <c r="R14" s="12">
        <f>($R$2/$P$2)*I14</f>
        <v>392.59968299933354</v>
      </c>
      <c r="U14" s="12">
        <f>($S$2/$U$2)*L14</f>
        <v>762.47884586472196</v>
      </c>
      <c r="AD14" s="7">
        <v>42951</v>
      </c>
    </row>
    <row r="15" spans="1:33" x14ac:dyDescent="0.25">
      <c r="A15" s="27" t="s">
        <v>57</v>
      </c>
      <c r="B15" s="28">
        <v>43045</v>
      </c>
      <c r="C15" s="29">
        <v>0.68319444444444455</v>
      </c>
      <c r="D15" s="29" t="s">
        <v>41</v>
      </c>
      <c r="E15" s="27">
        <v>2.4430000000000001</v>
      </c>
      <c r="F15" s="30">
        <v>18.414200000000001</v>
      </c>
      <c r="G15" s="30" t="s">
        <v>42</v>
      </c>
      <c r="H15" s="30">
        <v>3.3530000000000002</v>
      </c>
      <c r="I15" s="30">
        <v>3700.5527000000002</v>
      </c>
      <c r="J15" s="30" t="s">
        <v>43</v>
      </c>
      <c r="K15" s="30">
        <v>3.573</v>
      </c>
      <c r="L15" s="30">
        <v>420.685</v>
      </c>
      <c r="O15" s="12">
        <f>($O$2/$M$2)*F15</f>
        <v>1.9447239255863562</v>
      </c>
      <c r="R15" s="12">
        <f>($R$2/$P$2)*I15</f>
        <v>388.16379085987859</v>
      </c>
      <c r="U15" s="12">
        <f>($S$2/$U$2)*L15</f>
        <v>765.9195073692357</v>
      </c>
      <c r="AD15" s="7">
        <v>42951</v>
      </c>
    </row>
    <row r="16" spans="1:33" x14ac:dyDescent="0.25">
      <c r="A16" s="5" t="s">
        <v>58</v>
      </c>
      <c r="B16" s="7">
        <v>43045</v>
      </c>
      <c r="C16" s="8">
        <v>0.68685185185185194</v>
      </c>
      <c r="D16" s="8" t="s">
        <v>41</v>
      </c>
      <c r="E16" s="5">
        <v>2.4430000000000001</v>
      </c>
      <c r="F16" s="9">
        <v>38.212699999999998</v>
      </c>
      <c r="G16" s="9" t="s">
        <v>42</v>
      </c>
      <c r="H16" s="9">
        <v>3.3530000000000002</v>
      </c>
      <c r="I16" s="9">
        <v>3802.9178999999999</v>
      </c>
      <c r="J16" s="9" t="s">
        <v>43</v>
      </c>
      <c r="K16" s="9">
        <v>3.57</v>
      </c>
      <c r="L16" s="9">
        <v>723.70079999999996</v>
      </c>
      <c r="M16" s="5"/>
      <c r="N16" s="4"/>
      <c r="O16" s="5"/>
      <c r="P16" s="5"/>
      <c r="Q16" s="4"/>
      <c r="R16" s="4"/>
      <c r="S16" s="5"/>
      <c r="T16" s="4"/>
      <c r="U16" s="4"/>
      <c r="AD16" s="7">
        <v>42951</v>
      </c>
    </row>
    <row r="17" spans="1:30" x14ac:dyDescent="0.25">
      <c r="A17" s="5" t="s">
        <v>59</v>
      </c>
      <c r="B17" s="7">
        <v>43045</v>
      </c>
      <c r="C17" s="8">
        <v>0.69050925925925932</v>
      </c>
      <c r="D17" s="8" t="s">
        <v>41</v>
      </c>
      <c r="E17" s="5">
        <v>2.4460000000000002</v>
      </c>
      <c r="F17" s="9">
        <v>38.288400000000003</v>
      </c>
      <c r="G17" s="9" t="s">
        <v>42</v>
      </c>
      <c r="H17" s="9">
        <v>3.3559999999999999</v>
      </c>
      <c r="I17" s="9">
        <v>3796.6974</v>
      </c>
      <c r="J17" s="9" t="s">
        <v>43</v>
      </c>
      <c r="K17" s="9">
        <v>3.573</v>
      </c>
      <c r="L17" s="9">
        <v>717.11260000000004</v>
      </c>
      <c r="M17" s="5"/>
      <c r="N17" s="4"/>
      <c r="O17" s="5"/>
      <c r="P17" s="5"/>
      <c r="Q17" s="4"/>
      <c r="R17" s="4"/>
      <c r="S17" s="5"/>
      <c r="T17" s="4"/>
      <c r="U17" s="4"/>
      <c r="AD17" s="7">
        <v>42951</v>
      </c>
    </row>
    <row r="18" spans="1:30" x14ac:dyDescent="0.25">
      <c r="A18" s="5" t="s">
        <v>60</v>
      </c>
      <c r="B18" s="7">
        <v>43045</v>
      </c>
      <c r="C18" s="8">
        <v>0.69417824074074075</v>
      </c>
      <c r="D18" s="8" t="s">
        <v>41</v>
      </c>
      <c r="E18" s="5">
        <v>2.44</v>
      </c>
      <c r="F18" s="9">
        <v>38.479500000000002</v>
      </c>
      <c r="G18" s="9" t="s">
        <v>42</v>
      </c>
      <c r="H18" s="9">
        <v>3.35</v>
      </c>
      <c r="I18" s="9">
        <v>3817.2215999999999</v>
      </c>
      <c r="J18" s="9" t="s">
        <v>43</v>
      </c>
      <c r="K18" s="9">
        <v>3.57</v>
      </c>
      <c r="L18" s="9">
        <v>727.25229999999999</v>
      </c>
      <c r="M18" s="5"/>
      <c r="N18" s="4"/>
      <c r="O18" s="5"/>
      <c r="P18" s="5"/>
      <c r="Q18" s="4"/>
      <c r="R18" s="4"/>
      <c r="S18" s="5"/>
      <c r="T18" s="4"/>
      <c r="U18" s="4"/>
      <c r="AD18" s="7">
        <v>42951</v>
      </c>
    </row>
    <row r="19" spans="1:30" x14ac:dyDescent="0.25">
      <c r="A19" s="5" t="s">
        <v>61</v>
      </c>
      <c r="B19" s="7">
        <v>43045</v>
      </c>
      <c r="C19" s="8">
        <v>0.69783564814814814</v>
      </c>
      <c r="D19" s="8" t="s">
        <v>41</v>
      </c>
      <c r="E19" s="5">
        <v>2.4460000000000002</v>
      </c>
      <c r="F19" s="9">
        <v>38.578400000000002</v>
      </c>
      <c r="G19" s="9" t="s">
        <v>42</v>
      </c>
      <c r="H19" s="9">
        <v>3.3559999999999999</v>
      </c>
      <c r="I19" s="9">
        <v>3815.8226</v>
      </c>
      <c r="J19" s="9" t="s">
        <v>43</v>
      </c>
      <c r="K19" s="9">
        <v>3.5760000000000001</v>
      </c>
      <c r="L19" s="9">
        <v>727.63639999999998</v>
      </c>
      <c r="M19" s="5"/>
      <c r="N19" s="4"/>
      <c r="O19" s="5"/>
      <c r="P19" s="5"/>
      <c r="Q19" s="4"/>
      <c r="R19" s="4"/>
      <c r="S19" s="5"/>
      <c r="T19" s="4"/>
      <c r="U19" s="4"/>
      <c r="AD19" s="7">
        <v>42951</v>
      </c>
    </row>
    <row r="20" spans="1:30" x14ac:dyDescent="0.25">
      <c r="A20" s="27" t="s">
        <v>62</v>
      </c>
      <c r="B20" s="28">
        <v>43045</v>
      </c>
      <c r="C20" s="29">
        <v>0.70192129629629629</v>
      </c>
      <c r="D20" s="29" t="s">
        <v>41</v>
      </c>
      <c r="E20" s="27">
        <v>2.4460000000000002</v>
      </c>
      <c r="F20" s="30">
        <v>18.453900000000001</v>
      </c>
      <c r="G20" s="30" t="s">
        <v>42</v>
      </c>
      <c r="H20" s="30">
        <v>3.3559999999999999</v>
      </c>
      <c r="I20" s="30">
        <v>3830.8029999999999</v>
      </c>
      <c r="J20" s="30" t="s">
        <v>43</v>
      </c>
      <c r="K20" s="30">
        <v>3.5760000000000001</v>
      </c>
      <c r="L20" s="30">
        <v>444.40960000000001</v>
      </c>
      <c r="O20" s="14">
        <f>($O$2/$M$2)*F20</f>
        <v>1.9489166431546339</v>
      </c>
      <c r="P20" s="3"/>
      <c r="R20" s="14">
        <f>($R$2/$P$2)*I20</f>
        <v>401.82619599428904</v>
      </c>
      <c r="S20" s="3"/>
      <c r="U20" s="14">
        <f>($S$2/$U$2)*L20</f>
        <v>809.11366438584469</v>
      </c>
      <c r="AD20" s="7">
        <v>42951</v>
      </c>
    </row>
    <row r="21" spans="1:30" x14ac:dyDescent="0.25">
      <c r="A21" s="27" t="s">
        <v>63</v>
      </c>
      <c r="B21" s="28">
        <v>43045</v>
      </c>
      <c r="C21" s="29">
        <v>0.70600694444444445</v>
      </c>
      <c r="D21" s="29" t="s">
        <v>41</v>
      </c>
      <c r="E21" s="27">
        <v>2.44</v>
      </c>
      <c r="F21" s="30">
        <v>18.644100000000002</v>
      </c>
      <c r="G21" s="30" t="s">
        <v>42</v>
      </c>
      <c r="H21" s="30">
        <v>3.35</v>
      </c>
      <c r="I21" s="30">
        <v>3606.7586999999999</v>
      </c>
      <c r="J21" s="30" t="s">
        <v>43</v>
      </c>
      <c r="K21" s="30">
        <v>3.57</v>
      </c>
      <c r="L21" s="30">
        <v>426.67610000000002</v>
      </c>
      <c r="O21" s="14">
        <f>($O$2/$M$2)*F21</f>
        <v>1.9690036678772134</v>
      </c>
      <c r="P21" s="3"/>
      <c r="R21" s="14">
        <f>($R$2/$P$2)*I21</f>
        <v>378.32541331159734</v>
      </c>
      <c r="S21" s="3"/>
      <c r="U21" s="14">
        <f>($S$2/$U$2)*L21</f>
        <v>776.82719449998638</v>
      </c>
      <c r="AD21" s="7">
        <v>42951</v>
      </c>
    </row>
    <row r="22" spans="1:30" x14ac:dyDescent="0.25">
      <c r="A22" s="27" t="s">
        <v>64</v>
      </c>
      <c r="B22" s="28">
        <v>43045</v>
      </c>
      <c r="C22" s="29">
        <v>0.71010416666666665</v>
      </c>
      <c r="D22" s="29" t="s">
        <v>41</v>
      </c>
      <c r="E22" s="27">
        <v>2.4430000000000001</v>
      </c>
      <c r="F22" s="30">
        <v>18.702999999999999</v>
      </c>
      <c r="G22" s="30" t="s">
        <v>42</v>
      </c>
      <c r="H22" s="30">
        <v>3.3530000000000002</v>
      </c>
      <c r="I22" s="30">
        <v>4109.1858000000002</v>
      </c>
      <c r="J22" s="30" t="s">
        <v>43</v>
      </c>
      <c r="K22" s="30">
        <v>3.573</v>
      </c>
      <c r="L22" s="30">
        <v>446.44060000000002</v>
      </c>
      <c r="O22" s="14">
        <f>($O$2/$M$2)*F22</f>
        <v>1.9752240977203255</v>
      </c>
      <c r="P22" s="3"/>
      <c r="R22" s="14">
        <f>($R$2/$P$2)*I22</f>
        <v>431.02673216235587</v>
      </c>
      <c r="S22" s="3"/>
      <c r="U22" s="14">
        <f>($S$2/$U$2)*L22</f>
        <v>812.8114014562583</v>
      </c>
      <c r="AD22" s="7">
        <v>42951</v>
      </c>
    </row>
    <row r="23" spans="1:30" x14ac:dyDescent="0.25">
      <c r="A23" s="27" t="s">
        <v>65</v>
      </c>
      <c r="B23" s="28">
        <v>43045</v>
      </c>
      <c r="C23" s="29">
        <v>0.71418981481481481</v>
      </c>
      <c r="D23" s="29" t="s">
        <v>41</v>
      </c>
      <c r="E23" s="27">
        <v>2.4460000000000002</v>
      </c>
      <c r="F23" s="30">
        <v>18.435700000000001</v>
      </c>
      <c r="G23" s="30" t="s">
        <v>42</v>
      </c>
      <c r="H23" s="30">
        <v>3.3559999999999999</v>
      </c>
      <c r="I23" s="30">
        <v>4142.2556000000004</v>
      </c>
      <c r="J23" s="30" t="s">
        <v>43</v>
      </c>
      <c r="K23" s="30">
        <v>3.5760000000000001</v>
      </c>
      <c r="L23" s="30">
        <v>437.68630000000002</v>
      </c>
      <c r="O23" s="14">
        <f>($O$2/$M$2)*F23</f>
        <v>1.9469945408941136</v>
      </c>
      <c r="P23" s="3"/>
      <c r="R23" s="14">
        <f>($R$2/$P$2)*I23</f>
        <v>434.49553803315951</v>
      </c>
      <c r="S23" s="3"/>
      <c r="U23" s="14">
        <f>($S$2/$U$2)*L23</f>
        <v>796.87289843532221</v>
      </c>
      <c r="AD23" s="7">
        <v>42951</v>
      </c>
    </row>
    <row r="24" spans="1:30" x14ac:dyDescent="0.25">
      <c r="A24" s="27" t="s">
        <v>66</v>
      </c>
      <c r="B24" s="28">
        <v>43045</v>
      </c>
      <c r="C24" s="29">
        <v>0.71827546296296296</v>
      </c>
      <c r="D24" s="29" t="s">
        <v>41</v>
      </c>
      <c r="E24" s="27">
        <v>2.4359999999999999</v>
      </c>
      <c r="F24" s="30">
        <v>18.620200000000001</v>
      </c>
      <c r="G24" s="30" t="s">
        <v>42</v>
      </c>
      <c r="H24" s="30">
        <v>3.35</v>
      </c>
      <c r="I24" s="30">
        <v>4084.1813999999999</v>
      </c>
      <c r="J24" s="30" t="s">
        <v>43</v>
      </c>
      <c r="K24" s="30">
        <v>3.5659999999999998</v>
      </c>
      <c r="L24" s="30">
        <v>441.17160000000001</v>
      </c>
      <c r="O24" s="14">
        <f>($O$2/$M$2)*F24</f>
        <v>1.9664795885351016</v>
      </c>
      <c r="P24" s="3"/>
      <c r="R24" s="14">
        <f>($R$2/$P$2)*I24</f>
        <v>428.40393403488241</v>
      </c>
      <c r="S24" s="3"/>
      <c r="U24" s="14">
        <f>($S$2/$U$2)*L24</f>
        <v>803.21840459559405</v>
      </c>
      <c r="AD24" s="7">
        <v>42951</v>
      </c>
    </row>
    <row r="25" spans="1:30" x14ac:dyDescent="0.25">
      <c r="A25" s="27" t="s">
        <v>67</v>
      </c>
      <c r="B25" s="28">
        <v>43045</v>
      </c>
      <c r="C25" s="29">
        <v>0.72212962962962957</v>
      </c>
      <c r="D25" s="29" t="s">
        <v>41</v>
      </c>
      <c r="E25" s="27">
        <v>2.44</v>
      </c>
      <c r="F25" s="30">
        <v>18.868200000000002</v>
      </c>
      <c r="G25" s="30" t="s">
        <v>42</v>
      </c>
      <c r="H25" s="30">
        <v>3.35</v>
      </c>
      <c r="I25" s="30">
        <v>11687.638999999999</v>
      </c>
      <c r="J25" s="30" t="s">
        <v>43</v>
      </c>
      <c r="K25" s="30">
        <v>3.5659999999999998</v>
      </c>
      <c r="L25" s="30">
        <v>500.79930000000002</v>
      </c>
      <c r="N25" s="17">
        <f>($O$2/$M$2)*F25</f>
        <v>1.9926708720850477</v>
      </c>
      <c r="P25" s="3"/>
      <c r="R25" s="17">
        <f>($R$2/$P$2)*I25</f>
        <v>1225.9569389301657</v>
      </c>
      <c r="S25" s="3"/>
      <c r="U25" s="17">
        <f>($S$2/$U$2)*L25</f>
        <v>911.7794861876655</v>
      </c>
      <c r="AD25" s="7">
        <v>42951</v>
      </c>
    </row>
    <row r="26" spans="1:30" x14ac:dyDescent="0.25">
      <c r="A26" s="27" t="s">
        <v>68</v>
      </c>
      <c r="B26" s="28">
        <v>43045</v>
      </c>
      <c r="C26" s="29">
        <v>0.72620370370370368</v>
      </c>
      <c r="D26" s="29" t="s">
        <v>41</v>
      </c>
      <c r="E26" s="27">
        <v>2.4460000000000002</v>
      </c>
      <c r="F26" s="30">
        <v>19.005800000000001</v>
      </c>
      <c r="G26" s="30" t="s">
        <v>42</v>
      </c>
      <c r="H26" s="30">
        <v>3.3559999999999999</v>
      </c>
      <c r="I26" s="30">
        <v>20385.738600000001</v>
      </c>
      <c r="J26" s="30" t="s">
        <v>43</v>
      </c>
      <c r="K26" s="30">
        <v>3.5760000000000001</v>
      </c>
      <c r="L26" s="30">
        <v>520.62199999999996</v>
      </c>
      <c r="O26" s="17">
        <f>($O$2/$M$2)*F26</f>
        <v>2.0072028100546953</v>
      </c>
      <c r="P26" s="3"/>
      <c r="R26" s="17">
        <f>($R$2/$P$2)*I26</f>
        <v>2138.3307348803746</v>
      </c>
      <c r="S26" s="3"/>
      <c r="U26" s="17">
        <f>($S$2/$U$2)*L26</f>
        <v>947.86965488568922</v>
      </c>
      <c r="AD26" s="7">
        <v>42951</v>
      </c>
    </row>
    <row r="27" spans="1:30" x14ac:dyDescent="0.25">
      <c r="A27" s="27" t="s">
        <v>69</v>
      </c>
      <c r="B27" s="28">
        <v>43045</v>
      </c>
      <c r="C27" s="29">
        <v>0.72987268518518522</v>
      </c>
      <c r="D27" s="29" t="s">
        <v>41</v>
      </c>
      <c r="E27" s="27">
        <v>2.4430000000000001</v>
      </c>
      <c r="F27" s="30">
        <v>19.045000000000002</v>
      </c>
      <c r="G27" s="30" t="s">
        <v>42</v>
      </c>
      <c r="H27" s="30">
        <v>3.3559999999999999</v>
      </c>
      <c r="I27" s="30">
        <v>28884.106800000001</v>
      </c>
      <c r="J27" s="30" t="s">
        <v>43</v>
      </c>
      <c r="K27" s="30">
        <v>3.573</v>
      </c>
      <c r="L27" s="30">
        <v>560.01760000000002</v>
      </c>
      <c r="O27" s="17">
        <f>($O$2/$M$2)*F27</f>
        <v>2.0113427226158156</v>
      </c>
      <c r="P27" s="3"/>
      <c r="R27" s="17">
        <f>($R$2/$P$2)*I27</f>
        <v>3029.7540124451129</v>
      </c>
      <c r="S27" s="3"/>
      <c r="U27" s="17">
        <f>($S$2/$U$2)*L27</f>
        <v>1019.5951942905064</v>
      </c>
      <c r="AD27" s="7">
        <v>42951</v>
      </c>
    </row>
    <row r="28" spans="1:30" x14ac:dyDescent="0.25">
      <c r="A28" s="27" t="s">
        <v>70</v>
      </c>
      <c r="B28" s="28">
        <v>43045</v>
      </c>
      <c r="C28" s="29">
        <v>0.73395833333333327</v>
      </c>
      <c r="D28" s="29" t="s">
        <v>41</v>
      </c>
      <c r="E28" s="27">
        <v>2.4460000000000002</v>
      </c>
      <c r="F28" s="30">
        <v>18.899799999999999</v>
      </c>
      <c r="G28" s="30" t="s">
        <v>42</v>
      </c>
      <c r="H28" s="30">
        <v>3.3660000000000001</v>
      </c>
      <c r="I28" s="30">
        <v>38139.186199999996</v>
      </c>
      <c r="J28" s="30" t="s">
        <v>43</v>
      </c>
      <c r="K28" s="30">
        <v>3.5760000000000001</v>
      </c>
      <c r="L28" s="30">
        <v>645.5992</v>
      </c>
      <c r="O28" s="17">
        <f t="shared" ref="O26:O29" si="1">($O$2/$M$2)*F28</f>
        <v>1.9960081485373793</v>
      </c>
      <c r="P28" s="3"/>
      <c r="R28" s="17">
        <f>($R$2/$P$2)*I28</f>
        <v>4000.5513489114114</v>
      </c>
      <c r="S28" s="3"/>
      <c r="U28" s="17">
        <f>($S$2/$U$2)*L28</f>
        <v>1175.40920456392</v>
      </c>
      <c r="AD28" s="7">
        <v>42951</v>
      </c>
    </row>
    <row r="29" spans="1:30" x14ac:dyDescent="0.25">
      <c r="A29" s="27" t="s">
        <v>71</v>
      </c>
      <c r="B29" s="28">
        <v>43045</v>
      </c>
      <c r="C29" s="29">
        <v>0.73762731481481481</v>
      </c>
      <c r="D29" s="29" t="s">
        <v>41</v>
      </c>
      <c r="E29" s="27">
        <v>2.4460000000000002</v>
      </c>
      <c r="F29" s="30">
        <v>18.8629</v>
      </c>
      <c r="G29" s="30" t="s">
        <v>42</v>
      </c>
      <c r="H29" s="30">
        <v>3.3330000000000002</v>
      </c>
      <c r="I29" s="30">
        <v>26096.598999999998</v>
      </c>
      <c r="J29" s="30" t="s">
        <v>43</v>
      </c>
      <c r="K29" s="30">
        <v>3.5760000000000001</v>
      </c>
      <c r="L29" s="30">
        <v>691.02329999999995</v>
      </c>
      <c r="O29" s="17">
        <f t="shared" si="1"/>
        <v>1.9921111390091817</v>
      </c>
      <c r="P29" s="3"/>
      <c r="Q29" s="17">
        <f>($R$2/$P$2)*I29</f>
        <v>2737.362663796172</v>
      </c>
      <c r="S29" s="3"/>
      <c r="U29" s="17">
        <f>($S$2/$U$2)*L29</f>
        <v>1258.1105233527783</v>
      </c>
      <c r="AD29" s="7">
        <v>42951</v>
      </c>
    </row>
    <row r="30" spans="1:30" x14ac:dyDescent="0.25">
      <c r="A30" s="5" t="s">
        <v>72</v>
      </c>
      <c r="B30" s="7">
        <v>43045</v>
      </c>
      <c r="C30" s="8">
        <v>0.74171296296296296</v>
      </c>
      <c r="D30" s="8" t="s">
        <v>41</v>
      </c>
      <c r="E30" s="5">
        <v>2.4460000000000002</v>
      </c>
      <c r="F30" s="9">
        <v>38.526800000000001</v>
      </c>
      <c r="G30" s="9" t="s">
        <v>42</v>
      </c>
      <c r="H30" s="9">
        <v>3.36</v>
      </c>
      <c r="I30" s="9">
        <v>3816.0558000000001</v>
      </c>
      <c r="J30" s="9" t="s">
        <v>43</v>
      </c>
      <c r="K30" s="9">
        <v>3.5760000000000001</v>
      </c>
      <c r="L30" s="9">
        <v>728.79340000000002</v>
      </c>
      <c r="M30" s="5"/>
      <c r="N30" s="4"/>
      <c r="O30" s="5"/>
      <c r="P30" s="5"/>
      <c r="Q30" s="4"/>
      <c r="R30" s="4"/>
      <c r="S30" s="5"/>
      <c r="T30" s="4"/>
      <c r="U30" s="4"/>
      <c r="AD30" s="7">
        <v>42951</v>
      </c>
    </row>
    <row r="31" spans="1:30" x14ac:dyDescent="0.25">
      <c r="A31" s="5" t="s">
        <v>73</v>
      </c>
      <c r="B31" s="7">
        <v>43045</v>
      </c>
      <c r="C31" s="8">
        <v>0.74579861111111112</v>
      </c>
      <c r="D31" s="8" t="s">
        <v>41</v>
      </c>
      <c r="E31" s="5">
        <v>2.44</v>
      </c>
      <c r="F31" s="9">
        <v>38.555599999999998</v>
      </c>
      <c r="G31" s="9" t="s">
        <v>42</v>
      </c>
      <c r="H31" s="9">
        <v>3.35</v>
      </c>
      <c r="I31" s="9">
        <v>3812.395</v>
      </c>
      <c r="J31" s="9" t="s">
        <v>43</v>
      </c>
      <c r="K31" s="9">
        <v>3.57</v>
      </c>
      <c r="L31" s="9">
        <v>723.25840000000005</v>
      </c>
      <c r="M31" s="5"/>
      <c r="N31" s="4"/>
      <c r="O31" s="5"/>
      <c r="P31" s="5"/>
      <c r="Q31" s="4"/>
      <c r="R31" s="4"/>
      <c r="S31" s="5"/>
      <c r="T31" s="4"/>
      <c r="U31" s="4"/>
      <c r="AD31" s="7">
        <v>42951</v>
      </c>
    </row>
    <row r="32" spans="1:30" x14ac:dyDescent="0.25">
      <c r="A32" s="5" t="s">
        <v>74</v>
      </c>
      <c r="B32" s="7">
        <v>43045</v>
      </c>
      <c r="C32" s="8">
        <v>0.74988425925925928</v>
      </c>
      <c r="D32" s="8" t="s">
        <v>41</v>
      </c>
      <c r="E32" s="5">
        <v>2.4460000000000002</v>
      </c>
      <c r="F32" s="9">
        <v>38.777700000000003</v>
      </c>
      <c r="G32" s="9" t="s">
        <v>42</v>
      </c>
      <c r="H32" s="9">
        <v>3.3559999999999999</v>
      </c>
      <c r="I32" s="9">
        <v>3791.9931999999999</v>
      </c>
      <c r="J32" s="9" t="s">
        <v>43</v>
      </c>
      <c r="K32" s="9">
        <v>3.5760000000000001</v>
      </c>
      <c r="L32" s="9">
        <v>725.83090000000004</v>
      </c>
      <c r="M32" s="5"/>
      <c r="N32" s="4"/>
      <c r="O32" s="5"/>
      <c r="P32" s="5"/>
      <c r="Q32" s="4"/>
      <c r="R32" s="4"/>
      <c r="S32" s="5"/>
      <c r="T32" s="4"/>
      <c r="U32" s="4"/>
      <c r="AD32" s="7">
        <v>42951</v>
      </c>
    </row>
    <row r="33" spans="1:30" x14ac:dyDescent="0.25">
      <c r="A33" s="5" t="s">
        <v>75</v>
      </c>
      <c r="B33" s="7">
        <v>43045</v>
      </c>
      <c r="C33" s="8">
        <v>0.75354166666666667</v>
      </c>
      <c r="D33" s="8" t="s">
        <v>41</v>
      </c>
      <c r="E33" s="5">
        <v>2.44</v>
      </c>
      <c r="F33" s="9">
        <v>38.749600000000001</v>
      </c>
      <c r="G33" s="9" t="s">
        <v>42</v>
      </c>
      <c r="H33" s="9">
        <v>3.35</v>
      </c>
      <c r="I33" s="9">
        <v>3822.4454999999998</v>
      </c>
      <c r="J33" s="9" t="s">
        <v>43</v>
      </c>
      <c r="K33" s="9">
        <v>3.57</v>
      </c>
      <c r="L33" s="9">
        <v>727.6232</v>
      </c>
      <c r="M33" s="5"/>
      <c r="N33" s="4"/>
      <c r="O33" s="5"/>
      <c r="P33" s="5"/>
      <c r="Q33" s="4"/>
      <c r="R33" s="4"/>
      <c r="S33" s="5"/>
      <c r="T33" s="4"/>
      <c r="U33" s="4"/>
      <c r="AD33" s="7">
        <v>42951</v>
      </c>
    </row>
    <row r="34" spans="1:30" x14ac:dyDescent="0.25">
      <c r="A34" s="27" t="s">
        <v>76</v>
      </c>
      <c r="B34" s="28">
        <v>43045</v>
      </c>
      <c r="C34" s="29">
        <v>0.75762731481481482</v>
      </c>
      <c r="D34" s="29" t="s">
        <v>41</v>
      </c>
      <c r="E34" s="27">
        <v>2.4430000000000001</v>
      </c>
      <c r="F34" s="30">
        <v>18.629100000000001</v>
      </c>
      <c r="G34" s="30" t="s">
        <v>42</v>
      </c>
      <c r="H34" s="30">
        <v>3.3530000000000002</v>
      </c>
      <c r="I34" s="30">
        <v>4418.3334000000004</v>
      </c>
      <c r="J34" s="30" t="s">
        <v>43</v>
      </c>
      <c r="K34" s="30">
        <v>3.573</v>
      </c>
      <c r="L34" s="30">
        <v>438.1662</v>
      </c>
      <c r="O34" s="19">
        <f>($O$2/$M$2)*F34</f>
        <v>1.9674195176624989</v>
      </c>
      <c r="R34" s="19">
        <f>($R$2/$P$2)*I34</f>
        <v>463.45429476705368</v>
      </c>
      <c r="U34" s="19">
        <f>($S$2/$U$2)*L34</f>
        <v>797.74662764265418</v>
      </c>
      <c r="AD34" s="7">
        <v>42951</v>
      </c>
    </row>
    <row r="35" spans="1:30" x14ac:dyDescent="0.25">
      <c r="A35" s="27" t="s">
        <v>77</v>
      </c>
      <c r="B35" s="28">
        <v>43045</v>
      </c>
      <c r="C35" s="29">
        <v>0.76172453703703702</v>
      </c>
      <c r="D35" s="29" t="s">
        <v>41</v>
      </c>
      <c r="E35" s="27">
        <v>2.44</v>
      </c>
      <c r="F35" s="30">
        <v>18.719799999999999</v>
      </c>
      <c r="G35" s="30" t="s">
        <v>42</v>
      </c>
      <c r="H35" s="30">
        <v>3.35</v>
      </c>
      <c r="I35" s="30">
        <v>4917.4321</v>
      </c>
      <c r="J35" s="30" t="s">
        <v>43</v>
      </c>
      <c r="K35" s="30">
        <v>3.57</v>
      </c>
      <c r="L35" s="30">
        <v>446.50599999999997</v>
      </c>
      <c r="O35" s="19">
        <f>($O$2/$M$2)*F35</f>
        <v>1.9769983459608056</v>
      </c>
      <c r="R35" s="19">
        <f>($R$2/$P$2)*I35</f>
        <v>515.8064862127361</v>
      </c>
      <c r="U35" s="19">
        <f>($S$2/$U$2)*L35</f>
        <v>812.93047186709271</v>
      </c>
      <c r="AD35" s="7">
        <v>42951</v>
      </c>
    </row>
    <row r="36" spans="1:30" x14ac:dyDescent="0.25">
      <c r="A36" s="27" t="s">
        <v>78</v>
      </c>
      <c r="B36" s="28">
        <v>43045</v>
      </c>
      <c r="C36" s="29">
        <v>0.76581018518518518</v>
      </c>
      <c r="D36" s="29" t="s">
        <v>41</v>
      </c>
      <c r="E36" s="27">
        <v>2.4460000000000002</v>
      </c>
      <c r="F36" s="30">
        <v>18.754200000000001</v>
      </c>
      <c r="G36" s="30" t="s">
        <v>42</v>
      </c>
      <c r="H36" s="30">
        <v>3.36</v>
      </c>
      <c r="I36" s="30">
        <v>5440.8598000000002</v>
      </c>
      <c r="J36" s="30" t="s">
        <v>43</v>
      </c>
      <c r="K36" s="30">
        <v>3.5760000000000001</v>
      </c>
      <c r="L36" s="30">
        <v>472.10500000000002</v>
      </c>
      <c r="O36" s="19">
        <f>($O$2/$M$2)*F36</f>
        <v>1.9806313304532177</v>
      </c>
      <c r="R36" s="19">
        <f>($R$2/$P$2)*I36</f>
        <v>570.71063074040831</v>
      </c>
      <c r="U36" s="19">
        <f>($S$2/$U$2)*L36</f>
        <v>859.53725240156655</v>
      </c>
      <c r="AD36" s="7">
        <v>42951</v>
      </c>
    </row>
    <row r="37" spans="1:30" x14ac:dyDescent="0.25">
      <c r="A37" s="27" t="s">
        <v>79</v>
      </c>
      <c r="B37" s="28">
        <v>43045</v>
      </c>
      <c r="C37" s="29">
        <v>0.7698842592592593</v>
      </c>
      <c r="D37" s="29" t="s">
        <v>41</v>
      </c>
      <c r="E37" s="27">
        <v>2.44</v>
      </c>
      <c r="F37" s="30">
        <v>18.9222</v>
      </c>
      <c r="G37" s="30" t="s">
        <v>42</v>
      </c>
      <c r="H37" s="30">
        <v>3.3530000000000002</v>
      </c>
      <c r="I37" s="30">
        <v>5511.0465000000004</v>
      </c>
      <c r="J37" s="30" t="s">
        <v>43</v>
      </c>
      <c r="K37" s="30">
        <v>3.57</v>
      </c>
      <c r="L37" s="30">
        <v>442.08199999999999</v>
      </c>
      <c r="O37" s="19">
        <f>($O$2/$M$2)*F37</f>
        <v>1.9983738128580197</v>
      </c>
      <c r="R37" s="19">
        <f>($R$2/$P$2)*I37</f>
        <v>578.07275681955991</v>
      </c>
      <c r="U37" s="19">
        <f>($S$2/$U$2)*L37</f>
        <v>804.87592297516301</v>
      </c>
      <c r="AD37" s="7">
        <v>42951</v>
      </c>
    </row>
    <row r="38" spans="1:30" x14ac:dyDescent="0.25">
      <c r="A38" s="27" t="s">
        <v>80</v>
      </c>
      <c r="B38" s="28">
        <v>43045</v>
      </c>
      <c r="C38" s="29">
        <v>0.77355324074074072</v>
      </c>
      <c r="D38" s="29" t="s">
        <v>41</v>
      </c>
      <c r="E38" s="27">
        <v>2.4430000000000001</v>
      </c>
      <c r="F38" s="30">
        <v>19.052600000000002</v>
      </c>
      <c r="G38" s="30" t="s">
        <v>42</v>
      </c>
      <c r="H38" s="30">
        <v>3.3530000000000002</v>
      </c>
      <c r="I38" s="30">
        <v>5666.4798000000001</v>
      </c>
      <c r="J38" s="30" t="s">
        <v>43</v>
      </c>
      <c r="K38" s="30">
        <v>3.573</v>
      </c>
      <c r="L38" s="30">
        <v>462.54520000000002</v>
      </c>
      <c r="O38" s="19">
        <f>($O$2/$M$2)*F38</f>
        <v>2.0121453587246045</v>
      </c>
      <c r="R38" s="19">
        <f>($R$2/$P$2)*I38</f>
        <v>594.37669405408724</v>
      </c>
      <c r="U38" s="19">
        <f>($S$2/$U$2)*L38</f>
        <v>842.13221702700264</v>
      </c>
      <c r="AD38" s="7">
        <v>42951</v>
      </c>
    </row>
    <row r="39" spans="1:30" x14ac:dyDescent="0.25">
      <c r="A39" s="27" t="s">
        <v>81</v>
      </c>
      <c r="B39" s="28">
        <v>43045</v>
      </c>
      <c r="C39" s="29">
        <v>0.77721064814814811</v>
      </c>
      <c r="D39" s="29" t="s">
        <v>41</v>
      </c>
      <c r="E39" s="27">
        <v>2.44</v>
      </c>
      <c r="F39" s="30">
        <v>18.401399999999999</v>
      </c>
      <c r="G39" s="30" t="s">
        <v>42</v>
      </c>
      <c r="H39" s="30">
        <v>3.3530000000000002</v>
      </c>
      <c r="I39" s="30">
        <v>5162.0384999999997</v>
      </c>
      <c r="J39" s="30" t="s">
        <v>43</v>
      </c>
      <c r="K39" s="30">
        <v>3.57</v>
      </c>
      <c r="L39" s="30">
        <v>444.00240000000002</v>
      </c>
      <c r="O39" s="26">
        <f>($O$2/$M$2)*F39</f>
        <v>1.9433721174031329</v>
      </c>
      <c r="R39" s="16">
        <f>($R$2/$P$2)*I39</f>
        <v>541.46409878844349</v>
      </c>
      <c r="U39" s="16">
        <f>($S$2/$U$2)*L39</f>
        <v>808.37229632327831</v>
      </c>
      <c r="AD39" s="7">
        <v>42951</v>
      </c>
    </row>
    <row r="40" spans="1:30" x14ac:dyDescent="0.25">
      <c r="A40" s="27" t="s">
        <v>82</v>
      </c>
      <c r="B40" s="28">
        <v>43045</v>
      </c>
      <c r="C40" s="29">
        <v>0.78086805555555561</v>
      </c>
      <c r="D40" s="29" t="s">
        <v>41</v>
      </c>
      <c r="E40" s="27">
        <v>2.44</v>
      </c>
      <c r="F40" s="30">
        <v>17.921700000000001</v>
      </c>
      <c r="G40" s="30" t="s">
        <v>42</v>
      </c>
      <c r="H40" s="30">
        <v>3.35</v>
      </c>
      <c r="I40" s="30">
        <v>7668.5259999999998</v>
      </c>
      <c r="J40" s="30" t="s">
        <v>43</v>
      </c>
      <c r="K40" s="30">
        <v>3.57</v>
      </c>
      <c r="L40" s="30">
        <v>464.78590000000003</v>
      </c>
      <c r="O40" s="16">
        <f>($O$2/$M$2)*F40</f>
        <v>1.8927109935365642</v>
      </c>
      <c r="R40" s="16">
        <f>($R$2/$P$2)*I40</f>
        <v>804.37825475841521</v>
      </c>
      <c r="U40" s="16">
        <f>($S$2/$U$2)*L40</f>
        <v>846.21174408444995</v>
      </c>
      <c r="AD40" s="7">
        <v>42951</v>
      </c>
    </row>
    <row r="41" spans="1:30" x14ac:dyDescent="0.25">
      <c r="A41" s="27" t="s">
        <v>83</v>
      </c>
      <c r="B41" s="28">
        <v>43045</v>
      </c>
      <c r="C41" s="29">
        <v>0.78452546296296299</v>
      </c>
      <c r="D41" s="29" t="s">
        <v>41</v>
      </c>
      <c r="E41" s="27">
        <v>2.4460000000000002</v>
      </c>
      <c r="F41" s="30">
        <v>17.0336</v>
      </c>
      <c r="G41" s="30" t="s">
        <v>42</v>
      </c>
      <c r="H41" s="30">
        <v>3.36</v>
      </c>
      <c r="I41" s="30">
        <v>8816.3217999999997</v>
      </c>
      <c r="J41" s="30" t="s">
        <v>43</v>
      </c>
      <c r="K41" s="30">
        <v>3.5760000000000001</v>
      </c>
      <c r="L41" s="30">
        <v>437.96260000000001</v>
      </c>
      <c r="O41" s="16">
        <f t="shared" ref="O39:O43" si="2">($O$2/$M$2)*F41</f>
        <v>1.7989187398240354</v>
      </c>
      <c r="R41" s="16">
        <f>($R$2/$P$2)*I41</f>
        <v>924.77453201209323</v>
      </c>
      <c r="U41" s="16">
        <f>($S$2/$U$2)*L41</f>
        <v>797.37594361137099</v>
      </c>
      <c r="AD41" s="7">
        <v>42951</v>
      </c>
    </row>
    <row r="42" spans="1:30" x14ac:dyDescent="0.25">
      <c r="A42" s="27" t="s">
        <v>84</v>
      </c>
      <c r="B42" s="28">
        <v>43045</v>
      </c>
      <c r="C42" s="29">
        <v>0.78861111111111104</v>
      </c>
      <c r="D42" s="29" t="s">
        <v>41</v>
      </c>
      <c r="E42" s="27">
        <v>2.4460000000000002</v>
      </c>
      <c r="F42" s="30">
        <v>16.442799999999998</v>
      </c>
      <c r="G42" s="30" t="s">
        <v>42</v>
      </c>
      <c r="H42" s="30">
        <v>3.3559999999999999</v>
      </c>
      <c r="I42" s="30">
        <v>9725.4372000000003</v>
      </c>
      <c r="J42" s="30" t="s">
        <v>43</v>
      </c>
      <c r="K42" s="30">
        <v>3.573</v>
      </c>
      <c r="L42" s="30">
        <v>437.5308</v>
      </c>
      <c r="O42" s="16">
        <f t="shared" si="2"/>
        <v>1.7365243433671478</v>
      </c>
      <c r="R42" s="16">
        <f>($R$2/$P$2)*I42</f>
        <v>1020.134795356835</v>
      </c>
      <c r="U42" s="16">
        <f>($S$2/$U$2)*L42</f>
        <v>796.58978759610534</v>
      </c>
      <c r="AD42" s="7">
        <v>42951</v>
      </c>
    </row>
    <row r="43" spans="1:30" x14ac:dyDescent="0.25">
      <c r="A43" s="27" t="s">
        <v>85</v>
      </c>
      <c r="B43" s="28">
        <v>43045</v>
      </c>
      <c r="C43" s="29">
        <v>0.79269675925925931</v>
      </c>
      <c r="D43" s="29" t="s">
        <v>41</v>
      </c>
      <c r="E43" s="27">
        <v>2.4460000000000002</v>
      </c>
      <c r="F43" s="30">
        <v>17.0366</v>
      </c>
      <c r="G43" s="30" t="s">
        <v>42</v>
      </c>
      <c r="H43" s="30">
        <v>3.3559999999999999</v>
      </c>
      <c r="I43" s="30">
        <v>10404.2286</v>
      </c>
      <c r="J43" s="30" t="s">
        <v>43</v>
      </c>
      <c r="K43" s="30">
        <v>3.5760000000000001</v>
      </c>
      <c r="L43" s="30">
        <v>452.66219999999998</v>
      </c>
      <c r="O43" s="16">
        <f t="shared" si="2"/>
        <v>1.7992355698669784</v>
      </c>
      <c r="R43" s="16">
        <f>($R$2/$P$2)*I43</f>
        <v>1091.3355765339506</v>
      </c>
      <c r="U43" s="16">
        <f>($S$2/$U$2)*L43</f>
        <v>824.13874806250385</v>
      </c>
      <c r="AD43" s="7">
        <v>42951</v>
      </c>
    </row>
    <row r="44" spans="1:30" x14ac:dyDescent="0.25">
      <c r="A44" s="5" t="s">
        <v>86</v>
      </c>
      <c r="B44" s="7">
        <v>43045</v>
      </c>
      <c r="C44" s="8">
        <v>0.79678240740740736</v>
      </c>
      <c r="D44" s="8" t="s">
        <v>41</v>
      </c>
      <c r="E44" s="5">
        <v>2.4430000000000001</v>
      </c>
      <c r="F44" s="9">
        <v>38.753500000000003</v>
      </c>
      <c r="G44" s="9" t="s">
        <v>42</v>
      </c>
      <c r="H44" s="9">
        <v>3.3530000000000002</v>
      </c>
      <c r="I44" s="9">
        <v>3785.8498</v>
      </c>
      <c r="J44" s="9" t="s">
        <v>43</v>
      </c>
      <c r="K44" s="9">
        <v>3.57</v>
      </c>
      <c r="L44" s="9">
        <v>724.02589999999998</v>
      </c>
      <c r="M44" s="5"/>
      <c r="N44" s="4"/>
      <c r="O44" s="4"/>
      <c r="P44" s="5"/>
      <c r="Q44" s="4"/>
      <c r="R44" s="4"/>
      <c r="S44" s="5"/>
      <c r="T44" s="4"/>
      <c r="U44" s="4"/>
      <c r="AD44" s="7">
        <v>42951</v>
      </c>
    </row>
    <row r="45" spans="1:30" x14ac:dyDescent="0.25">
      <c r="A45" s="5" t="s">
        <v>87</v>
      </c>
      <c r="B45" s="7">
        <v>43045</v>
      </c>
      <c r="C45" s="8">
        <v>0.80086805555555562</v>
      </c>
      <c r="D45" s="8" t="s">
        <v>41</v>
      </c>
      <c r="E45" s="5">
        <v>2.4430000000000001</v>
      </c>
      <c r="F45" s="9">
        <v>38.802100000000003</v>
      </c>
      <c r="G45" s="9" t="s">
        <v>42</v>
      </c>
      <c r="H45" s="9">
        <v>3.3530000000000002</v>
      </c>
      <c r="I45" s="9">
        <v>3795.43</v>
      </c>
      <c r="J45" s="9" t="s">
        <v>43</v>
      </c>
      <c r="K45" s="9">
        <v>3.573</v>
      </c>
      <c r="L45" s="9">
        <v>727.34320000000002</v>
      </c>
      <c r="M45" s="5"/>
      <c r="N45" s="4"/>
      <c r="O45" s="4"/>
      <c r="P45" s="5"/>
      <c r="Q45" s="4"/>
      <c r="R45" s="4"/>
      <c r="S45" s="5"/>
      <c r="T45" s="4"/>
      <c r="U45" s="4"/>
      <c r="AD45" s="7">
        <v>42951</v>
      </c>
    </row>
    <row r="46" spans="1:30" x14ac:dyDescent="0.25">
      <c r="A46" s="5" t="s">
        <v>88</v>
      </c>
      <c r="B46" s="7">
        <v>43045</v>
      </c>
      <c r="C46" s="8">
        <v>0.80452546296296301</v>
      </c>
      <c r="D46" s="8" t="s">
        <v>41</v>
      </c>
      <c r="E46" s="5">
        <v>2.4460000000000002</v>
      </c>
      <c r="F46" s="9">
        <v>38.866599999999998</v>
      </c>
      <c r="G46" s="9" t="s">
        <v>42</v>
      </c>
      <c r="H46" s="9">
        <v>3.3559999999999999</v>
      </c>
      <c r="I46" s="9">
        <v>3813.8569000000002</v>
      </c>
      <c r="J46" s="9" t="s">
        <v>43</v>
      </c>
      <c r="K46" s="9">
        <v>3.5760000000000001</v>
      </c>
      <c r="L46" s="9">
        <v>729.55259999999998</v>
      </c>
      <c r="M46" s="5"/>
      <c r="N46" s="4"/>
      <c r="O46" s="4"/>
      <c r="P46" s="5"/>
      <c r="Q46" s="4"/>
      <c r="R46" s="4"/>
      <c r="S46" s="5"/>
      <c r="T46" s="4"/>
      <c r="U46" s="4"/>
      <c r="AD46" s="7">
        <v>42951</v>
      </c>
    </row>
    <row r="47" spans="1:30" x14ac:dyDescent="0.25">
      <c r="A47" s="5" t="s">
        <v>89</v>
      </c>
      <c r="B47" s="7">
        <v>43045</v>
      </c>
      <c r="C47" s="8">
        <v>0.80819444444444455</v>
      </c>
      <c r="D47" s="8" t="s">
        <v>41</v>
      </c>
      <c r="E47" s="5">
        <v>2.44</v>
      </c>
      <c r="F47" s="9">
        <v>38.930199999999999</v>
      </c>
      <c r="G47" s="9" t="s">
        <v>42</v>
      </c>
      <c r="H47" s="9">
        <v>3.35</v>
      </c>
      <c r="I47" s="9">
        <v>3809.5671000000002</v>
      </c>
      <c r="J47" s="9" t="s">
        <v>43</v>
      </c>
      <c r="K47" s="9">
        <v>3.57</v>
      </c>
      <c r="L47" s="9">
        <v>731.9828</v>
      </c>
      <c r="M47" s="5"/>
      <c r="N47" s="4"/>
      <c r="O47" s="4"/>
      <c r="P47" s="5"/>
      <c r="Q47" s="4"/>
      <c r="R47" s="4"/>
      <c r="S47" s="5"/>
      <c r="T47" s="4"/>
      <c r="U47" s="4"/>
      <c r="AD47" s="7">
        <v>42951</v>
      </c>
    </row>
    <row r="48" spans="1:30" x14ac:dyDescent="0.25">
      <c r="A48" s="27" t="s">
        <v>90</v>
      </c>
      <c r="B48" s="28">
        <v>43045</v>
      </c>
      <c r="C48" s="29">
        <v>0.8122800925925926</v>
      </c>
      <c r="D48" s="29" t="s">
        <v>41</v>
      </c>
      <c r="E48" s="27">
        <v>2.4460000000000002</v>
      </c>
      <c r="F48" s="30">
        <v>18.6372</v>
      </c>
      <c r="G48" s="30" t="s">
        <v>42</v>
      </c>
      <c r="H48" s="30">
        <v>3.3559999999999999</v>
      </c>
      <c r="I48" s="30">
        <v>4143.6346999999996</v>
      </c>
      <c r="J48" s="30" t="s">
        <v>43</v>
      </c>
      <c r="K48" s="30">
        <v>3.573</v>
      </c>
      <c r="L48" s="30">
        <v>445.22050000000002</v>
      </c>
      <c r="O48" s="22">
        <f>($O$2/$M$2)*F48</f>
        <v>1.9682749587784447</v>
      </c>
      <c r="R48" s="22">
        <f>($R$2/$P$2)*I48</f>
        <v>434.64019660915397</v>
      </c>
      <c r="U48" s="22">
        <f>($S$2/$U$2)*L48</f>
        <v>810.59002824128459</v>
      </c>
      <c r="AD48" s="7">
        <v>42951</v>
      </c>
    </row>
    <row r="49" spans="1:30" x14ac:dyDescent="0.25">
      <c r="A49" s="27" t="s">
        <v>91</v>
      </c>
      <c r="B49" s="28">
        <v>43045</v>
      </c>
      <c r="C49" s="29">
        <v>0.81636574074074064</v>
      </c>
      <c r="D49" s="29" t="s">
        <v>41</v>
      </c>
      <c r="E49" s="27">
        <v>2.4460000000000002</v>
      </c>
      <c r="F49" s="30">
        <v>18.1815</v>
      </c>
      <c r="G49" s="30" t="s">
        <v>42</v>
      </c>
      <c r="H49" s="30">
        <v>3.3559999999999999</v>
      </c>
      <c r="I49" s="30">
        <v>4905.5145000000002</v>
      </c>
      <c r="J49" s="30" t="s">
        <v>43</v>
      </c>
      <c r="K49" s="30">
        <v>3.573</v>
      </c>
      <c r="L49" s="30">
        <v>446.44310000000002</v>
      </c>
      <c r="O49" s="22">
        <f>($O$2/$M$2)*F49</f>
        <v>1.9201484752554188</v>
      </c>
      <c r="R49" s="22">
        <f>($R$2/$P$2)*I49</f>
        <v>514.55640786796573</v>
      </c>
      <c r="U49" s="22">
        <f>($S$2/$U$2)*L49</f>
        <v>812.8159530774675</v>
      </c>
      <c r="AD49" s="7">
        <v>42951</v>
      </c>
    </row>
    <row r="50" spans="1:30" x14ac:dyDescent="0.25">
      <c r="A50" s="27" t="s">
        <v>92</v>
      </c>
      <c r="B50" s="28">
        <v>43045</v>
      </c>
      <c r="C50" s="29">
        <v>0.82046296296296306</v>
      </c>
      <c r="D50" s="29" t="s">
        <v>41</v>
      </c>
      <c r="E50" s="27">
        <v>2.4460000000000002</v>
      </c>
      <c r="F50" s="30">
        <v>18.267499999999998</v>
      </c>
      <c r="G50" s="30" t="s">
        <v>42</v>
      </c>
      <c r="H50" s="30">
        <v>3.3559999999999999</v>
      </c>
      <c r="I50" s="30">
        <v>5482.7897999999996</v>
      </c>
      <c r="J50" s="30" t="s">
        <v>43</v>
      </c>
      <c r="K50" s="30">
        <v>3.5760000000000001</v>
      </c>
      <c r="L50" s="30">
        <v>466.1705</v>
      </c>
      <c r="O50" s="22">
        <f>($O$2/$M$2)*F50</f>
        <v>1.9292309364864484</v>
      </c>
      <c r="R50" s="22">
        <f>($R$2/$P$2)*I50</f>
        <v>575.1088136796094</v>
      </c>
      <c r="T50" s="22">
        <f>($S$2/$U$2)*L50</f>
        <v>848.7326139749938</v>
      </c>
      <c r="AD50" s="7">
        <v>42951</v>
      </c>
    </row>
    <row r="51" spans="1:30" x14ac:dyDescent="0.25">
      <c r="A51" s="27" t="s">
        <v>93</v>
      </c>
      <c r="B51" s="28">
        <v>43045</v>
      </c>
      <c r="C51" s="29">
        <v>0.82412037037037045</v>
      </c>
      <c r="D51" s="29" t="s">
        <v>41</v>
      </c>
      <c r="E51" s="27">
        <v>2.4430000000000001</v>
      </c>
      <c r="F51" s="30">
        <v>18.471800000000002</v>
      </c>
      <c r="G51" s="30" t="s">
        <v>42</v>
      </c>
      <c r="H51" s="30">
        <v>3.3559999999999999</v>
      </c>
      <c r="I51" s="30">
        <v>4864.4323999999997</v>
      </c>
      <c r="J51" s="30" t="s">
        <v>43</v>
      </c>
      <c r="K51" s="30">
        <v>3.573</v>
      </c>
      <c r="L51" s="30">
        <v>457.43259999999998</v>
      </c>
      <c r="O51" s="22">
        <f>($O$2/$M$2)*F51</f>
        <v>1.9508070624108598</v>
      </c>
      <c r="R51" s="22">
        <f>($R$2/$P$2)*I51</f>
        <v>510.24716409676239</v>
      </c>
      <c r="U51" s="22">
        <f>($S$2/$U$2)*L51</f>
        <v>832.82396958919048</v>
      </c>
      <c r="AD51" s="7">
        <v>42951</v>
      </c>
    </row>
    <row r="52" spans="1:30" x14ac:dyDescent="0.25">
      <c r="A52" s="27" t="s">
        <v>94</v>
      </c>
      <c r="B52" s="28">
        <v>43045</v>
      </c>
      <c r="C52" s="29">
        <v>0.82821759259259264</v>
      </c>
      <c r="D52" s="29" t="s">
        <v>41</v>
      </c>
      <c r="E52" s="27">
        <v>2.4460000000000002</v>
      </c>
      <c r="F52" s="30">
        <v>18.263999999999999</v>
      </c>
      <c r="G52" s="30" t="s">
        <v>42</v>
      </c>
      <c r="H52" s="30">
        <v>3.3559999999999999</v>
      </c>
      <c r="I52" s="30">
        <v>4709.4269999999997</v>
      </c>
      <c r="J52" s="30" t="s">
        <v>43</v>
      </c>
      <c r="K52" s="30">
        <v>3.573</v>
      </c>
      <c r="L52" s="30">
        <v>456.73099999999999</v>
      </c>
      <c r="O52" s="22">
        <f>($O$2/$M$2)*F52</f>
        <v>1.9288613014363483</v>
      </c>
      <c r="R52" s="22">
        <f>($R$2/$P$2)*I52</f>
        <v>493.98811077541615</v>
      </c>
      <c r="U52" s="22">
        <f>($S$2/$U$2)*L52</f>
        <v>831.54660261302013</v>
      </c>
      <c r="AD52" s="7">
        <v>42951</v>
      </c>
    </row>
    <row r="53" spans="1:30" x14ac:dyDescent="0.25">
      <c r="A53" s="27" t="s">
        <v>95</v>
      </c>
      <c r="B53" s="28">
        <v>43045</v>
      </c>
      <c r="C53" s="29">
        <v>0.83188657407407407</v>
      </c>
      <c r="D53" s="29" t="s">
        <v>41</v>
      </c>
      <c r="E53" s="27">
        <v>2.4460000000000002</v>
      </c>
      <c r="F53" s="30">
        <v>18.62</v>
      </c>
      <c r="G53" s="30" t="s">
        <v>42</v>
      </c>
      <c r="H53" s="30">
        <v>3.3559999999999999</v>
      </c>
      <c r="I53" s="30">
        <v>3878.8674000000001</v>
      </c>
      <c r="J53" s="30" t="s">
        <v>43</v>
      </c>
      <c r="K53" s="30">
        <v>3.5760000000000001</v>
      </c>
      <c r="L53" s="30">
        <v>444.7217</v>
      </c>
      <c r="O53" s="24">
        <f>($O$2/$M$2)*F53</f>
        <v>1.9664584665322389</v>
      </c>
      <c r="R53" s="24">
        <f t="shared" ref="R48:R53" si="3">($R$2/$P$2)*I53</f>
        <v>406.86783739812734</v>
      </c>
      <c r="U53" s="24">
        <f>($S$2/$U$2)*L53</f>
        <v>809.68188877761031</v>
      </c>
      <c r="AD53" s="7">
        <v>42951</v>
      </c>
    </row>
    <row r="54" spans="1:30" x14ac:dyDescent="0.25">
      <c r="A54" s="27" t="s">
        <v>96</v>
      </c>
      <c r="B54" s="28">
        <v>43045</v>
      </c>
      <c r="C54" s="29">
        <v>0.83575231481481482</v>
      </c>
      <c r="D54" s="29" t="s">
        <v>41</v>
      </c>
      <c r="E54" s="27">
        <v>2.4460000000000002</v>
      </c>
      <c r="F54" s="30">
        <v>16.171600000000002</v>
      </c>
      <c r="G54" s="30" t="s">
        <v>42</v>
      </c>
      <c r="H54" s="30">
        <v>3.3559999999999999</v>
      </c>
      <c r="I54" s="30">
        <v>4497.9153999999999</v>
      </c>
      <c r="J54" s="30" t="s">
        <v>43</v>
      </c>
      <c r="K54" s="30">
        <v>3.573</v>
      </c>
      <c r="L54" s="30">
        <v>412.93579999999997</v>
      </c>
      <c r="N54" s="24">
        <f>($O$2/$M$2)*F54</f>
        <v>1.7078829074851103</v>
      </c>
      <c r="R54" s="24">
        <f t="shared" ref="R54:R57" si="4">($R$2/$P$2)*I54</f>
        <v>471.80192640710862</v>
      </c>
      <c r="U54" s="24">
        <f>($S$2/$U$2)*L54</f>
        <v>751.81093813927566</v>
      </c>
      <c r="AD54" s="7">
        <v>42951</v>
      </c>
    </row>
    <row r="55" spans="1:30" x14ac:dyDescent="0.25">
      <c r="A55" s="27" t="s">
        <v>97</v>
      </c>
      <c r="B55" s="28">
        <v>43045</v>
      </c>
      <c r="C55" s="29">
        <v>0.83983796296296298</v>
      </c>
      <c r="D55" s="29" t="s">
        <v>41</v>
      </c>
      <c r="E55" s="27">
        <v>2.4460000000000002</v>
      </c>
      <c r="F55" s="30">
        <v>16.7714</v>
      </c>
      <c r="G55" s="30" t="s">
        <v>42</v>
      </c>
      <c r="H55" s="30">
        <v>3.36</v>
      </c>
      <c r="I55" s="30">
        <v>5514.4048000000003</v>
      </c>
      <c r="J55" s="30" t="s">
        <v>43</v>
      </c>
      <c r="K55" s="30">
        <v>3.58</v>
      </c>
      <c r="L55" s="30">
        <v>443.1909</v>
      </c>
      <c r="O55" s="24">
        <f t="shared" ref="O55:O57" si="5">($O$2/$M$2)*F55</f>
        <v>1.7712277940708263</v>
      </c>
      <c r="R55" s="24">
        <f t="shared" si="4"/>
        <v>578.42502053920498</v>
      </c>
      <c r="U55" s="24">
        <f>($S$2/$U$2)*L55</f>
        <v>806.89484007874819</v>
      </c>
      <c r="AD55" s="7">
        <v>42951</v>
      </c>
    </row>
    <row r="56" spans="1:30" x14ac:dyDescent="0.25">
      <c r="A56" s="27" t="s">
        <v>98</v>
      </c>
      <c r="B56" s="28">
        <v>43045</v>
      </c>
      <c r="C56" s="29">
        <v>0.84392361111111114</v>
      </c>
      <c r="D56" s="29" t="s">
        <v>41</v>
      </c>
      <c r="E56" s="27">
        <v>2.4359999999999999</v>
      </c>
      <c r="F56" s="30">
        <v>16.455400000000001</v>
      </c>
      <c r="G56" s="30" t="s">
        <v>42</v>
      </c>
      <c r="H56" s="30">
        <v>3.35</v>
      </c>
      <c r="I56" s="30">
        <v>6059.2632000000003</v>
      </c>
      <c r="J56" s="30" t="s">
        <v>43</v>
      </c>
      <c r="K56" s="30">
        <v>3.5659999999999998</v>
      </c>
      <c r="L56" s="30">
        <v>437.51119999999997</v>
      </c>
      <c r="O56" s="24">
        <f t="shared" si="5"/>
        <v>1.7378550295475081</v>
      </c>
      <c r="R56" s="24">
        <f t="shared" si="4"/>
        <v>635.57710542259235</v>
      </c>
      <c r="U56" s="24">
        <f>($S$2/$U$2)*L56</f>
        <v>796.55410288582459</v>
      </c>
      <c r="AD56" s="7">
        <v>42951</v>
      </c>
    </row>
    <row r="57" spans="1:30" x14ac:dyDescent="0.25">
      <c r="A57" s="27" t="s">
        <v>99</v>
      </c>
      <c r="B57" s="28">
        <v>43045</v>
      </c>
      <c r="C57" s="29">
        <v>0.84758101851851853</v>
      </c>
      <c r="D57" s="29" t="s">
        <v>41</v>
      </c>
      <c r="E57" s="27">
        <v>2.4460000000000002</v>
      </c>
      <c r="F57" s="30">
        <v>16.044599999999999</v>
      </c>
      <c r="G57" s="30" t="s">
        <v>42</v>
      </c>
      <c r="H57" s="30">
        <v>3.3559999999999999</v>
      </c>
      <c r="I57" s="30">
        <v>6325.3198000000002</v>
      </c>
      <c r="J57" s="30" t="s">
        <v>43</v>
      </c>
      <c r="K57" s="30">
        <v>3.573</v>
      </c>
      <c r="L57" s="30">
        <v>447.09679999999997</v>
      </c>
      <c r="M57" s="3"/>
      <c r="N57" s="2"/>
      <c r="O57" s="24">
        <f t="shared" si="5"/>
        <v>1.6944704356671942</v>
      </c>
      <c r="P57" s="3"/>
      <c r="Q57" s="2"/>
      <c r="R57" s="24">
        <f t="shared" si="4"/>
        <v>663.48470377655997</v>
      </c>
      <c r="S57" s="3"/>
      <c r="U57" s="24">
        <f>($S$2/$U$2)*L57</f>
        <v>814.0061109912682</v>
      </c>
      <c r="AD57" s="7">
        <v>42951</v>
      </c>
    </row>
    <row r="58" spans="1:30" x14ac:dyDescent="0.25">
      <c r="A58" s="5" t="s">
        <v>100</v>
      </c>
      <c r="B58" s="7">
        <v>43045</v>
      </c>
      <c r="C58" s="8">
        <v>0.85166666666666668</v>
      </c>
      <c r="D58" s="8" t="s">
        <v>41</v>
      </c>
      <c r="E58" s="5">
        <v>2.4460000000000002</v>
      </c>
      <c r="F58" s="9">
        <v>38.9358</v>
      </c>
      <c r="G58" s="9" t="s">
        <v>42</v>
      </c>
      <c r="H58" s="9">
        <v>3.3559999999999999</v>
      </c>
      <c r="I58" s="9">
        <v>3784.6939000000002</v>
      </c>
      <c r="J58" s="9" t="s">
        <v>43</v>
      </c>
      <c r="K58" s="9">
        <v>3.5760000000000001</v>
      </c>
      <c r="L58" s="9">
        <v>723.15269999999998</v>
      </c>
      <c r="AD58" s="7">
        <v>42951</v>
      </c>
    </row>
    <row r="59" spans="1:30" x14ac:dyDescent="0.25">
      <c r="A59" s="5" t="s">
        <v>101</v>
      </c>
      <c r="B59" s="7">
        <v>43045</v>
      </c>
      <c r="C59" s="8">
        <v>0.85576388888888888</v>
      </c>
      <c r="D59" s="8" t="s">
        <v>41</v>
      </c>
      <c r="E59" s="5">
        <v>2.44</v>
      </c>
      <c r="F59" s="9">
        <v>38.998600000000003</v>
      </c>
      <c r="G59" s="9" t="s">
        <v>42</v>
      </c>
      <c r="H59" s="9">
        <v>3.3530000000000002</v>
      </c>
      <c r="I59" s="9">
        <v>3783.2159999999999</v>
      </c>
      <c r="J59" s="9" t="s">
        <v>43</v>
      </c>
      <c r="K59" s="9">
        <v>3.57</v>
      </c>
      <c r="L59" s="9">
        <v>724.28300000000002</v>
      </c>
    </row>
    <row r="60" spans="1:30" x14ac:dyDescent="0.25">
      <c r="A60" s="5" t="s">
        <v>102</v>
      </c>
      <c r="B60" s="7">
        <v>43045</v>
      </c>
      <c r="C60" s="8">
        <v>0.85984953703703704</v>
      </c>
      <c r="D60" s="8" t="s">
        <v>41</v>
      </c>
      <c r="E60" s="5">
        <v>2.4460000000000002</v>
      </c>
      <c r="F60" s="9">
        <v>39.132800000000003</v>
      </c>
      <c r="G60" s="9" t="s">
        <v>42</v>
      </c>
      <c r="H60" s="9">
        <v>3.3559999999999999</v>
      </c>
      <c r="I60" s="9">
        <v>3791.2970999999998</v>
      </c>
      <c r="J60" s="9" t="s">
        <v>43</v>
      </c>
      <c r="K60" s="9">
        <v>3.573</v>
      </c>
      <c r="L60" s="9">
        <v>726.01570000000004</v>
      </c>
    </row>
    <row r="61" spans="1:30" x14ac:dyDescent="0.25">
      <c r="A61" s="5" t="s">
        <v>103</v>
      </c>
      <c r="B61" s="7">
        <v>43045</v>
      </c>
      <c r="C61" s="8">
        <v>0.86393518518518519</v>
      </c>
      <c r="D61" s="8" t="s">
        <v>41</v>
      </c>
      <c r="E61" s="5">
        <v>2.44</v>
      </c>
      <c r="F61" s="9">
        <v>39.0548</v>
      </c>
      <c r="G61" s="9" t="s">
        <v>42</v>
      </c>
      <c r="H61" s="9">
        <v>3.3530000000000002</v>
      </c>
      <c r="I61" s="9">
        <v>3760.6561999999999</v>
      </c>
      <c r="J61" s="9" t="s">
        <v>43</v>
      </c>
      <c r="K61" s="9">
        <v>3.57</v>
      </c>
      <c r="L61" s="9">
        <v>724.84159999999997</v>
      </c>
    </row>
    <row r="62" spans="1:30" x14ac:dyDescent="0.2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2018-03-27T16:35:50Z</dcterms:modified>
</cp:coreProperties>
</file>