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34" i="1" l="1"/>
  <c r="O28" i="1"/>
  <c r="O8" i="1"/>
  <c r="O22" i="1"/>
  <c r="O21" i="1"/>
  <c r="O20" i="1"/>
  <c r="T2" i="1"/>
  <c r="S2" i="1"/>
  <c r="Q2" i="1"/>
  <c r="P2" i="1"/>
  <c r="R48" i="1" s="1"/>
  <c r="O51" i="1"/>
  <c r="N2" i="1"/>
  <c r="AE2" i="1" s="1"/>
  <c r="U24" i="1" l="1"/>
  <c r="U8" i="1"/>
  <c r="R13" i="1"/>
  <c r="R24" i="1"/>
  <c r="T54" i="1"/>
  <c r="U7" i="1"/>
  <c r="U57" i="1"/>
  <c r="U6" i="1"/>
  <c r="O11" i="1"/>
  <c r="O23" i="1"/>
  <c r="O35" i="1"/>
  <c r="O43" i="1"/>
  <c r="O55" i="1"/>
  <c r="R9" i="1"/>
  <c r="U10" i="1"/>
  <c r="U14" i="1"/>
  <c r="U22" i="1"/>
  <c r="U26" i="1"/>
  <c r="U34" i="1"/>
  <c r="T38" i="1"/>
  <c r="U42" i="1"/>
  <c r="U50" i="1"/>
  <c r="O7" i="1"/>
  <c r="O15" i="1"/>
  <c r="O27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6" i="1"/>
  <c r="O24" i="1"/>
  <c r="O14" i="1"/>
  <c r="O12" i="1"/>
  <c r="O10" i="1"/>
  <c r="O6" i="1"/>
  <c r="O9" i="1"/>
  <c r="O13" i="1"/>
  <c r="O25" i="1"/>
  <c r="N29" i="1"/>
  <c r="N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5" i="1"/>
  <c r="U37" i="1"/>
  <c r="U39" i="1"/>
  <c r="U41" i="1"/>
  <c r="U43" i="1"/>
  <c r="T49" i="1"/>
  <c r="U51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<sst xmlns="http://schemas.openxmlformats.org/spreadsheetml/2006/main" count="281" uniqueCount="104">
  <si>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</si>
  <si>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</si>
  <si>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</si>
  <si>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</si>
  <si>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</si>
  <si>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</si>
  <si>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</si>
  <si>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</si>
  <si>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</si>
  <si>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</si>
  <si>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</si>
  <si>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</si>
  <si>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</si>
  <si>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</si>
  <si>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</si>
  <si>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</si>
  <si>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</si>
  <si>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</si>
  <si>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</si>
  <si>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</si>
  <si>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</si>
  <si>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</si>
  <si>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</si>
  <si>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</si>
  <si>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</si>
  <si>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</si>
  <si>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</si>
  <si>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</si>
  <si>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</si>
  <si>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</si>
  <si>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</si>
  <si>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</si>
  <si>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</si>
  <si>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</si>
  <si>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</si>
  <si>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</si>
  <si>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</si>
  <si>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</si>
  <si>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</si>
  <si>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</si>
  <si>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</si>
  <si>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CH4</t>
  </si>
  <si>
    <t>CO2</t>
  </si>
  <si>
    <t>N2O</t>
  </si>
  <si>
    <t>FID_113.CHR</t>
  </si>
  <si>
    <t>FID_114.CHR</t>
  </si>
  <si>
    <t>FID_115.CHR</t>
  </si>
  <si>
    <t>FID_116.CHR</t>
  </si>
  <si>
    <t>FID_117.CHR</t>
  </si>
  <si>
    <t>FID_118.CHR</t>
  </si>
  <si>
    <t>FID_119.CHR</t>
  </si>
  <si>
    <t>FID_120.CHR</t>
  </si>
  <si>
    <t>FID_121.CHR</t>
  </si>
  <si>
    <t>FID_122.CHR</t>
  </si>
  <si>
    <t>FID_123.CHR</t>
  </si>
  <si>
    <t>FID_124.CHR</t>
  </si>
  <si>
    <t>FID_125.CHR</t>
  </si>
  <si>
    <t>FID_126.CHR</t>
  </si>
  <si>
    <t>FID_127.CHR</t>
  </si>
  <si>
    <t>FID_128.CHR</t>
  </si>
  <si>
    <t>FID_129.CHR</t>
  </si>
  <si>
    <t>FID_130.CHR</t>
  </si>
  <si>
    <t>FID_131.CHR</t>
  </si>
  <si>
    <t>FID_132.CHR</t>
  </si>
  <si>
    <t>FID_133.CHR</t>
  </si>
  <si>
    <t>FID_134.CHR</t>
  </si>
  <si>
    <t>FID_135.CHR</t>
  </si>
  <si>
    <t>FID_136.CHR</t>
  </si>
  <si>
    <t>FID_137.CHR</t>
  </si>
  <si>
    <t>FID_138.CHR</t>
  </si>
  <si>
    <t>FID_139.CHR</t>
  </si>
  <si>
    <t>FID_140.CHR</t>
  </si>
  <si>
    <t>FID_141.CHR</t>
  </si>
  <si>
    <t>FID_142.CHR</t>
  </si>
  <si>
    <t>FID_143.CHR</t>
  </si>
  <si>
    <t>FID_144.CHR</t>
  </si>
  <si>
    <t>FID_145.CHR</t>
  </si>
  <si>
    <t>FID_146.CHR</t>
  </si>
  <si>
    <t>FID_147.CHR</t>
  </si>
  <si>
    <t>FID_148.CHR</t>
  </si>
  <si>
    <t>FID_149.CHR</t>
  </si>
  <si>
    <t>FID_150.CHR</t>
  </si>
  <si>
    <t>FID_151.CHR</t>
  </si>
  <si>
    <t>FID_152.CHR</t>
  </si>
  <si>
    <t>FID_153.CHR</t>
  </si>
  <si>
    <t>FID_154.CHR</t>
  </si>
  <si>
    <t>FID_155.CHR</t>
  </si>
  <si>
    <t>FID_156.CHR</t>
  </si>
  <si>
    <t>FID_157.CHR</t>
  </si>
  <si>
    <t>FID_158.CHR</t>
  </si>
  <si>
    <t>FID_159.CHR</t>
  </si>
  <si>
    <t>FID_160.CHR</t>
  </si>
  <si>
    <t>FID_161.CHR</t>
  </si>
  <si>
    <t>FID_162.CHR</t>
  </si>
  <si>
    <t>FID_163.CHR</t>
  </si>
  <si>
    <t>FID_164.CHR</t>
  </si>
  <si>
    <t>FID_165.CHR</t>
  </si>
  <si>
    <t>FID_166.CHR</t>
  </si>
  <si>
    <t>FID_167.CHR</t>
  </si>
  <si>
    <t>FID_168.CHR</t>
  </si>
  <si>
    <t>FID_169.CHR</t>
  </si>
  <si>
    <t>FID_170.CHR</t>
  </si>
  <si>
    <t>FID_171.CHR</t>
  </si>
  <si>
    <t>FID_172.CHR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</si>
</sst>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L1" zoomScale="70" zoomScaleNormal="70" workbookViewId="0">
      <selection activeCell="N37" sqref="N37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44</v>
      </c>
      <c r="B2" s="7">
        <v>43046</v>
      </c>
      <c r="C2" s="8">
        <v>7.273148148148148E-2</v>
      </c>
      <c r="D2" s="8" t="s">
        <v>41</v>
      </c>
      <c r="E2" s="5">
        <v>2.4460000000000002</v>
      </c>
      <c r="F2" s="9">
        <v>39.006900000000002</v>
      </c>
      <c r="G2" s="9" t="s">
        <v>42</v>
      </c>
      <c r="H2" s="9">
        <v>3.3559999999999999</v>
      </c>
      <c r="I2" s="9">
        <v>3776.6570000000002</v>
      </c>
      <c r="J2" s="9" t="s">
        <v>43</v>
      </c>
      <c r="K2" s="9">
        <v>3.573</v>
      </c>
      <c r="L2" s="9">
        <v>717.42380000000003</v>
      </c>
      <c r="M2" s="4">
        <f>AVERAGE(F2:F5,F16:F19,F30:F33,F44:F47,F58:F61)</f>
        <v>38.735410000000002</v>
      </c>
      <c r="N2" s="4">
        <f>STDEV(F2:F5,F16:F19,F30:F33,F44:F47,G58:G61)</f>
        <v>0.70150156272099595</v>
      </c>
      <c r="O2" s="4">
        <v>4.08</v>
      </c>
      <c r="P2" s="4">
        <f>AVERAGE(I2:I5,I16:I19,I30:I33,I44:I47,I58:I61)</f>
        <v>3754.52999</v>
      </c>
      <c r="Q2" s="4">
        <f>STDEV(I2:I5,I16:I19,I30:I33,I44:I47,I58:I61)</f>
        <v>49.60386051725893</v>
      </c>
      <c r="R2" s="4">
        <v>399</v>
      </c>
      <c r="S2" s="4">
        <f>AVERAGE(L2:L5,L16:L19,L30:L33,L44:L47,L58:L61)</f>
        <v>717.37182499999994</v>
      </c>
      <c r="T2" s="4">
        <f>STDEV(L2:L5,L16:L19,L30:L33,L44:L47,L58:L61)</f>
        <v>9.9733739228046066</v>
      </c>
      <c r="U2" s="4">
        <v>399</v>
      </c>
      <c r="AD2" s="7">
        <v>42978</v>
      </c>
      <c r="AE2" s="6">
        <f>(N2/M2)^2</f>
        <v>3.279751741358231E-4</v>
      </c>
      <c r="AF2" s="6">
        <f>(T2/S2)^2</f>
        <v>1.9328385221631202E-4</v>
      </c>
      <c r="AG2" s="6">
        <f>(T2/S2)^2</f>
        <v>1.9328385221631202E-4</v>
      </c>
    </row>
    <row r="3" spans="1:33" x14ac:dyDescent="0.25">
      <c r="A3" s="5" t="s">
        <v>45</v>
      </c>
      <c r="B3" s="7">
        <v>43046</v>
      </c>
      <c r="C3" s="8">
        <v>7.6817129629629624E-2</v>
      </c>
      <c r="D3" s="8" t="s">
        <v>41</v>
      </c>
      <c r="E3" s="5">
        <v>2.4430000000000001</v>
      </c>
      <c r="F3" s="9">
        <v>38.99</v>
      </c>
      <c r="G3" s="9" t="s">
        <v>42</v>
      </c>
      <c r="H3" s="9">
        <v>3.3559999999999999</v>
      </c>
      <c r="I3" s="9">
        <v>3772.3552</v>
      </c>
      <c r="J3" s="9" t="s">
        <v>43</v>
      </c>
      <c r="K3" s="9">
        <v>3.5760000000000001</v>
      </c>
      <c r="L3" s="9">
        <v>728.69460000000004</v>
      </c>
      <c r="M3" s="5"/>
      <c r="N3" s="4"/>
      <c r="O3" s="5"/>
      <c r="P3" s="5"/>
      <c r="Q3" s="4"/>
      <c r="R3" s="4"/>
      <c r="S3" s="5"/>
      <c r="T3" s="4"/>
      <c r="U3" s="4"/>
      <c r="AD3" s="7">
        <v>42978</v>
      </c>
    </row>
    <row r="4" spans="1:33" x14ac:dyDescent="0.25">
      <c r="A4" s="5" t="s">
        <v>46</v>
      </c>
      <c r="B4" s="7">
        <v>43046</v>
      </c>
      <c r="C4" s="8">
        <v>8.0486111111111105E-2</v>
      </c>
      <c r="D4" s="8" t="s">
        <v>41</v>
      </c>
      <c r="E4" s="5">
        <v>2.44</v>
      </c>
      <c r="F4" s="9">
        <v>38.781399999999998</v>
      </c>
      <c r="G4" s="9" t="s">
        <v>42</v>
      </c>
      <c r="H4" s="9">
        <v>3.35</v>
      </c>
      <c r="I4" s="9">
        <v>3757.1507999999999</v>
      </c>
      <c r="J4" s="9" t="s">
        <v>43</v>
      </c>
      <c r="K4" s="9">
        <v>3.57</v>
      </c>
      <c r="L4" s="9">
        <v>719.94380000000001</v>
      </c>
      <c r="M4" s="5"/>
      <c r="N4" s="4"/>
      <c r="O4" s="5"/>
      <c r="P4" s="5"/>
      <c r="Q4" s="4"/>
      <c r="R4" s="4"/>
      <c r="S4" s="5"/>
      <c r="T4" s="4"/>
      <c r="U4" s="4"/>
      <c r="AD4" s="7">
        <v>42978</v>
      </c>
    </row>
    <row r="5" spans="1:33" x14ac:dyDescent="0.25">
      <c r="A5" s="5" t="s">
        <v>47</v>
      </c>
      <c r="B5" s="7">
        <v>43046</v>
      </c>
      <c r="C5" s="8">
        <v>8.4340277777777764E-2</v>
      </c>
      <c r="D5" s="8" t="s">
        <v>41</v>
      </c>
      <c r="E5" s="5">
        <v>2.4460000000000002</v>
      </c>
      <c r="F5" s="9">
        <v>39.242199999999997</v>
      </c>
      <c r="G5" s="9" t="s">
        <v>42</v>
      </c>
      <c r="H5" s="9">
        <v>3.3559999999999999</v>
      </c>
      <c r="I5" s="9">
        <v>3786.8013000000001</v>
      </c>
      <c r="J5" s="9" t="s">
        <v>43</v>
      </c>
      <c r="K5" s="9">
        <v>3.5760000000000001</v>
      </c>
      <c r="L5" s="9">
        <v>724.40920000000006</v>
      </c>
      <c r="M5" s="5"/>
      <c r="N5" s="4"/>
      <c r="O5" s="5"/>
      <c r="P5" s="5"/>
      <c r="Q5" s="4"/>
      <c r="R5" s="4"/>
      <c r="S5" s="5"/>
      <c r="T5" s="4"/>
      <c r="U5" s="4"/>
      <c r="AD5" s="7">
        <v>42978</v>
      </c>
    </row>
    <row r="6" spans="1:33" x14ac:dyDescent="0.25">
      <c r="A6" s="27" t="s">
        <v>48</v>
      </c>
      <c r="B6" s="28">
        <v>43046</v>
      </c>
      <c r="C6" s="29">
        <v>8.8425925925925922E-2</v>
      </c>
      <c r="D6" s="29" t="s">
        <v>41</v>
      </c>
      <c r="E6" s="27">
        <v>2.44</v>
      </c>
      <c r="F6" s="30">
        <v>19.6356</v>
      </c>
      <c r="G6" s="30" t="s">
        <v>42</v>
      </c>
      <c r="H6" s="30">
        <v>3.3530000000000002</v>
      </c>
      <c r="I6" s="30">
        <v>6083.9525999999996</v>
      </c>
      <c r="J6" s="30" t="s">
        <v>43</v>
      </c>
      <c r="K6" s="30">
        <v>3.573</v>
      </c>
      <c r="L6" s="30">
        <v>781.26199999999994</v>
      </c>
      <c r="O6" s="10">
        <f>($O$2/$M$2)*F6</f>
        <v>2.068217375264648</v>
      </c>
      <c r="R6" s="10">
        <f>($R$2/$P$2)*I6</f>
        <v>646.55152412299674</v>
      </c>
      <c r="U6" s="10">
        <f>($S$2/$U$2)*L6</f>
        <v>1404.6499918374686</v>
      </c>
      <c r="V6" s="3">
        <v>0</v>
      </c>
      <c r="W6" s="11" t="s">
        <v>33</v>
      </c>
      <c r="X6" s="2">
        <f>SLOPE(O6:O10,$V$6:$V$10)</f>
        <v>-8.865624502231961E-4</v>
      </c>
      <c r="Y6" s="2">
        <f>RSQ(O6:O10,$V$6:$V$10)</f>
        <v>0.39310311309566659</v>
      </c>
      <c r="Z6" s="2">
        <f>SLOPE($R6:$R10,$V$6:$V$10)</f>
        <v>21.795240597878404</v>
      </c>
      <c r="AA6" s="2">
        <f>RSQ(R6:R10,$V$6:$V$10)</f>
        <v>0.94759737416813195</v>
      </c>
      <c r="AB6" s="2">
        <f>SLOPE(U6:U10,$V$6:$V$10)</f>
        <v>50.786083045613964</v>
      </c>
      <c r="AC6" s="2">
        <f>RSQ(U6:U10,$V$6:$V$10)</f>
        <v>0.8945649477165627</v>
      </c>
      <c r="AD6" s="7">
        <v>42978</v>
      </c>
      <c r="AE6" s="2"/>
    </row>
    <row r="7" spans="1:33" x14ac:dyDescent="0.25">
      <c r="A7" s="27" t="s">
        <v>49</v>
      </c>
      <c r="B7" s="28">
        <v>43046</v>
      </c>
      <c r="C7" s="29">
        <v>9.2523148148148146E-2</v>
      </c>
      <c r="D7" s="29" t="s">
        <v>41</v>
      </c>
      <c r="E7" s="27">
        <v>2.4460000000000002</v>
      </c>
      <c r="F7" s="30">
        <v>19.551600000000001</v>
      </c>
      <c r="G7" s="30" t="s">
        <v>42</v>
      </c>
      <c r="H7" s="30">
        <v>3.3559999999999999</v>
      </c>
      <c r="I7" s="30">
        <v>9824.643</v>
      </c>
      <c r="J7" s="30" t="s">
        <v>43</v>
      </c>
      <c r="K7" s="30">
        <v>3.5760000000000001</v>
      </c>
      <c r="L7" s="30">
        <v>1417.4432999999999</v>
      </c>
      <c r="O7" s="10">
        <f>($O$2/$M$2)*F7</f>
        <v>2.059369656859189</v>
      </c>
      <c r="R7" s="10">
        <f>($R$2/$P$2)*I7</f>
        <v>1044.080768415969</v>
      </c>
      <c r="U7" s="10">
        <f>($S$2/$U$2)*L7</f>
        <v>2548.4558570301315</v>
      </c>
      <c r="V7" s="3">
        <v>10</v>
      </c>
      <c r="W7" s="13" t="s">
        <v>34</v>
      </c>
      <c r="X7" s="2">
        <f>SLOPE($O11:$O15,$V$6:$V$10)</f>
        <v>-3.7834529181440146E-4</v>
      </c>
      <c r="Y7" s="2">
        <f>RSQ(O11:O15,$V$6:$V$10)</f>
        <v>0.10598262998784838</v>
      </c>
      <c r="Z7" s="2">
        <f>SLOPE($R11:$R15,$V$6:$V$10)</f>
        <v>4.0078779796882102</v>
      </c>
      <c r="AA7" s="2">
        <f>RSQ(R11:R15,$V$6:$V$10)</f>
        <v>0.80830543807825594</v>
      </c>
      <c r="AB7" s="2">
        <f>SLOPE(U11:U15,$V$6:$V$10)</f>
        <v>2.967623406075123</v>
      </c>
      <c r="AC7" s="2">
        <f>RSQ(U11:U15,$V$6:$V$10)</f>
        <v>0.84932704281522142</v>
      </c>
      <c r="AD7" s="7">
        <v>42978</v>
      </c>
      <c r="AE7" s="2"/>
    </row>
    <row r="8" spans="1:33" x14ac:dyDescent="0.25">
      <c r="A8" s="27" t="s">
        <v>50</v>
      </c>
      <c r="B8" s="28">
        <v>43046</v>
      </c>
      <c r="C8" s="29">
        <v>9.6608796296296304E-2</v>
      </c>
      <c r="D8" s="29" t="s">
        <v>41</v>
      </c>
      <c r="E8" s="27">
        <v>2.44</v>
      </c>
      <c r="F8" s="30">
        <v>19.720199999999998</v>
      </c>
      <c r="G8" s="30" t="s">
        <v>42</v>
      </c>
      <c r="H8" s="30">
        <v>3.35</v>
      </c>
      <c r="I8" s="30">
        <v>11896.272000000001</v>
      </c>
      <c r="J8" s="30" t="s">
        <v>43</v>
      </c>
      <c r="K8" s="30">
        <v>3.57</v>
      </c>
      <c r="L8" s="30">
        <v>1681.5308</v>
      </c>
      <c r="O8" s="10">
        <f>($O$2/$M$2)*F8</f>
        <v>2.0771282916587173</v>
      </c>
      <c r="R8" s="10">
        <f>($R$2/$P$2)*I8</f>
        <v>1264.2361469058342</v>
      </c>
      <c r="U8" s="10">
        <f>($S$2/$U$2)*L8</f>
        <v>3023.2652099992729</v>
      </c>
      <c r="V8" s="3">
        <v>20</v>
      </c>
      <c r="W8" s="15" t="s">
        <v>35</v>
      </c>
      <c r="X8" s="2">
        <f>SLOPE($O20:$O24,$V$6:$V$10)</f>
        <v>-1.0035840591334866E-3</v>
      </c>
      <c r="Y8" s="2">
        <f>RSQ(O20:O24,$V$6:$V$10)</f>
        <v>0.75984799086884125</v>
      </c>
      <c r="Z8" s="2">
        <f>SLOPE($R20:$R24,$V$6:$V$10)</f>
        <v>18.16853523548496</v>
      </c>
      <c r="AA8" s="2">
        <f>RSQ(R20:R24,$V$6:$V$10)</f>
        <v>0.95047046422878989</v>
      </c>
      <c r="AB8" s="2">
        <f>SLOPE($U20:$U24,$V$6:$V$10)</f>
        <v>6.9153996677225562</v>
      </c>
      <c r="AC8" s="2">
        <f>RSQ(U20:U24,$V$6:$V$10)</f>
        <v>0.94197685661581787</v>
      </c>
      <c r="AD8" s="7">
        <v>42978</v>
      </c>
      <c r="AE8" s="2"/>
    </row>
    <row r="9" spans="1:33" x14ac:dyDescent="0.25">
      <c r="A9" s="27" t="s">
        <v>51</v>
      </c>
      <c r="B9" s="28">
        <v>43046</v>
      </c>
      <c r="C9" s="29">
        <v>0.10069444444444443</v>
      </c>
      <c r="D9" s="29" t="s">
        <v>41</v>
      </c>
      <c r="E9" s="27">
        <v>2.4460000000000002</v>
      </c>
      <c r="F9" s="30">
        <v>19.625499999999999</v>
      </c>
      <c r="G9" s="30" t="s">
        <v>42</v>
      </c>
      <c r="H9" s="30">
        <v>3.3559999999999999</v>
      </c>
      <c r="I9" s="30">
        <v>13108.4746</v>
      </c>
      <c r="J9" s="30" t="s">
        <v>43</v>
      </c>
      <c r="K9" s="30">
        <v>3.5760000000000001</v>
      </c>
      <c r="L9" s="30">
        <v>1750.576</v>
      </c>
      <c r="O9" s="10">
        <f>($O$2/$M$2)*F9</f>
        <v>2.0671535424563725</v>
      </c>
      <c r="R9" s="10">
        <f>($R$2/$P$2)*I9</f>
        <v>1393.058886020511</v>
      </c>
      <c r="U9" s="10">
        <f>($S$2/$U$2)*L9</f>
        <v>3147.4032579478694</v>
      </c>
      <c r="V9" s="3">
        <v>30</v>
      </c>
      <c r="W9" s="18" t="s">
        <v>36</v>
      </c>
      <c r="X9" s="2">
        <f>SLOPE($O25:$O29,$V$6:$V$10)</f>
        <v>2.2015019332440344E-3</v>
      </c>
      <c r="Y9" s="2">
        <f>RSQ(O25:O29,$V$6:$V$10)</f>
        <v>0.99878547181353194</v>
      </c>
      <c r="Z9" s="2">
        <f>SLOPE($R25:$R29,$V$6:$V$10)</f>
        <v>65.54796306900721</v>
      </c>
      <c r="AA9" s="2">
        <f>RSQ(R25:R29,$V$6:$V$10)</f>
        <v>0.99061235795796632</v>
      </c>
      <c r="AB9" s="2">
        <f>SLOPE(U25:U29,$V$6:$V$10)</f>
        <v>51.101548654101002</v>
      </c>
      <c r="AC9" s="2">
        <f>RSQ(U25:U29,$V$6:$V$10)</f>
        <v>0.98626030271717813</v>
      </c>
      <c r="AD9" s="7">
        <v>42978</v>
      </c>
      <c r="AE9" s="2"/>
    </row>
    <row r="10" spans="1:33" x14ac:dyDescent="0.25">
      <c r="A10" s="27" t="s">
        <v>52</v>
      </c>
      <c r="B10" s="28">
        <v>43046</v>
      </c>
      <c r="C10" s="29">
        <v>0.10478009259259259</v>
      </c>
      <c r="D10" s="29" t="s">
        <v>41</v>
      </c>
      <c r="E10" s="27">
        <v>2.44</v>
      </c>
      <c r="F10" s="30">
        <v>19.177800000000001</v>
      </c>
      <c r="G10" s="30" t="s">
        <v>42</v>
      </c>
      <c r="H10" s="30">
        <v>3.3530000000000002</v>
      </c>
      <c r="I10" s="30">
        <v>14696.533600000001</v>
      </c>
      <c r="J10" s="30" t="s">
        <v>43</v>
      </c>
      <c r="K10" s="30">
        <v>3.573</v>
      </c>
      <c r="L10" s="30">
        <v>2027.0488</v>
      </c>
      <c r="O10" s="10">
        <f>($O$2/$M$2)*F10</f>
        <v>2.0199973099548965</v>
      </c>
      <c r="R10" s="10">
        <f t="shared" ref="R9:R15" si="0">($R$2/$P$2)*I10</f>
        <v>1561.824495214646</v>
      </c>
      <c r="U10" s="10">
        <f>($S$2/$U$2)*L10</f>
        <v>3644.4804436592981</v>
      </c>
      <c r="V10" s="3">
        <v>40</v>
      </c>
      <c r="W10" s="20" t="s">
        <v>37</v>
      </c>
      <c r="X10" s="2">
        <f>SLOPE($O34:$O38,$V$6:$V$10)</f>
        <v>-9.933820981149566E-4</v>
      </c>
      <c r="Y10" s="2">
        <f>RSQ(O34:O38,$V$6:$V$10)</f>
        <v>0.97173791235325113</v>
      </c>
      <c r="Z10" s="2">
        <f>SLOPE($R34:$R38,$V$6:$V$10)</f>
        <v>10.184758426979563</v>
      </c>
      <c r="AA10" s="2">
        <f>RSQ(R34:R38,$V$6:$V$10)</f>
        <v>0.95617901676800776</v>
      </c>
      <c r="AB10" s="2">
        <f>SLOPE(U34:U38,$V$6:$V$10)</f>
        <v>-2.1704219409703023</v>
      </c>
      <c r="AC10" s="2">
        <f>RSQ(U34:U38,$V$6:$V$10)</f>
        <v>0.74655804450450824</v>
      </c>
      <c r="AD10" s="7">
        <v>42978</v>
      </c>
      <c r="AE10" s="2"/>
    </row>
    <row r="11" spans="1:33" x14ac:dyDescent="0.25">
      <c r="A11" s="27" t="s">
        <v>53</v>
      </c>
      <c r="B11" s="28">
        <v>43046</v>
      </c>
      <c r="C11" s="29">
        <v>0.10844907407407407</v>
      </c>
      <c r="D11" s="29" t="s">
        <v>41</v>
      </c>
      <c r="E11" s="27">
        <v>2.4500000000000002</v>
      </c>
      <c r="F11" s="30">
        <v>19.560400000000001</v>
      </c>
      <c r="G11" s="30" t="s">
        <v>42</v>
      </c>
      <c r="H11" s="30">
        <v>3.36</v>
      </c>
      <c r="I11" s="30">
        <v>5184.1121999999996</v>
      </c>
      <c r="J11" s="30" t="s">
        <v>43</v>
      </c>
      <c r="K11" s="30">
        <v>3.58</v>
      </c>
      <c r="L11" s="30">
        <v>499.09160000000003</v>
      </c>
      <c r="O11" s="12">
        <f>($O$2/$M$2)*F11</f>
        <v>2.0602965606921422</v>
      </c>
      <c r="R11" s="12">
        <f>($R$2/$P$2)*I11</f>
        <v>550.92402332894937</v>
      </c>
      <c r="U11" s="12">
        <f>($S$2/$U$2)*L11</f>
        <v>897.32895221596493</v>
      </c>
      <c r="V11" s="3"/>
      <c r="W11" s="21" t="s">
        <v>38</v>
      </c>
      <c r="X11" s="2">
        <f>SLOPE($O39:$O43,$V$6:$V$10)</f>
        <v>-5.6273595658339511E-3</v>
      </c>
      <c r="Y11" s="2">
        <f>RSQ(O39:O43,$V$6:$V$10)</f>
        <v>0.91957486612405437</v>
      </c>
      <c r="Z11" s="2">
        <f>SLOPE($R39:$R43,$V$6:$V$10)</f>
        <v>17.526055891219556</v>
      </c>
      <c r="AA11" s="2">
        <f>RSQ(R39:R43,$V$6:$V$10)</f>
        <v>0.92947256463984218</v>
      </c>
      <c r="AB11" s="2">
        <f>SLOPE($U39:$U43,$V$6:$V$10)</f>
        <v>0.18888993467293061</v>
      </c>
      <c r="AC11" s="2">
        <f>RSQ(U39:U43,$V$6:$V$10)</f>
        <v>0.10024151611368899</v>
      </c>
      <c r="AD11" s="7">
        <v>42978</v>
      </c>
      <c r="AE11" s="2"/>
    </row>
    <row r="12" spans="1:33" x14ac:dyDescent="0.25">
      <c r="A12" s="27" t="s">
        <v>54</v>
      </c>
      <c r="B12" s="28">
        <v>43046</v>
      </c>
      <c r="C12" s="29">
        <v>0.11253472222222222</v>
      </c>
      <c r="D12" s="29" t="s">
        <v>41</v>
      </c>
      <c r="E12" s="27">
        <v>2.4460000000000002</v>
      </c>
      <c r="F12" s="30">
        <v>19.662700000000001</v>
      </c>
      <c r="G12" s="30" t="s">
        <v>42</v>
      </c>
      <c r="H12" s="30">
        <v>3.3559999999999999</v>
      </c>
      <c r="I12" s="30">
        <v>5613.3546999999999</v>
      </c>
      <c r="J12" s="30" t="s">
        <v>43</v>
      </c>
      <c r="K12" s="30">
        <v>3.5760000000000001</v>
      </c>
      <c r="L12" s="30">
        <v>528.67610000000002</v>
      </c>
      <c r="O12" s="12">
        <f>($O$2/$M$2)*F12</f>
        <v>2.071071817750219</v>
      </c>
      <c r="R12" s="12">
        <f>($R$2/$P$2)*I12</f>
        <v>596.54032096305082</v>
      </c>
      <c r="U12" s="12">
        <f>($S$2/$U$2)*L12</f>
        <v>950.51964584181076</v>
      </c>
      <c r="V12" s="3"/>
      <c r="W12" s="23" t="s">
        <v>39</v>
      </c>
      <c r="X12" s="2">
        <f>SLOPE($O48:$O52,$V$6:$V$10)</f>
        <v>-4.2066687818716674E-3</v>
      </c>
      <c r="Y12" s="2">
        <f>RSQ(O48:O52,$V$6:$V$10)</f>
        <v>0.9172937187007858</v>
      </c>
      <c r="Z12" s="2">
        <f>SLOPE($R48:$R52,$V$6:$V$10)</f>
        <v>5.9307613169444977</v>
      </c>
      <c r="AA12" s="2">
        <f>RSQ(R48:R52,$V$6:$V$10)</f>
        <v>0.89487643748297463</v>
      </c>
      <c r="AB12" s="2">
        <f>SLOPE(U48:U52,$V$6:$V$10)</f>
        <v>-0.58641717795123705</v>
      </c>
      <c r="AC12" s="2">
        <f>RSQ(U48:U52,$V$6:$V$10)</f>
        <v>0.86683105528167015</v>
      </c>
      <c r="AD12" s="7">
        <v>42978</v>
      </c>
      <c r="AE12" s="2"/>
    </row>
    <row r="13" spans="1:33" x14ac:dyDescent="0.25">
      <c r="A13" s="27" t="s">
        <v>55</v>
      </c>
      <c r="B13" s="28">
        <v>43046</v>
      </c>
      <c r="C13" s="29">
        <v>0.1162037037037037</v>
      </c>
      <c r="D13" s="29" t="s">
        <v>41</v>
      </c>
      <c r="E13" s="27">
        <v>2.4460000000000002</v>
      </c>
      <c r="F13" s="30">
        <v>19.273800000000001</v>
      </c>
      <c r="G13" s="30" t="s">
        <v>42</v>
      </c>
      <c r="H13" s="30">
        <v>3.3559999999999999</v>
      </c>
      <c r="I13" s="30">
        <v>6575.7440999999999</v>
      </c>
      <c r="J13" s="30" t="s">
        <v>43</v>
      </c>
      <c r="K13" s="30">
        <v>3.5760000000000001</v>
      </c>
      <c r="L13" s="30">
        <v>550.53840000000002</v>
      </c>
      <c r="O13" s="12">
        <f>($O$2/$M$2)*F13</f>
        <v>2.030108988132564</v>
      </c>
      <c r="R13" s="12">
        <f>($R$2/$P$2)*I13</f>
        <v>698.81500557676998</v>
      </c>
      <c r="U13" s="12">
        <f>($S$2/$U$2)*L13</f>
        <v>989.8264078711278</v>
      </c>
      <c r="V13" s="3"/>
      <c r="W13" s="25" t="s">
        <v>40</v>
      </c>
      <c r="X13" s="2">
        <f>SLOPE($O53:$O57,$V$6:$V$10)</f>
        <v>-1.8748736621091622E-3</v>
      </c>
      <c r="Y13" s="2">
        <f>RSQ(O53:O57,$V$6:$V$10)</f>
        <v>0.7361727568922527</v>
      </c>
      <c r="Z13" s="2">
        <f>SLOPE($R53:$R57,$V$6:$V$10)</f>
        <v>1.5945880794522549</v>
      </c>
      <c r="AA13" s="2">
        <f>RSQ(R53:R57,$V$6:$V$10)</f>
        <v>0.82043823088476175</v>
      </c>
      <c r="AB13" s="2">
        <f>SLOPE(U53:U57,$V$6:$V$10)</f>
        <v>1.2776600248784624</v>
      </c>
      <c r="AC13" s="2">
        <f>RSQ(U53:U57,$V$6:$V$10)</f>
        <v>0.8155597033429578</v>
      </c>
      <c r="AD13" s="7">
        <v>42978</v>
      </c>
      <c r="AE13" s="2"/>
    </row>
    <row r="14" spans="1:33" x14ac:dyDescent="0.25">
      <c r="A14" s="27" t="s">
        <v>56</v>
      </c>
      <c r="B14" s="28">
        <v>43046</v>
      </c>
      <c r="C14" s="29">
        <v>0.11987268518518518</v>
      </c>
      <c r="D14" s="29" t="s">
        <v>41</v>
      </c>
      <c r="E14" s="27">
        <v>2.44</v>
      </c>
      <c r="F14" s="30">
        <v>19.2987</v>
      </c>
      <c r="G14" s="30" t="s">
        <v>42</v>
      </c>
      <c r="H14" s="30">
        <v>3.3530000000000002</v>
      </c>
      <c r="I14" s="30">
        <v>6212.6948000000002</v>
      </c>
      <c r="J14" s="30" t="s">
        <v>43</v>
      </c>
      <c r="K14" s="30">
        <v>3.57</v>
      </c>
      <c r="L14" s="30">
        <v>539.75779999999997</v>
      </c>
      <c r="O14" s="12">
        <f>($O$2/$M$2)*F14</f>
        <v>2.0327317046598963</v>
      </c>
      <c r="R14" s="12">
        <f>($R$2/$P$2)*I14</f>
        <v>660.23316681510914</v>
      </c>
      <c r="U14" s="12">
        <f>($S$2/$U$2)*L14</f>
        <v>970.44370437088969</v>
      </c>
      <c r="AD14" s="7">
        <v>42978</v>
      </c>
    </row>
    <row r="15" spans="1:33" x14ac:dyDescent="0.25">
      <c r="A15" s="27" t="s">
        <v>57</v>
      </c>
      <c r="B15" s="28">
        <v>43046</v>
      </c>
      <c r="C15" s="29">
        <v>0.12395833333333334</v>
      </c>
      <c r="D15" s="29" t="s">
        <v>41</v>
      </c>
      <c r="E15" s="27">
        <v>2.4430000000000001</v>
      </c>
      <c r="F15" s="30">
        <v>19.562799999999999</v>
      </c>
      <c r="G15" s="30" t="s">
        <v>42</v>
      </c>
      <c r="H15" s="30">
        <v>3.3559999999999999</v>
      </c>
      <c r="I15" s="30">
        <v>6770.1185999999998</v>
      </c>
      <c r="J15" s="30" t="s">
        <v>43</v>
      </c>
      <c r="K15" s="30">
        <v>3.5760000000000001</v>
      </c>
      <c r="L15" s="30">
        <v>576.07989999999995</v>
      </c>
      <c r="O15" s="12">
        <f>($O$2/$M$2)*F15</f>
        <v>2.0605493526465835</v>
      </c>
      <c r="R15" s="12">
        <f>($R$2/$P$2)*I15</f>
        <v>719.47149938733071</v>
      </c>
      <c r="U15" s="12">
        <f>($S$2/$U$2)*L15</f>
        <v>1035.7480932551816</v>
      </c>
      <c r="AD15" s="7">
        <v>42978</v>
      </c>
    </row>
    <row r="16" spans="1:33" x14ac:dyDescent="0.25">
      <c r="A16" s="5" t="s">
        <v>58</v>
      </c>
      <c r="B16" s="7">
        <v>43046</v>
      </c>
      <c r="C16" s="8">
        <v>0.12804398148148147</v>
      </c>
      <c r="D16" s="8" t="s">
        <v>41</v>
      </c>
      <c r="E16" s="5">
        <v>2.4460000000000002</v>
      </c>
      <c r="F16" s="9">
        <v>38.837699999999998</v>
      </c>
      <c r="G16" s="9" t="s">
        <v>42</v>
      </c>
      <c r="H16" s="9">
        <v>3.3559999999999999</v>
      </c>
      <c r="I16" s="9">
        <v>3768.65</v>
      </c>
      <c r="J16" s="9" t="s">
        <v>43</v>
      </c>
      <c r="K16" s="9">
        <v>3.5760000000000001</v>
      </c>
      <c r="L16" s="9">
        <v>719.94920000000002</v>
      </c>
      <c r="M16" s="5"/>
      <c r="N16" s="4"/>
      <c r="O16" s="5"/>
      <c r="P16" s="5"/>
      <c r="Q16" s="4"/>
      <c r="R16" s="4"/>
      <c r="S16" s="5"/>
      <c r="T16" s="4"/>
      <c r="U16" s="4"/>
      <c r="AD16" s="7">
        <v>42978</v>
      </c>
    </row>
    <row r="17" spans="1:30" x14ac:dyDescent="0.25">
      <c r="A17" s="5" t="s">
        <v>59</v>
      </c>
      <c r="B17" s="7">
        <v>43046</v>
      </c>
      <c r="C17" s="8">
        <v>0.13170138888888888</v>
      </c>
      <c r="D17" s="8" t="s">
        <v>41</v>
      </c>
      <c r="E17" s="5">
        <v>2.4359999999999999</v>
      </c>
      <c r="F17" s="9">
        <v>38.76</v>
      </c>
      <c r="G17" s="9" t="s">
        <v>42</v>
      </c>
      <c r="H17" s="9">
        <v>3.35</v>
      </c>
      <c r="I17" s="9">
        <v>3786.6729999999998</v>
      </c>
      <c r="J17" s="9" t="s">
        <v>43</v>
      </c>
      <c r="K17" s="9">
        <v>3.57</v>
      </c>
      <c r="L17" s="9">
        <v>722.01020000000005</v>
      </c>
      <c r="M17" s="5"/>
      <c r="N17" s="4"/>
      <c r="O17" s="5"/>
      <c r="P17" s="5"/>
      <c r="Q17" s="4"/>
      <c r="R17" s="4"/>
      <c r="S17" s="5"/>
      <c r="T17" s="4"/>
      <c r="U17" s="4"/>
      <c r="AD17" s="7">
        <v>42978</v>
      </c>
    </row>
    <row r="18" spans="1:30" x14ac:dyDescent="0.25">
      <c r="A18" s="5" t="s">
        <v>60</v>
      </c>
      <c r="B18" s="7">
        <v>43046</v>
      </c>
      <c r="C18" s="8">
        <v>0.13578703703703704</v>
      </c>
      <c r="D18" s="8" t="s">
        <v>41</v>
      </c>
      <c r="E18" s="5">
        <v>2.4460000000000002</v>
      </c>
      <c r="F18" s="9">
        <v>39.346499999999999</v>
      </c>
      <c r="G18" s="9" t="s">
        <v>42</v>
      </c>
      <c r="H18" s="9">
        <v>3.3559999999999999</v>
      </c>
      <c r="I18" s="9">
        <v>3772.9569000000001</v>
      </c>
      <c r="J18" s="9" t="s">
        <v>43</v>
      </c>
      <c r="K18" s="9">
        <v>3.5760000000000001</v>
      </c>
      <c r="L18" s="9">
        <v>726.86580000000004</v>
      </c>
      <c r="M18" s="5"/>
      <c r="N18" s="4"/>
      <c r="O18" s="5"/>
      <c r="P18" s="5"/>
      <c r="Q18" s="4"/>
      <c r="R18" s="4"/>
      <c r="S18" s="5"/>
      <c r="T18" s="4"/>
      <c r="U18" s="4"/>
      <c r="AD18" s="7">
        <v>42978</v>
      </c>
    </row>
    <row r="19" spans="1:30" x14ac:dyDescent="0.25">
      <c r="A19" s="5" t="s">
        <v>61</v>
      </c>
      <c r="B19" s="7">
        <v>43046</v>
      </c>
      <c r="C19" s="8">
        <v>0.13988425925925926</v>
      </c>
      <c r="D19" s="8" t="s">
        <v>41</v>
      </c>
      <c r="E19" s="5">
        <v>2.4460000000000002</v>
      </c>
      <c r="F19" s="9">
        <v>39.124400000000001</v>
      </c>
      <c r="G19" s="9" t="s">
        <v>42</v>
      </c>
      <c r="H19" s="9">
        <v>3.3559999999999999</v>
      </c>
      <c r="I19" s="9">
        <v>3759.1188000000002</v>
      </c>
      <c r="J19" s="9" t="s">
        <v>43</v>
      </c>
      <c r="K19" s="9">
        <v>3.5760000000000001</v>
      </c>
      <c r="L19" s="9">
        <v>720.26800000000003</v>
      </c>
      <c r="M19" s="5"/>
      <c r="N19" s="4"/>
      <c r="O19" s="5"/>
      <c r="P19" s="5"/>
      <c r="Q19" s="4"/>
      <c r="R19" s="4"/>
      <c r="S19" s="5"/>
      <c r="T19" s="4"/>
      <c r="U19" s="4"/>
      <c r="AD19" s="7">
        <v>42978</v>
      </c>
    </row>
    <row r="20" spans="1:30" x14ac:dyDescent="0.25">
      <c r="A20" s="27" t="s">
        <v>62</v>
      </c>
      <c r="B20" s="28">
        <v>43046</v>
      </c>
      <c r="C20" s="29">
        <v>0.14396990740740742</v>
      </c>
      <c r="D20" s="29" t="s">
        <v>41</v>
      </c>
      <c r="E20" s="27">
        <v>2.4460000000000002</v>
      </c>
      <c r="F20" s="30">
        <v>19.662199999999999</v>
      </c>
      <c r="G20" s="30" t="s">
        <v>42</v>
      </c>
      <c r="H20" s="30">
        <v>3.3559999999999999</v>
      </c>
      <c r="I20" s="30">
        <v>5265.3505999999998</v>
      </c>
      <c r="J20" s="30" t="s">
        <v>43</v>
      </c>
      <c r="K20" s="30">
        <v>3.5760000000000001</v>
      </c>
      <c r="L20" s="30">
        <v>541.53039999999999</v>
      </c>
      <c r="O20" s="14">
        <f>($O$2/$M$2)*F20</f>
        <v>2.0710191527597099</v>
      </c>
      <c r="P20" s="3"/>
      <c r="R20" s="14">
        <f>($R$2/$P$2)*I20</f>
        <v>559.55736004122321</v>
      </c>
      <c r="S20" s="3"/>
      <c r="U20" s="14">
        <f>($S$2/$U$2)*L20</f>
        <v>973.63070511523802</v>
      </c>
      <c r="AD20" s="7">
        <v>42978</v>
      </c>
    </row>
    <row r="21" spans="1:30" x14ac:dyDescent="0.25">
      <c r="A21" s="27" t="s">
        <v>63</v>
      </c>
      <c r="B21" s="28">
        <v>43046</v>
      </c>
      <c r="C21" s="29">
        <v>0.14806712962962962</v>
      </c>
      <c r="D21" s="29" t="s">
        <v>41</v>
      </c>
      <c r="E21" s="27">
        <v>2.44</v>
      </c>
      <c r="F21" s="30">
        <v>19.7562</v>
      </c>
      <c r="G21" s="30" t="s">
        <v>42</v>
      </c>
      <c r="H21" s="30">
        <v>3.3530000000000002</v>
      </c>
      <c r="I21" s="30">
        <v>8264.7260000000006</v>
      </c>
      <c r="J21" s="30" t="s">
        <v>43</v>
      </c>
      <c r="K21" s="30">
        <v>3.57</v>
      </c>
      <c r="L21" s="30">
        <v>602.35170000000005</v>
      </c>
      <c r="O21" s="14">
        <f>($O$2/$M$2)*F21</f>
        <v>2.0809201709753427</v>
      </c>
      <c r="P21" s="3"/>
      <c r="R21" s="14">
        <f>($R$2/$P$2)*I21</f>
        <v>878.30585526898415</v>
      </c>
      <c r="S21" s="3"/>
      <c r="U21" s="14">
        <f>($S$2/$U$2)*L21</f>
        <v>1082.9828028091542</v>
      </c>
      <c r="AD21" s="7">
        <v>42978</v>
      </c>
    </row>
    <row r="22" spans="1:30" x14ac:dyDescent="0.25">
      <c r="A22" s="27" t="s">
        <v>64</v>
      </c>
      <c r="B22" s="28">
        <v>43046</v>
      </c>
      <c r="C22" s="29">
        <v>0.15214120370370371</v>
      </c>
      <c r="D22" s="29" t="s">
        <v>41</v>
      </c>
      <c r="E22" s="27">
        <v>2.4460000000000002</v>
      </c>
      <c r="F22" s="30">
        <v>19.52</v>
      </c>
      <c r="G22" s="30" t="s">
        <v>42</v>
      </c>
      <c r="H22" s="30">
        <v>3.3559999999999999</v>
      </c>
      <c r="I22" s="30">
        <v>9902.6671000000006</v>
      </c>
      <c r="J22" s="30" t="s">
        <v>43</v>
      </c>
      <c r="K22" s="30">
        <v>3.5760000000000001</v>
      </c>
      <c r="L22" s="30">
        <v>633.34140000000002</v>
      </c>
      <c r="O22" s="14">
        <f>($O$2/$M$2)*F22</f>
        <v>2.0560412294590402</v>
      </c>
      <c r="P22" s="3"/>
      <c r="R22" s="14">
        <f>($R$2/$P$2)*I22</f>
        <v>1052.3725162467008</v>
      </c>
      <c r="S22" s="3"/>
      <c r="U22" s="14">
        <f>($S$2/$U$2)*L22</f>
        <v>1138.6999397645488</v>
      </c>
      <c r="AD22" s="7">
        <v>42978</v>
      </c>
    </row>
    <row r="23" spans="1:30" x14ac:dyDescent="0.25">
      <c r="A23" s="27" t="s">
        <v>65</v>
      </c>
      <c r="B23" s="28">
        <v>43046</v>
      </c>
      <c r="C23" s="29">
        <v>0.15623842592592593</v>
      </c>
      <c r="D23" s="29" t="s">
        <v>41</v>
      </c>
      <c r="E23" s="27">
        <v>2.4460000000000002</v>
      </c>
      <c r="F23" s="30">
        <v>19.3566</v>
      </c>
      <c r="G23" s="30" t="s">
        <v>42</v>
      </c>
      <c r="H23" s="30">
        <v>3.3559999999999999</v>
      </c>
      <c r="I23" s="30">
        <v>11414.633599999999</v>
      </c>
      <c r="J23" s="30" t="s">
        <v>43</v>
      </c>
      <c r="K23" s="30">
        <v>3.5760000000000001</v>
      </c>
      <c r="L23" s="30">
        <v>688.42570000000001</v>
      </c>
      <c r="O23" s="14">
        <f>($O$2/$M$2)*F23</f>
        <v>2.0388303105608019</v>
      </c>
      <c r="P23" s="3"/>
      <c r="R23" s="14">
        <f>($R$2/$P$2)*I23</f>
        <v>1213.051651879334</v>
      </c>
      <c r="S23" s="3"/>
      <c r="U23" s="14">
        <f>($S$2/$U$2)*L23</f>
        <v>1237.7373453280763</v>
      </c>
      <c r="AD23" s="7">
        <v>42978</v>
      </c>
    </row>
    <row r="24" spans="1:30" x14ac:dyDescent="0.25">
      <c r="A24" s="27" t="s">
        <v>66</v>
      </c>
      <c r="B24" s="28">
        <v>43046</v>
      </c>
      <c r="C24" s="29">
        <v>0.15989583333333332</v>
      </c>
      <c r="D24" s="29" t="s">
        <v>41</v>
      </c>
      <c r="E24" s="27">
        <v>2.4460000000000002</v>
      </c>
      <c r="F24" s="30">
        <v>19.3856</v>
      </c>
      <c r="G24" s="30" t="s">
        <v>42</v>
      </c>
      <c r="H24" s="30">
        <v>3.3559999999999999</v>
      </c>
      <c r="I24" s="30">
        <v>12238.556</v>
      </c>
      <c r="J24" s="30" t="s">
        <v>43</v>
      </c>
      <c r="K24" s="30">
        <v>3.5760000000000001</v>
      </c>
      <c r="L24" s="30">
        <v>690.80960000000005</v>
      </c>
      <c r="O24" s="14">
        <f>($O$2/$M$2)*F24</f>
        <v>2.041884880010306</v>
      </c>
      <c r="P24" s="3"/>
      <c r="R24" s="14">
        <f>($R$2/$P$2)*I24</f>
        <v>1300.6112235102962</v>
      </c>
      <c r="S24" s="3"/>
      <c r="U24" s="14">
        <f>($S$2/$U$2)*L24</f>
        <v>1242.0234172419048</v>
      </c>
      <c r="AD24" s="7">
        <v>42978</v>
      </c>
    </row>
    <row r="25" spans="1:30" x14ac:dyDescent="0.25">
      <c r="A25" s="27" t="s">
        <v>67</v>
      </c>
      <c r="B25" s="28">
        <v>43046</v>
      </c>
      <c r="C25" s="29">
        <v>0.16398148148148148</v>
      </c>
      <c r="D25" s="29" t="s">
        <v>41</v>
      </c>
      <c r="E25" s="27">
        <v>2.4460000000000002</v>
      </c>
      <c r="F25" s="30">
        <v>19.4528</v>
      </c>
      <c r="G25" s="30" t="s">
        <v>42</v>
      </c>
      <c r="H25" s="30">
        <v>3.3559999999999999</v>
      </c>
      <c r="I25" s="30">
        <v>5398.0762000000004</v>
      </c>
      <c r="J25" s="30" t="s">
        <v>43</v>
      </c>
      <c r="K25" s="30">
        <v>3.5760000000000001</v>
      </c>
      <c r="L25" s="30">
        <v>518.71900000000005</v>
      </c>
      <c r="O25" s="17">
        <f>($O$2/$M$2)*F25</f>
        <v>2.0489630547346729</v>
      </c>
      <c r="P25" s="3"/>
      <c r="R25" s="17">
        <f>($R$2/$P$2)*I25</f>
        <v>573.6623251210201</v>
      </c>
      <c r="S25" s="3"/>
      <c r="U25" s="17">
        <f>($S$2/$U$2)*L25</f>
        <v>932.61753306309527</v>
      </c>
      <c r="AD25" s="7">
        <v>42978</v>
      </c>
    </row>
    <row r="26" spans="1:30" x14ac:dyDescent="0.25">
      <c r="A26" s="27" t="s">
        <v>68</v>
      </c>
      <c r="B26" s="28">
        <v>43046</v>
      </c>
      <c r="C26" s="29">
        <v>0.16765046296296296</v>
      </c>
      <c r="D26" s="29" t="s">
        <v>41</v>
      </c>
      <c r="E26" s="27">
        <v>2.4460000000000002</v>
      </c>
      <c r="F26" s="30">
        <v>19.6402</v>
      </c>
      <c r="G26" s="30" t="s">
        <v>42</v>
      </c>
      <c r="H26" s="30">
        <v>3.36</v>
      </c>
      <c r="I26" s="30">
        <v>9822.2271999999994</v>
      </c>
      <c r="J26" s="30" t="s">
        <v>43</v>
      </c>
      <c r="K26" s="30">
        <v>3.5760000000000001</v>
      </c>
      <c r="L26" s="30">
        <v>701.03099999999995</v>
      </c>
      <c r="O26" s="17">
        <f>($O$2/$M$2)*F26</f>
        <v>2.068701893177328</v>
      </c>
      <c r="P26" s="3"/>
      <c r="R26" s="17">
        <f>($R$2/$P$2)*I26</f>
        <v>1043.8240374263198</v>
      </c>
      <c r="S26" s="3"/>
      <c r="U26" s="17">
        <f>($S$2/$U$2)*L26</f>
        <v>1260.4007214325186</v>
      </c>
      <c r="AD26" s="7">
        <v>42978</v>
      </c>
    </row>
    <row r="27" spans="1:30" x14ac:dyDescent="0.25">
      <c r="A27" s="27" t="s">
        <v>69</v>
      </c>
      <c r="B27" s="28">
        <v>43046</v>
      </c>
      <c r="C27" s="29">
        <v>0.17174768518518521</v>
      </c>
      <c r="D27" s="29" t="s">
        <v>41</v>
      </c>
      <c r="E27" s="27">
        <v>2.4460000000000002</v>
      </c>
      <c r="F27" s="30">
        <v>19.866099999999999</v>
      </c>
      <c r="G27" s="30" t="s">
        <v>42</v>
      </c>
      <c r="H27" s="30">
        <v>3.36</v>
      </c>
      <c r="I27" s="30">
        <v>15577.2984</v>
      </c>
      <c r="J27" s="30" t="s">
        <v>43</v>
      </c>
      <c r="K27" s="30">
        <v>3.5760000000000001</v>
      </c>
      <c r="L27" s="30">
        <v>958.80139999999994</v>
      </c>
      <c r="O27" s="17">
        <f>($O$2/$M$2)*F27</f>
        <v>2.0924959358891515</v>
      </c>
      <c r="P27" s="3"/>
      <c r="R27" s="17">
        <f>($R$2/$P$2)*I27</f>
        <v>1655.4248010148401</v>
      </c>
      <c r="S27" s="3"/>
      <c r="U27" s="17">
        <f>($S$2/$U$2)*L27</f>
        <v>1723.8524063422431</v>
      </c>
      <c r="AD27" s="7">
        <v>42978</v>
      </c>
    </row>
    <row r="28" spans="1:30" x14ac:dyDescent="0.25">
      <c r="A28" s="27" t="s">
        <v>70</v>
      </c>
      <c r="B28" s="28">
        <v>43046</v>
      </c>
      <c r="C28" s="29">
        <v>0.17541666666666667</v>
      </c>
      <c r="D28" s="29" t="s">
        <v>41</v>
      </c>
      <c r="E28" s="27">
        <v>2.4460000000000002</v>
      </c>
      <c r="F28" s="30">
        <v>20.074200000000001</v>
      </c>
      <c r="G28" s="30" t="s">
        <v>42</v>
      </c>
      <c r="H28" s="30">
        <v>3.3559999999999999</v>
      </c>
      <c r="I28" s="30">
        <v>23720.426200000002</v>
      </c>
      <c r="J28" s="30" t="s">
        <v>43</v>
      </c>
      <c r="K28" s="30">
        <v>3.5760000000000001</v>
      </c>
      <c r="L28" s="30">
        <v>1328.9866</v>
      </c>
      <c r="O28" s="17">
        <f>($O$2/$M$2)*F28</f>
        <v>2.1144151049388662</v>
      </c>
      <c r="P28" s="3"/>
      <c r="R28" s="17">
        <f>($R$2/$P$2)*I28</f>
        <v>2520.808218074721</v>
      </c>
      <c r="S28" s="3"/>
      <c r="U28" s="17">
        <f>($S$2/$U$2)*L28</f>
        <v>2389.417400106629</v>
      </c>
      <c r="AD28" s="7">
        <v>42978</v>
      </c>
    </row>
    <row r="29" spans="1:30" x14ac:dyDescent="0.25">
      <c r="A29" s="27" t="s">
        <v>71</v>
      </c>
      <c r="B29" s="28">
        <v>43046</v>
      </c>
      <c r="C29" s="29">
        <v>0.17907407407407408</v>
      </c>
      <c r="D29" s="29" t="s">
        <v>41</v>
      </c>
      <c r="E29" s="27">
        <v>2.4430000000000001</v>
      </c>
      <c r="F29" s="30">
        <v>19.761600000000001</v>
      </c>
      <c r="G29" s="30" t="s">
        <v>42</v>
      </c>
      <c r="H29" s="30">
        <v>3.3530000000000002</v>
      </c>
      <c r="I29" s="30">
        <v>29288.8004</v>
      </c>
      <c r="J29" s="30" t="s">
        <v>43</v>
      </c>
      <c r="K29" s="30">
        <v>3.573</v>
      </c>
      <c r="L29" s="30">
        <v>1625.8674000000001</v>
      </c>
      <c r="N29" s="17">
        <f>($O$2/$M$2)*F29</f>
        <v>2.0814889528728364</v>
      </c>
      <c r="P29" s="3"/>
      <c r="R29" s="17">
        <f>($R$2/$P$2)*I29</f>
        <v>3112.5683882471799</v>
      </c>
      <c r="S29" s="3"/>
      <c r="U29" s="17">
        <f>($S$2/$U$2)*L29</f>
        <v>2923.1866264310902</v>
      </c>
      <c r="AD29" s="7">
        <v>42978</v>
      </c>
    </row>
    <row r="30" spans="1:30" x14ac:dyDescent="0.25">
      <c r="A30" s="5" t="s">
        <v>72</v>
      </c>
      <c r="B30" s="7">
        <v>43046</v>
      </c>
      <c r="C30" s="8">
        <v>0.18317129629629628</v>
      </c>
      <c r="D30" s="8" t="s">
        <v>41</v>
      </c>
      <c r="E30" s="5">
        <v>2.4430000000000001</v>
      </c>
      <c r="F30" s="9">
        <v>38.918999999999997</v>
      </c>
      <c r="G30" s="9" t="s">
        <v>42</v>
      </c>
      <c r="H30" s="9">
        <v>3.3530000000000002</v>
      </c>
      <c r="I30" s="9">
        <v>3778.7646</v>
      </c>
      <c r="J30" s="9" t="s">
        <v>43</v>
      </c>
      <c r="K30" s="9">
        <v>3.573</v>
      </c>
      <c r="L30" s="9">
        <v>722.0711</v>
      </c>
      <c r="M30" s="5"/>
      <c r="N30" s="4"/>
      <c r="O30" s="5"/>
      <c r="P30" s="5"/>
      <c r="Q30" s="4"/>
      <c r="R30" s="4"/>
      <c r="S30" s="5"/>
      <c r="T30" s="4"/>
      <c r="U30" s="4"/>
      <c r="AD30" s="7">
        <v>42978</v>
      </c>
    </row>
    <row r="31" spans="1:30" x14ac:dyDescent="0.25">
      <c r="A31" s="5" t="s">
        <v>73</v>
      </c>
      <c r="B31" s="7">
        <v>43046</v>
      </c>
      <c r="C31" s="8">
        <v>0.18725694444444443</v>
      </c>
      <c r="D31" s="8" t="s">
        <v>41</v>
      </c>
      <c r="E31" s="5">
        <v>2.44</v>
      </c>
      <c r="F31" s="9">
        <v>38.994799999999998</v>
      </c>
      <c r="G31" s="9" t="s">
        <v>42</v>
      </c>
      <c r="H31" s="9">
        <v>3.35</v>
      </c>
      <c r="I31" s="9">
        <v>3766.4497999999999</v>
      </c>
      <c r="J31" s="9" t="s">
        <v>43</v>
      </c>
      <c r="K31" s="9">
        <v>3.57</v>
      </c>
      <c r="L31" s="9">
        <v>721.7029</v>
      </c>
      <c r="M31" s="5"/>
      <c r="N31" s="4"/>
      <c r="O31" s="5"/>
      <c r="P31" s="5"/>
      <c r="Q31" s="4"/>
      <c r="R31" s="4"/>
      <c r="S31" s="5"/>
      <c r="T31" s="4"/>
      <c r="U31" s="4"/>
      <c r="AD31" s="7">
        <v>42978</v>
      </c>
    </row>
    <row r="32" spans="1:30" x14ac:dyDescent="0.25">
      <c r="A32" s="5" t="s">
        <v>74</v>
      </c>
      <c r="B32" s="7">
        <v>43046</v>
      </c>
      <c r="C32" s="8">
        <v>0.19134259259259259</v>
      </c>
      <c r="D32" s="8" t="s">
        <v>41</v>
      </c>
      <c r="E32" s="5">
        <v>2.44</v>
      </c>
      <c r="F32" s="9">
        <v>38.339399999999998</v>
      </c>
      <c r="G32" s="9" t="s">
        <v>42</v>
      </c>
      <c r="H32" s="9">
        <v>3.3530000000000002</v>
      </c>
      <c r="I32" s="9">
        <v>3734.2413999999999</v>
      </c>
      <c r="J32" s="9" t="s">
        <v>43</v>
      </c>
      <c r="K32" s="9">
        <v>3.573</v>
      </c>
      <c r="L32" s="9">
        <v>702.98559999999998</v>
      </c>
      <c r="M32" s="5"/>
      <c r="N32" s="4"/>
      <c r="O32" s="5"/>
      <c r="P32" s="5"/>
      <c r="Q32" s="4"/>
      <c r="R32" s="4"/>
      <c r="S32" s="5"/>
      <c r="T32" s="4"/>
      <c r="U32" s="4"/>
      <c r="AD32" s="7">
        <v>42978</v>
      </c>
    </row>
    <row r="33" spans="1:30" x14ac:dyDescent="0.25">
      <c r="A33" s="5" t="s">
        <v>75</v>
      </c>
      <c r="B33" s="7">
        <v>43046</v>
      </c>
      <c r="C33" s="8">
        <v>0.19501157407407407</v>
      </c>
      <c r="D33" s="8" t="s">
        <v>41</v>
      </c>
      <c r="E33" s="5">
        <v>2.4430000000000001</v>
      </c>
      <c r="F33" s="9">
        <v>39.404600000000002</v>
      </c>
      <c r="G33" s="9" t="s">
        <v>42</v>
      </c>
      <c r="H33" s="9">
        <v>3.3530000000000002</v>
      </c>
      <c r="I33" s="9">
        <v>3780.9413</v>
      </c>
      <c r="J33" s="9" t="s">
        <v>43</v>
      </c>
      <c r="K33" s="9">
        <v>3.573</v>
      </c>
      <c r="L33" s="9">
        <v>723.51080000000002</v>
      </c>
      <c r="M33" s="5"/>
      <c r="N33" s="4"/>
      <c r="O33" s="5"/>
      <c r="P33" s="5"/>
      <c r="Q33" s="4"/>
      <c r="R33" s="4"/>
      <c r="S33" s="5"/>
      <c r="T33" s="4"/>
      <c r="U33" s="4"/>
      <c r="AD33" s="7">
        <v>42978</v>
      </c>
    </row>
    <row r="34" spans="1:30" x14ac:dyDescent="0.25">
      <c r="A34" s="27" t="s">
        <v>76</v>
      </c>
      <c r="B34" s="28">
        <v>43046</v>
      </c>
      <c r="C34" s="29">
        <v>0.19909722222222223</v>
      </c>
      <c r="D34" s="29" t="s">
        <v>41</v>
      </c>
      <c r="E34" s="27">
        <v>2.4430000000000001</v>
      </c>
      <c r="F34" s="30">
        <v>19.665600000000001</v>
      </c>
      <c r="G34" s="30" t="s">
        <v>42</v>
      </c>
      <c r="H34" s="30">
        <v>3.3559999999999999</v>
      </c>
      <c r="I34" s="30">
        <v>5127.4494999999997</v>
      </c>
      <c r="J34" s="30" t="s">
        <v>43</v>
      </c>
      <c r="K34" s="30">
        <v>3.5760000000000001</v>
      </c>
      <c r="L34" s="30">
        <v>511.43200000000002</v>
      </c>
      <c r="O34" s="19">
        <f>($O$2/$M$2)*F34</f>
        <v>2.0713772746951693</v>
      </c>
      <c r="R34" s="19">
        <f>($R$2/$P$2)*I34</f>
        <v>544.90238617057901</v>
      </c>
      <c r="U34" s="19">
        <f>($S$2/$U$2)*L34</f>
        <v>919.51605815388473</v>
      </c>
      <c r="AD34" s="7">
        <v>42978</v>
      </c>
    </row>
    <row r="35" spans="1:30" x14ac:dyDescent="0.25">
      <c r="A35" s="27" t="s">
        <v>77</v>
      </c>
      <c r="B35" s="28">
        <v>43046</v>
      </c>
      <c r="C35" s="29">
        <v>0.20318287037037039</v>
      </c>
      <c r="D35" s="29" t="s">
        <v>41</v>
      </c>
      <c r="E35" s="27">
        <v>2.4460000000000002</v>
      </c>
      <c r="F35" s="30">
        <v>19.6037</v>
      </c>
      <c r="G35" s="30" t="s">
        <v>42</v>
      </c>
      <c r="H35" s="30">
        <v>3.3559999999999999</v>
      </c>
      <c r="I35" s="30">
        <v>6287.9471000000003</v>
      </c>
      <c r="J35" s="30" t="s">
        <v>43</v>
      </c>
      <c r="K35" s="30">
        <v>3.5760000000000001</v>
      </c>
      <c r="L35" s="30">
        <v>481.33519999999999</v>
      </c>
      <c r="O35" s="19">
        <f>($O$2/$M$2)*F35</f>
        <v>2.064857348870194</v>
      </c>
      <c r="R35" s="19">
        <f>($R$2/$P$2)*I35</f>
        <v>668.23035095799037</v>
      </c>
      <c r="U35" s="19">
        <f>($S$2/$U$2)*L35</f>
        <v>865.40428787152882</v>
      </c>
      <c r="AD35" s="7">
        <v>42978</v>
      </c>
    </row>
    <row r="36" spans="1:30" x14ac:dyDescent="0.25">
      <c r="A36" s="27" t="s">
        <v>78</v>
      </c>
      <c r="B36" s="28">
        <v>43046</v>
      </c>
      <c r="C36" s="29">
        <v>0.20726851851851849</v>
      </c>
      <c r="D36" s="29" t="s">
        <v>41</v>
      </c>
      <c r="E36" s="27">
        <v>2.4460000000000002</v>
      </c>
      <c r="F36" s="30">
        <v>19.536000000000001</v>
      </c>
      <c r="G36" s="30" t="s">
        <v>42</v>
      </c>
      <c r="H36" s="30">
        <v>3.3559999999999999</v>
      </c>
      <c r="I36" s="30">
        <v>7808.3352000000004</v>
      </c>
      <c r="J36" s="30" t="s">
        <v>43</v>
      </c>
      <c r="K36" s="30">
        <v>3.5760000000000001</v>
      </c>
      <c r="L36" s="30">
        <v>473.10320000000002</v>
      </c>
      <c r="O36" s="19">
        <f>($O$2/$M$2)*F36</f>
        <v>2.0577265091553181</v>
      </c>
      <c r="R36" s="19">
        <f>($R$2/$P$2)*I36</f>
        <v>829.80446370066159</v>
      </c>
      <c r="U36" s="19">
        <f>($S$2/$U$2)*L36</f>
        <v>850.60377442942354</v>
      </c>
      <c r="AD36" s="7">
        <v>42978</v>
      </c>
    </row>
    <row r="37" spans="1:30" x14ac:dyDescent="0.25">
      <c r="A37" s="27" t="s">
        <v>79</v>
      </c>
      <c r="B37" s="28">
        <v>43046</v>
      </c>
      <c r="C37" s="29">
        <v>0.2109375</v>
      </c>
      <c r="D37" s="29" t="s">
        <v>41</v>
      </c>
      <c r="E37" s="27">
        <v>2.4430000000000001</v>
      </c>
      <c r="F37" s="30">
        <v>19.623200000000001</v>
      </c>
      <c r="G37" s="30" t="s">
        <v>42</v>
      </c>
      <c r="H37" s="30">
        <v>3.3559999999999999</v>
      </c>
      <c r="I37" s="30">
        <v>8302.9146000000001</v>
      </c>
      <c r="J37" s="30" t="s">
        <v>43</v>
      </c>
      <c r="K37" s="30">
        <v>3.5760000000000001</v>
      </c>
      <c r="L37" s="30">
        <v>473.9366</v>
      </c>
      <c r="N37" s="19">
        <f>($O$2/$M$2)*F37</f>
        <v>2.0669112835000325</v>
      </c>
      <c r="R37" s="19">
        <f>($R$2/$P$2)*I37</f>
        <v>882.36421981543424</v>
      </c>
      <c r="U37" s="19">
        <f>($S$2/$U$2)*L37</f>
        <v>852.10216460224308</v>
      </c>
      <c r="AD37" s="7">
        <v>42978</v>
      </c>
    </row>
    <row r="38" spans="1:30" x14ac:dyDescent="0.25">
      <c r="A38" s="27" t="s">
        <v>80</v>
      </c>
      <c r="B38" s="28">
        <v>43046</v>
      </c>
      <c r="C38" s="29">
        <v>0.21502314814814816</v>
      </c>
      <c r="D38" s="29" t="s">
        <v>41</v>
      </c>
      <c r="E38" s="27">
        <v>2.4460000000000002</v>
      </c>
      <c r="F38" s="30">
        <v>19.2926</v>
      </c>
      <c r="G38" s="30" t="s">
        <v>42</v>
      </c>
      <c r="H38" s="30">
        <v>3.36</v>
      </c>
      <c r="I38" s="30">
        <v>8911.8179999999993</v>
      </c>
      <c r="J38" s="30" t="s">
        <v>43</v>
      </c>
      <c r="K38" s="30">
        <v>3.5760000000000001</v>
      </c>
      <c r="L38" s="30">
        <v>483.12880000000001</v>
      </c>
      <c r="O38" s="19">
        <f>($O$2/$M$2)*F38</f>
        <v>2.0320891917756905</v>
      </c>
      <c r="R38" s="19">
        <f>($R$2/$P$2)*I38</f>
        <v>947.07337309083516</v>
      </c>
      <c r="T38" s="19">
        <f>($S$2/$U$2)*L38</f>
        <v>868.62904502771926</v>
      </c>
      <c r="AD38" s="7">
        <v>42978</v>
      </c>
    </row>
    <row r="39" spans="1:30" x14ac:dyDescent="0.25">
      <c r="A39" s="27" t="s">
        <v>81</v>
      </c>
      <c r="B39" s="28">
        <v>43046</v>
      </c>
      <c r="C39" s="29">
        <v>0.21868055555555554</v>
      </c>
      <c r="D39" s="29" t="s">
        <v>41</v>
      </c>
      <c r="E39" s="27">
        <v>2.4500000000000002</v>
      </c>
      <c r="F39" s="30">
        <v>19.145600000000002</v>
      </c>
      <c r="G39" s="30" t="s">
        <v>42</v>
      </c>
      <c r="H39" s="30">
        <v>3.36</v>
      </c>
      <c r="I39" s="30">
        <v>5457.933</v>
      </c>
      <c r="J39" s="30" t="s">
        <v>43</v>
      </c>
      <c r="K39" s="30">
        <v>3.58</v>
      </c>
      <c r="L39" s="30">
        <v>477.16500000000002</v>
      </c>
      <c r="O39" s="26">
        <f>($O$2/$M$2)*F39</f>
        <v>2.0166056845661373</v>
      </c>
      <c r="R39" s="16">
        <f>($R$2/$P$2)*I39</f>
        <v>580.02340447412439</v>
      </c>
      <c r="U39" s="16">
        <f>($S$2/$U$2)*L39</f>
        <v>857.90658364943613</v>
      </c>
      <c r="AD39" s="7">
        <v>42978</v>
      </c>
    </row>
    <row r="40" spans="1:30" x14ac:dyDescent="0.25">
      <c r="A40" s="27" t="s">
        <v>82</v>
      </c>
      <c r="B40" s="28">
        <v>43046</v>
      </c>
      <c r="C40" s="29">
        <v>0.22234953703703705</v>
      </c>
      <c r="D40" s="29" t="s">
        <v>41</v>
      </c>
      <c r="E40" s="27">
        <v>2.44</v>
      </c>
      <c r="F40" s="30">
        <v>17.958200000000001</v>
      </c>
      <c r="G40" s="30" t="s">
        <v>42</v>
      </c>
      <c r="H40" s="30">
        <v>3.35</v>
      </c>
      <c r="I40" s="30">
        <v>8414.3927999999996</v>
      </c>
      <c r="J40" s="30" t="s">
        <v>43</v>
      </c>
      <c r="K40" s="30">
        <v>3.57</v>
      </c>
      <c r="L40" s="30">
        <v>485.96030000000002</v>
      </c>
      <c r="O40" s="16">
        <f>($O$2/$M$2)*F40</f>
        <v>1.8915368651061135</v>
      </c>
      <c r="R40" s="16">
        <f>($R$2/$P$2)*I40</f>
        <v>894.21118918802404</v>
      </c>
      <c r="U40" s="16">
        <f>($S$2/$U$2)*L40</f>
        <v>873.71986789109656</v>
      </c>
      <c r="AD40" s="7">
        <v>42978</v>
      </c>
    </row>
    <row r="41" spans="1:30" x14ac:dyDescent="0.25">
      <c r="A41" s="27" t="s">
        <v>83</v>
      </c>
      <c r="B41" s="28">
        <v>43046</v>
      </c>
      <c r="C41" s="29">
        <v>0.22643518518518521</v>
      </c>
      <c r="D41" s="29" t="s">
        <v>41</v>
      </c>
      <c r="E41" s="27">
        <v>2.4460000000000002</v>
      </c>
      <c r="F41" s="30">
        <v>17.6252</v>
      </c>
      <c r="G41" s="30" t="s">
        <v>42</v>
      </c>
      <c r="H41" s="30">
        <v>3.36</v>
      </c>
      <c r="I41" s="30">
        <v>10323.467199999999</v>
      </c>
      <c r="J41" s="30" t="s">
        <v>43</v>
      </c>
      <c r="K41" s="30">
        <v>3.5760000000000001</v>
      </c>
      <c r="L41" s="30">
        <v>491.7337</v>
      </c>
      <c r="O41" s="16">
        <f t="shared" ref="O39:O43" si="1">($O$2/$M$2)*F41</f>
        <v>1.8564619814273295</v>
      </c>
      <c r="R41" s="16">
        <f>($R$2/$P$2)*I41</f>
        <v>1097.091626320982</v>
      </c>
      <c r="U41" s="16">
        <f>($S$2/$U$2)*L41</f>
        <v>884.10000446867787</v>
      </c>
      <c r="AD41" s="7">
        <v>42978</v>
      </c>
    </row>
    <row r="42" spans="1:30" x14ac:dyDescent="0.25">
      <c r="A42" s="27" t="s">
        <v>84</v>
      </c>
      <c r="B42" s="28">
        <v>43046</v>
      </c>
      <c r="C42" s="29">
        <v>0.23053240740740741</v>
      </c>
      <c r="D42" s="29" t="s">
        <v>41</v>
      </c>
      <c r="E42" s="27">
        <v>2.4460000000000002</v>
      </c>
      <c r="F42" s="30">
        <v>17.270399999999999</v>
      </c>
      <c r="G42" s="30" t="s">
        <v>42</v>
      </c>
      <c r="H42" s="30">
        <v>3.36</v>
      </c>
      <c r="I42" s="30">
        <v>11508.682199999999</v>
      </c>
      <c r="J42" s="30" t="s">
        <v>43</v>
      </c>
      <c r="K42" s="30">
        <v>3.5760000000000001</v>
      </c>
      <c r="L42" s="30">
        <v>484.51569999999998</v>
      </c>
      <c r="O42" s="16">
        <f t="shared" si="1"/>
        <v>1.8190909041623671</v>
      </c>
      <c r="R42" s="16">
        <f>($R$2/$P$2)*I42</f>
        <v>1223.0463493514403</v>
      </c>
      <c r="U42" s="16">
        <f>($S$2/$U$2)*L42</f>
        <v>871.1225863412343</v>
      </c>
      <c r="AD42" s="7">
        <v>42978</v>
      </c>
    </row>
    <row r="43" spans="1:30" x14ac:dyDescent="0.25">
      <c r="A43" s="27" t="s">
        <v>85</v>
      </c>
      <c r="B43" s="28">
        <v>43046</v>
      </c>
      <c r="C43" s="29">
        <v>0.23418981481481482</v>
      </c>
      <c r="D43" s="29" t="s">
        <v>41</v>
      </c>
      <c r="E43" s="27">
        <v>2.4460000000000002</v>
      </c>
      <c r="F43" s="30">
        <v>16.818200000000001</v>
      </c>
      <c r="G43" s="30" t="s">
        <v>42</v>
      </c>
      <c r="H43" s="30">
        <v>3.3559999999999999</v>
      </c>
      <c r="I43" s="30">
        <v>12156.665800000001</v>
      </c>
      <c r="J43" s="30" t="s">
        <v>43</v>
      </c>
      <c r="K43" s="30">
        <v>3.5760000000000001</v>
      </c>
      <c r="L43" s="30">
        <v>483.14030000000002</v>
      </c>
      <c r="O43" s="16">
        <f t="shared" si="1"/>
        <v>1.771460686746313</v>
      </c>
      <c r="R43" s="16">
        <f>($R$2/$P$2)*I43</f>
        <v>1291.9086189533941</v>
      </c>
      <c r="U43" s="16">
        <f>($S$2/$U$2)*L43</f>
        <v>868.64972115801379</v>
      </c>
      <c r="AD43" s="7">
        <v>42978</v>
      </c>
    </row>
    <row r="44" spans="1:30" x14ac:dyDescent="0.25">
      <c r="A44" s="5" t="s">
        <v>86</v>
      </c>
      <c r="B44" s="7">
        <v>43046</v>
      </c>
      <c r="C44" s="8">
        <v>0.23804398148148151</v>
      </c>
      <c r="D44" s="8" t="s">
        <v>41</v>
      </c>
      <c r="E44" s="5">
        <v>2.44</v>
      </c>
      <c r="F44" s="9">
        <v>36.343600000000002</v>
      </c>
      <c r="G44" s="9" t="s">
        <v>42</v>
      </c>
      <c r="H44" s="9">
        <v>3.35</v>
      </c>
      <c r="I44" s="9">
        <v>3559.1206000000002</v>
      </c>
      <c r="J44" s="9" t="s">
        <v>43</v>
      </c>
      <c r="K44" s="9">
        <v>3.57</v>
      </c>
      <c r="L44" s="9">
        <v>683.93690000000004</v>
      </c>
      <c r="M44" s="5"/>
      <c r="N44" s="4"/>
      <c r="O44" s="4"/>
      <c r="P44" s="5"/>
      <c r="Q44" s="4"/>
      <c r="R44" s="4"/>
      <c r="S44" s="5"/>
      <c r="T44" s="4"/>
      <c r="U44" s="4"/>
      <c r="AD44" s="7">
        <v>42978</v>
      </c>
    </row>
    <row r="45" spans="1:30" x14ac:dyDescent="0.25">
      <c r="A45" s="5" t="s">
        <v>87</v>
      </c>
      <c r="B45" s="7">
        <v>43046</v>
      </c>
      <c r="C45" s="8">
        <v>0.24212962962962961</v>
      </c>
      <c r="D45" s="8" t="s">
        <v>41</v>
      </c>
      <c r="E45" s="5">
        <v>2.4460000000000002</v>
      </c>
      <c r="F45" s="9">
        <v>38.804900000000004</v>
      </c>
      <c r="G45" s="9" t="s">
        <v>42</v>
      </c>
      <c r="H45" s="9">
        <v>3.3559999999999999</v>
      </c>
      <c r="I45" s="9">
        <v>3771.6570999999999</v>
      </c>
      <c r="J45" s="9" t="s">
        <v>43</v>
      </c>
      <c r="K45" s="9">
        <v>3.5760000000000001</v>
      </c>
      <c r="L45" s="9">
        <v>720.29039999999998</v>
      </c>
      <c r="M45" s="5"/>
      <c r="N45" s="4"/>
      <c r="O45" s="4"/>
      <c r="P45" s="5"/>
      <c r="Q45" s="4"/>
      <c r="R45" s="4"/>
      <c r="S45" s="5"/>
      <c r="T45" s="4"/>
      <c r="U45" s="4"/>
      <c r="AD45" s="7">
        <v>42978</v>
      </c>
    </row>
    <row r="46" spans="1:30" x14ac:dyDescent="0.25">
      <c r="A46" s="5" t="s">
        <v>88</v>
      </c>
      <c r="B46" s="7">
        <v>43046</v>
      </c>
      <c r="C46" s="8">
        <v>0.24622685185185186</v>
      </c>
      <c r="D46" s="8" t="s">
        <v>41</v>
      </c>
      <c r="E46" s="5">
        <v>2.4460000000000002</v>
      </c>
      <c r="F46" s="9">
        <v>38.959400000000002</v>
      </c>
      <c r="G46" s="9" t="s">
        <v>42</v>
      </c>
      <c r="H46" s="9">
        <v>3.36</v>
      </c>
      <c r="I46" s="9">
        <v>3778.306</v>
      </c>
      <c r="J46" s="9" t="s">
        <v>43</v>
      </c>
      <c r="K46" s="9">
        <v>3.5760000000000001</v>
      </c>
      <c r="L46" s="9">
        <v>718.13199999999995</v>
      </c>
      <c r="M46" s="5"/>
      <c r="N46" s="4"/>
      <c r="O46" s="4"/>
      <c r="P46" s="5"/>
      <c r="Q46" s="4"/>
      <c r="R46" s="4"/>
      <c r="S46" s="5"/>
      <c r="T46" s="4"/>
      <c r="U46" s="4"/>
      <c r="AD46" s="7">
        <v>42978</v>
      </c>
    </row>
    <row r="47" spans="1:30" x14ac:dyDescent="0.25">
      <c r="A47" s="5" t="s">
        <v>89</v>
      </c>
      <c r="B47" s="7">
        <v>43046</v>
      </c>
      <c r="C47" s="8">
        <v>0.25031249999999999</v>
      </c>
      <c r="D47" s="8" t="s">
        <v>41</v>
      </c>
      <c r="E47" s="5">
        <v>2.4430000000000001</v>
      </c>
      <c r="F47" s="9">
        <v>38.676600000000001</v>
      </c>
      <c r="G47" s="9" t="s">
        <v>42</v>
      </c>
      <c r="H47" s="9">
        <v>3.3530000000000002</v>
      </c>
      <c r="I47" s="9">
        <v>3774.5837999999999</v>
      </c>
      <c r="J47" s="9" t="s">
        <v>43</v>
      </c>
      <c r="K47" s="9">
        <v>3.573</v>
      </c>
      <c r="L47" s="9">
        <v>720.01469999999995</v>
      </c>
      <c r="M47" s="5"/>
      <c r="N47" s="4"/>
      <c r="O47" s="4"/>
      <c r="P47" s="5"/>
      <c r="Q47" s="4"/>
      <c r="R47" s="4"/>
      <c r="S47" s="5"/>
      <c r="T47" s="4"/>
      <c r="U47" s="4"/>
      <c r="AD47" s="7">
        <v>42978</v>
      </c>
    </row>
    <row r="48" spans="1:30" x14ac:dyDescent="0.25">
      <c r="A48" s="27" t="s">
        <v>90</v>
      </c>
      <c r="B48" s="28">
        <v>43046</v>
      </c>
      <c r="C48" s="29">
        <v>0.25439814814814815</v>
      </c>
      <c r="D48" s="29" t="s">
        <v>41</v>
      </c>
      <c r="E48" s="27">
        <v>2.4460000000000002</v>
      </c>
      <c r="F48" s="30">
        <v>19.639399999999998</v>
      </c>
      <c r="G48" s="30" t="s">
        <v>42</v>
      </c>
      <c r="H48" s="30">
        <v>3.3559999999999999</v>
      </c>
      <c r="I48" s="30">
        <v>4916.1172999999999</v>
      </c>
      <c r="J48" s="30" t="s">
        <v>43</v>
      </c>
      <c r="K48" s="30">
        <v>3.5760000000000001</v>
      </c>
      <c r="L48" s="30">
        <v>499.82830000000001</v>
      </c>
      <c r="O48" s="22">
        <f>($O$2/$M$2)*F48</f>
        <v>2.0686176291925138</v>
      </c>
      <c r="R48" s="22">
        <f>($R$2/$P$2)*I48</f>
        <v>522.44377003897625</v>
      </c>
      <c r="U48" s="22">
        <f>($S$2/$U$2)*L48</f>
        <v>898.65348310187346</v>
      </c>
      <c r="AD48" s="7">
        <v>42978</v>
      </c>
    </row>
    <row r="49" spans="1:30" x14ac:dyDescent="0.25">
      <c r="A49" s="27" t="s">
        <v>91</v>
      </c>
      <c r="B49" s="28">
        <v>43046</v>
      </c>
      <c r="C49" s="29">
        <v>0.25849537037037035</v>
      </c>
      <c r="D49" s="29" t="s">
        <v>41</v>
      </c>
      <c r="E49" s="27">
        <v>2.44</v>
      </c>
      <c r="F49" s="30">
        <v>18.769400000000001</v>
      </c>
      <c r="G49" s="30" t="s">
        <v>42</v>
      </c>
      <c r="H49" s="30">
        <v>3.3530000000000002</v>
      </c>
      <c r="I49" s="30">
        <v>5758.0117</v>
      </c>
      <c r="J49" s="30" t="s">
        <v>43</v>
      </c>
      <c r="K49" s="30">
        <v>3.573</v>
      </c>
      <c r="L49" s="30">
        <v>479.99459999999999</v>
      </c>
      <c r="O49" s="22">
        <f>($O$2/$M$2)*F49</f>
        <v>1.9769805457074032</v>
      </c>
      <c r="R49" s="22">
        <f>($R$2/$P$2)*I49</f>
        <v>611.91325529936705</v>
      </c>
      <c r="T49" s="22">
        <f>($S$2/$U$2)*L49</f>
        <v>862.99399045650375</v>
      </c>
      <c r="AD49" s="7">
        <v>42978</v>
      </c>
    </row>
    <row r="50" spans="1:30" x14ac:dyDescent="0.25">
      <c r="A50" s="27" t="s">
        <v>92</v>
      </c>
      <c r="B50" s="28">
        <v>43046</v>
      </c>
      <c r="C50" s="29">
        <v>0.26258101851851851</v>
      </c>
      <c r="D50" s="29" t="s">
        <v>41</v>
      </c>
      <c r="E50" s="27">
        <v>2.44</v>
      </c>
      <c r="F50" s="30">
        <v>18.488600000000002</v>
      </c>
      <c r="G50" s="30" t="s">
        <v>42</v>
      </c>
      <c r="H50" s="30">
        <v>3.3530000000000002</v>
      </c>
      <c r="I50" s="30">
        <v>6770.7484999999997</v>
      </c>
      <c r="J50" s="30" t="s">
        <v>43</v>
      </c>
      <c r="K50" s="30">
        <v>3.573</v>
      </c>
      <c r="L50" s="30">
        <v>491.25540000000001</v>
      </c>
      <c r="O50" s="22">
        <f>($O$2/$M$2)*F50</f>
        <v>1.9474038870377262</v>
      </c>
      <c r="R50" s="22">
        <f>($R$2/$P$2)*I50</f>
        <v>719.53843988338997</v>
      </c>
      <c r="U50" s="22">
        <f>($S$2/$U$2)*L50</f>
        <v>883.24005724086464</v>
      </c>
      <c r="AD50" s="7">
        <v>42978</v>
      </c>
    </row>
    <row r="51" spans="1:30" x14ac:dyDescent="0.25">
      <c r="A51" s="27" t="s">
        <v>93</v>
      </c>
      <c r="B51" s="28">
        <v>43046</v>
      </c>
      <c r="C51" s="29">
        <v>0.26623842592592589</v>
      </c>
      <c r="D51" s="29" t="s">
        <v>41</v>
      </c>
      <c r="E51" s="27">
        <v>2.44</v>
      </c>
      <c r="F51" s="30">
        <v>18.339200000000002</v>
      </c>
      <c r="G51" s="30" t="s">
        <v>42</v>
      </c>
      <c r="H51" s="30">
        <v>3.3530000000000002</v>
      </c>
      <c r="I51" s="30">
        <v>6876.0967000000001</v>
      </c>
      <c r="J51" s="30" t="s">
        <v>43</v>
      </c>
      <c r="K51" s="30">
        <v>3.573</v>
      </c>
      <c r="L51" s="30">
        <v>492.86709999999999</v>
      </c>
      <c r="O51" s="22">
        <f>($O$2/$M$2)*F51</f>
        <v>1.9316675878737313</v>
      </c>
      <c r="R51" s="22">
        <f>($R$2/$P$2)*I51</f>
        <v>730.73396419987046</v>
      </c>
      <c r="U51" s="22">
        <f>($S$2/$U$2)*L51</f>
        <v>886.13777195352759</v>
      </c>
      <c r="AD51" s="7">
        <v>42978</v>
      </c>
    </row>
    <row r="52" spans="1:30" x14ac:dyDescent="0.25">
      <c r="A52" s="27" t="s">
        <v>94</v>
      </c>
      <c r="B52" s="28">
        <v>43046</v>
      </c>
      <c r="C52" s="29">
        <v>0.27032407407407405</v>
      </c>
      <c r="D52" s="29" t="s">
        <v>41</v>
      </c>
      <c r="E52" s="27">
        <v>2.44</v>
      </c>
      <c r="F52" s="30">
        <v>17.857600000000001</v>
      </c>
      <c r="G52" s="30" t="s">
        <v>42</v>
      </c>
      <c r="H52" s="30">
        <v>3.3530000000000002</v>
      </c>
      <c r="I52" s="30">
        <v>7147.4534000000003</v>
      </c>
      <c r="J52" s="30" t="s">
        <v>43</v>
      </c>
      <c r="K52" s="30">
        <v>3.57</v>
      </c>
      <c r="L52" s="30">
        <v>485.27879999999999</v>
      </c>
      <c r="O52" s="22">
        <f>($O$2/$M$2)*F52</f>
        <v>1.8809406690157664</v>
      </c>
      <c r="R52" s="22">
        <f>($R$2/$P$2)*I52</f>
        <v>759.57148143594941</v>
      </c>
      <c r="U52" s="22">
        <f>($S$2/$U$2)*L52</f>
        <v>872.49458243060144</v>
      </c>
      <c r="AD52" s="7">
        <v>42978</v>
      </c>
    </row>
    <row r="53" spans="1:30" x14ac:dyDescent="0.25">
      <c r="A53" s="27" t="s">
        <v>95</v>
      </c>
      <c r="B53" s="28">
        <v>43046</v>
      </c>
      <c r="C53" s="29">
        <v>0.27398148148148149</v>
      </c>
      <c r="D53" s="29" t="s">
        <v>41</v>
      </c>
      <c r="E53" s="27">
        <v>2.4460000000000002</v>
      </c>
      <c r="F53" s="30">
        <v>19.3096</v>
      </c>
      <c r="G53" s="30" t="s">
        <v>42</v>
      </c>
      <c r="H53" s="30">
        <v>3.3559999999999999</v>
      </c>
      <c r="I53" s="30">
        <v>4370.7484000000004</v>
      </c>
      <c r="J53" s="30" t="s">
        <v>43</v>
      </c>
      <c r="K53" s="30">
        <v>3.5760000000000001</v>
      </c>
      <c r="L53" s="30">
        <v>466.98140000000001</v>
      </c>
      <c r="O53" s="24">
        <f>($O$2/$M$2)*F53</f>
        <v>2.0338798014529855</v>
      </c>
      <c r="R53" s="24">
        <f t="shared" ref="R48:R53" si="2">($R$2/$P$2)*I53</f>
        <v>464.48653126885802</v>
      </c>
      <c r="U53" s="24">
        <f>($S$2/$U$2)*L53</f>
        <v>839.59724100013784</v>
      </c>
      <c r="AD53" s="7">
        <v>42978</v>
      </c>
    </row>
    <row r="54" spans="1:30" x14ac:dyDescent="0.25">
      <c r="A54" s="27" t="s">
        <v>96</v>
      </c>
      <c r="B54" s="28">
        <v>43046</v>
      </c>
      <c r="C54" s="29">
        <v>0.27806712962962959</v>
      </c>
      <c r="D54" s="29" t="s">
        <v>41</v>
      </c>
      <c r="E54" s="27">
        <v>2.4460000000000002</v>
      </c>
      <c r="F54" s="30">
        <v>18.7225</v>
      </c>
      <c r="G54" s="30" t="s">
        <v>42</v>
      </c>
      <c r="H54" s="30">
        <v>3.36</v>
      </c>
      <c r="I54" s="30">
        <v>4756.9884000000002</v>
      </c>
      <c r="J54" s="30" t="s">
        <v>43</v>
      </c>
      <c r="K54" s="30">
        <v>3.5760000000000001</v>
      </c>
      <c r="L54" s="30">
        <v>487.74560000000002</v>
      </c>
      <c r="O54" s="24">
        <f>($O$2/$M$2)*F54</f>
        <v>1.9720405695976886</v>
      </c>
      <c r="R54" s="24">
        <f t="shared" ref="R54:R57" si="3">($R$2/$P$2)*I54</f>
        <v>505.53288338495867</v>
      </c>
      <c r="T54" s="24">
        <f>($S$2/$U$2)*L54</f>
        <v>876.92970227498745</v>
      </c>
      <c r="AD54" s="7">
        <v>42978</v>
      </c>
    </row>
    <row r="55" spans="1:30" x14ac:dyDescent="0.25">
      <c r="A55" s="27" t="s">
        <v>97</v>
      </c>
      <c r="B55" s="28">
        <v>43046</v>
      </c>
      <c r="C55" s="29">
        <v>0.28173611111111113</v>
      </c>
      <c r="D55" s="29" t="s">
        <v>41</v>
      </c>
      <c r="E55" s="27">
        <v>2.4460000000000002</v>
      </c>
      <c r="F55" s="30">
        <v>18.634799999999998</v>
      </c>
      <c r="G55" s="30" t="s">
        <v>42</v>
      </c>
      <c r="H55" s="30">
        <v>3.36</v>
      </c>
      <c r="I55" s="30">
        <v>4612.8860000000004</v>
      </c>
      <c r="J55" s="30" t="s">
        <v>43</v>
      </c>
      <c r="K55" s="30">
        <v>3.58</v>
      </c>
      <c r="L55" s="30">
        <v>469.54790000000003</v>
      </c>
      <c r="O55" s="24">
        <f t="shared" ref="O55:O57" si="4">($O$2/$M$2)*F55</f>
        <v>1.9628031302624651</v>
      </c>
      <c r="R55" s="24">
        <f t="shared" si="3"/>
        <v>490.21888729140238</v>
      </c>
      <c r="U55" s="24">
        <f>($S$2/$U$2)*L55</f>
        <v>844.21161390455518</v>
      </c>
      <c r="AD55" s="7">
        <v>42978</v>
      </c>
    </row>
    <row r="56" spans="1:30" x14ac:dyDescent="0.25">
      <c r="A56" s="27" t="s">
        <v>98</v>
      </c>
      <c r="B56" s="28">
        <v>43046</v>
      </c>
      <c r="C56" s="29">
        <v>0.28582175925925929</v>
      </c>
      <c r="D56" s="29" t="s">
        <v>41</v>
      </c>
      <c r="E56" s="27">
        <v>2.4460000000000002</v>
      </c>
      <c r="F56" s="30">
        <v>18.528700000000001</v>
      </c>
      <c r="G56" s="30" t="s">
        <v>42</v>
      </c>
      <c r="H56" s="30">
        <v>3.3559999999999999</v>
      </c>
      <c r="I56" s="30">
        <v>4879.0165999999999</v>
      </c>
      <c r="J56" s="30" t="s">
        <v>43</v>
      </c>
      <c r="K56" s="30">
        <v>3.5760000000000001</v>
      </c>
      <c r="L56" s="30">
        <v>489.23059999999998</v>
      </c>
      <c r="O56" s="24">
        <f t="shared" si="4"/>
        <v>1.9516276192765225</v>
      </c>
      <c r="R56" s="24">
        <f t="shared" si="3"/>
        <v>518.50101839245133</v>
      </c>
      <c r="U56" s="24">
        <f>($S$2/$U$2)*L56</f>
        <v>879.59961996953632</v>
      </c>
      <c r="AD56" s="7">
        <v>42978</v>
      </c>
    </row>
    <row r="57" spans="1:30" x14ac:dyDescent="0.25">
      <c r="A57" s="27" t="s">
        <v>99</v>
      </c>
      <c r="B57" s="28">
        <v>43046</v>
      </c>
      <c r="C57" s="29">
        <v>0.28990740740740745</v>
      </c>
      <c r="D57" s="29" t="s">
        <v>41</v>
      </c>
      <c r="E57" s="27">
        <v>2.4460000000000002</v>
      </c>
      <c r="F57" s="30">
        <v>18.516500000000001</v>
      </c>
      <c r="G57" s="30" t="s">
        <v>42</v>
      </c>
      <c r="H57" s="30">
        <v>3.3559999999999999</v>
      </c>
      <c r="I57" s="30">
        <v>5059.9759999999997</v>
      </c>
      <c r="J57" s="30" t="s">
        <v>43</v>
      </c>
      <c r="K57" s="30">
        <v>3.5760000000000001</v>
      </c>
      <c r="L57" s="30">
        <v>493.3442</v>
      </c>
      <c r="M57" s="3"/>
      <c r="N57" s="2"/>
      <c r="O57" s="24">
        <f t="shared" si="4"/>
        <v>1.9503425935081105</v>
      </c>
      <c r="P57" s="3"/>
      <c r="Q57" s="2"/>
      <c r="R57" s="24">
        <f t="shared" si="3"/>
        <v>537.73186773772443</v>
      </c>
      <c r="S57" s="3"/>
      <c r="U57" s="24">
        <f>($S$2/$U$2)*L57</f>
        <v>886.99556167209266</v>
      </c>
      <c r="AD57" s="7">
        <v>42978</v>
      </c>
    </row>
    <row r="58" spans="1:30" x14ac:dyDescent="0.25">
      <c r="A58" s="5" t="s">
        <v>100</v>
      </c>
      <c r="B58" s="7">
        <v>43046</v>
      </c>
      <c r="C58" s="8">
        <v>0.29400462962962964</v>
      </c>
      <c r="D58" s="8" t="s">
        <v>41</v>
      </c>
      <c r="E58" s="5">
        <v>2.4460000000000002</v>
      </c>
      <c r="F58" s="9">
        <v>38.521999999999998</v>
      </c>
      <c r="G58" s="9" t="s">
        <v>42</v>
      </c>
      <c r="H58" s="9">
        <v>3.3559999999999999</v>
      </c>
      <c r="I58" s="9">
        <v>3755.1862999999998</v>
      </c>
      <c r="J58" s="9" t="s">
        <v>43</v>
      </c>
      <c r="K58" s="9">
        <v>3.58</v>
      </c>
      <c r="L58" s="9">
        <v>717.5874</v>
      </c>
      <c r="AD58" s="7">
        <v>42978</v>
      </c>
    </row>
    <row r="59" spans="1:30" x14ac:dyDescent="0.25">
      <c r="A59" s="5" t="s">
        <v>101</v>
      </c>
      <c r="B59" s="7">
        <v>43046</v>
      </c>
      <c r="C59" s="8">
        <v>0.2980902777777778</v>
      </c>
      <c r="D59" s="8" t="s">
        <v>41</v>
      </c>
      <c r="E59" s="5">
        <v>2.4460000000000002</v>
      </c>
      <c r="F59" s="9">
        <v>38.6432</v>
      </c>
      <c r="G59" s="9" t="s">
        <v>42</v>
      </c>
      <c r="H59" s="9">
        <v>3.3559999999999999</v>
      </c>
      <c r="I59" s="9">
        <v>3755.5466000000001</v>
      </c>
      <c r="J59" s="9" t="s">
        <v>43</v>
      </c>
      <c r="K59" s="9">
        <v>3.5760000000000001</v>
      </c>
      <c r="L59" s="9">
        <v>717.22069999999997</v>
      </c>
    </row>
    <row r="60" spans="1:30" x14ac:dyDescent="0.25">
      <c r="A60" s="5" t="s">
        <v>102</v>
      </c>
      <c r="B60" s="7">
        <v>43046</v>
      </c>
      <c r="C60" s="8">
        <v>0.3021875</v>
      </c>
      <c r="D60" s="8" t="s">
        <v>41</v>
      </c>
      <c r="E60" s="5">
        <v>2.4460000000000002</v>
      </c>
      <c r="F60" s="9">
        <v>38.574199999999998</v>
      </c>
      <c r="G60" s="9" t="s">
        <v>42</v>
      </c>
      <c r="H60" s="9">
        <v>3.36</v>
      </c>
      <c r="I60" s="9">
        <v>3744.7233999999999</v>
      </c>
      <c r="J60" s="9" t="s">
        <v>43</v>
      </c>
      <c r="K60" s="9">
        <v>3.5760000000000001</v>
      </c>
      <c r="L60" s="9">
        <v>715.53599999999994</v>
      </c>
    </row>
    <row r="61" spans="1:30" x14ac:dyDescent="0.25">
      <c r="A61" s="5" t="s">
        <v>103</v>
      </c>
      <c r="B61" s="7">
        <v>43046</v>
      </c>
      <c r="C61" s="8">
        <v>0.30626157407407406</v>
      </c>
      <c r="D61" s="8" t="s">
        <v>41</v>
      </c>
      <c r="E61" s="5">
        <v>2.4460000000000002</v>
      </c>
      <c r="F61" s="9">
        <v>38.437399999999997</v>
      </c>
      <c r="G61" s="9" t="s">
        <v>42</v>
      </c>
      <c r="H61" s="9">
        <v>3.3559999999999999</v>
      </c>
      <c r="I61" s="9">
        <v>3710.7159000000001</v>
      </c>
      <c r="J61" s="9" t="s">
        <v>43</v>
      </c>
      <c r="K61" s="9">
        <v>3.5760000000000001</v>
      </c>
      <c r="L61" s="9">
        <v>704.88340000000005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2018-03-27T19:09:07Z</dcterms:modified>
</cp:coreProperties>
</file>