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34" i="1" l="1"/>
  <c r="O28" i="1"/>
  <c r="O8" i="1"/>
  <c r="O22" i="1"/>
  <c r="O21" i="1"/>
  <c r="O20" i="1"/>
  <c r="T2" i="1"/>
  <c r="S2" i="1"/>
  <c r="Q2" i="1"/>
  <c r="P2" i="1"/>
  <c r="R48" i="1" s="1"/>
  <c r="O51" i="1"/>
  <c r="N2" i="1"/>
  <c r="AE2" i="1" s="1"/>
  <c r="U24" i="1" l="1"/>
  <c r="U8" i="1"/>
  <c r="R13" i="1"/>
  <c r="R24" i="1"/>
  <c r="U54" i="1"/>
  <c r="U7" i="1"/>
  <c r="U5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42" i="1"/>
  <c r="U50" i="1"/>
  <c r="O7" i="1"/>
  <c r="N15" i="1"/>
  <c r="O27" i="1"/>
  <c r="O39" i="1"/>
  <c r="U12" i="1"/>
  <c r="U20" i="1"/>
  <c r="U28" i="1"/>
  <c r="U36" i="1"/>
  <c r="U40" i="1"/>
  <c r="U48" i="1"/>
  <c r="U52" i="1"/>
  <c r="U56" i="1"/>
  <c r="O56" i="1"/>
  <c r="O54" i="1"/>
  <c r="N52" i="1"/>
  <c r="O50" i="1"/>
  <c r="O48" i="1"/>
  <c r="O42" i="1"/>
  <c r="O40" i="1"/>
  <c r="O38" i="1"/>
  <c r="O36" i="1"/>
  <c r="O26" i="1"/>
  <c r="N24" i="1"/>
  <c r="O14" i="1"/>
  <c r="O12" i="1"/>
  <c r="O10" i="1"/>
  <c r="O6" i="1"/>
  <c r="O9" i="1"/>
  <c r="O13" i="1"/>
  <c r="O25" i="1"/>
  <c r="N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5" i="1"/>
  <c r="T37" i="1"/>
  <c r="U39" i="1"/>
  <c r="U41" i="1"/>
  <c r="U43" i="1"/>
  <c r="U49" i="1"/>
  <c r="U51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<sst xmlns="http://schemas.openxmlformats.org/spreadsheetml/2006/main" count="281" uniqueCount="85">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</sst>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L10" zoomScale="70" zoomScaleNormal="70" workbookViewId="0">
      <selection activeCell="N52" sqref="N52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43046</v>
      </c>
      <c r="C2" s="8">
        <v>0.67125000000000001</v>
      </c>
      <c r="D2" s="5" t="s">
        <v>42</v>
      </c>
      <c r="E2" s="9">
        <v>2.4460000000000002</v>
      </c>
      <c r="F2" s="9">
        <v>37.9574</v>
      </c>
      <c r="G2" s="9" t="s">
        <v>43</v>
      </c>
      <c r="H2" s="9">
        <v>3.3530000000000002</v>
      </c>
      <c r="I2" s="9">
        <v>3904.0938999999998</v>
      </c>
      <c r="J2" s="9" t="s">
        <v>44</v>
      </c>
      <c r="K2" s="9">
        <v>3.5760000000000001</v>
      </c>
      <c r="L2" s="9">
        <v>737.81759999999997</v>
      </c>
      <c r="M2" s="4">
        <f>AVERAGE(F2:F5,F16:F19,F30:F33,F44:F47,F58:F61)</f>
        <v>38.017380000000003</v>
      </c>
      <c r="N2" s="4">
        <f>STDEV(F2:F5,F16:F19,F30:F33,F44:F47,G58:G61)</f>
        <v>0.43181704459180448</v>
      </c>
      <c r="O2" s="4">
        <v>4.08</v>
      </c>
      <c r="P2" s="4">
        <f>AVERAGE(I2:I5,I16:I19,I30:I33,I44:I47,I58:I61)</f>
        <v>3975.8959150000001</v>
      </c>
      <c r="Q2" s="4">
        <f>STDEV(I2:I5,I16:I19,I30:I33,I44:I47,I58:I61)</f>
        <v>79.083314569458139</v>
      </c>
      <c r="R2" s="4">
        <v>399</v>
      </c>
      <c r="S2" s="4">
        <f>AVERAGE(L2:L5,L16:L19,L30:L33,L44:L47,L58:L61)</f>
        <v>728.35259500000006</v>
      </c>
      <c r="T2" s="4">
        <f>STDEV(L2:L5,L16:L19,L30:L33,L44:L47,L58:L61)</f>
        <v>5.7340513879321966</v>
      </c>
      <c r="U2" s="4">
        <v>399</v>
      </c>
      <c r="AD2" s="7">
        <v>42985</v>
      </c>
      <c r="AE2" s="6">
        <f>(N2/M2)^2</f>
        <v>1.2901351084723252E-4</v>
      </c>
      <c r="AF2" s="6">
        <f>(T2/S2)^2</f>
        <v>6.1978322528615003E-5</v>
      </c>
      <c r="AG2" s="6">
        <f>(T2/S2)^2</f>
        <v>6.1978322528615003E-5</v>
      </c>
    </row>
    <row r="3" spans="1:33" x14ac:dyDescent="0.25">
      <c r="A3" s="5" t="s">
        <v>41</v>
      </c>
      <c r="B3" s="7">
        <v>43046</v>
      </c>
      <c r="C3" s="8">
        <v>0.67533564814814817</v>
      </c>
      <c r="D3" s="5" t="s">
        <v>42</v>
      </c>
      <c r="E3" s="9">
        <v>2.44</v>
      </c>
      <c r="F3" s="9">
        <v>37.838000000000001</v>
      </c>
      <c r="G3" s="9" t="s">
        <v>43</v>
      </c>
      <c r="H3" s="9">
        <v>3.3460000000000001</v>
      </c>
      <c r="I3" s="9">
        <v>3898.7159999999999</v>
      </c>
      <c r="J3" s="9" t="s">
        <v>44</v>
      </c>
      <c r="K3" s="9">
        <v>3.57</v>
      </c>
      <c r="L3" s="9">
        <v>734.99839999999995</v>
      </c>
      <c r="M3" s="5"/>
      <c r="N3" s="4"/>
      <c r="O3" s="5"/>
      <c r="P3" s="5"/>
      <c r="Q3" s="4"/>
      <c r="R3" s="4"/>
      <c r="S3" s="5"/>
      <c r="T3" s="4"/>
      <c r="U3" s="4"/>
      <c r="AD3" s="7">
        <v>42985</v>
      </c>
    </row>
    <row r="4" spans="1:33" x14ac:dyDescent="0.25">
      <c r="A4" s="5" t="s">
        <v>41</v>
      </c>
      <c r="B4" s="7">
        <v>43046</v>
      </c>
      <c r="C4" s="8">
        <v>0.67942129629629633</v>
      </c>
      <c r="D4" s="5" t="s">
        <v>42</v>
      </c>
      <c r="E4" s="9">
        <v>2.44</v>
      </c>
      <c r="F4" s="9">
        <v>37.755600000000001</v>
      </c>
      <c r="G4" s="9" t="s">
        <v>43</v>
      </c>
      <c r="H4" s="9">
        <v>3.35</v>
      </c>
      <c r="I4" s="9">
        <v>3919.7446</v>
      </c>
      <c r="J4" s="9" t="s">
        <v>44</v>
      </c>
      <c r="K4" s="9">
        <v>3.57</v>
      </c>
      <c r="L4" s="9">
        <v>737.25699999999995</v>
      </c>
      <c r="M4" s="5"/>
      <c r="N4" s="4"/>
      <c r="O4" s="5"/>
      <c r="P4" s="5"/>
      <c r="Q4" s="4"/>
      <c r="R4" s="4"/>
      <c r="S4" s="5"/>
      <c r="T4" s="4"/>
      <c r="U4" s="4"/>
      <c r="AD4" s="7">
        <v>42985</v>
      </c>
    </row>
    <row r="5" spans="1:33" x14ac:dyDescent="0.25">
      <c r="A5" s="5" t="s">
        <v>41</v>
      </c>
      <c r="B5" s="7">
        <v>43046</v>
      </c>
      <c r="C5" s="8">
        <v>0.68307870370370372</v>
      </c>
      <c r="D5" s="5" t="s">
        <v>42</v>
      </c>
      <c r="E5" s="9">
        <v>2.4460000000000002</v>
      </c>
      <c r="F5" s="9">
        <v>38.170999999999999</v>
      </c>
      <c r="G5" s="9" t="s">
        <v>43</v>
      </c>
      <c r="H5" s="9">
        <v>3.3530000000000002</v>
      </c>
      <c r="I5" s="9">
        <v>3893.1091999999999</v>
      </c>
      <c r="J5" s="9" t="s">
        <v>44</v>
      </c>
      <c r="K5" s="9">
        <v>3.5760000000000001</v>
      </c>
      <c r="L5" s="9">
        <v>733.50319999999999</v>
      </c>
      <c r="M5" s="5"/>
      <c r="N5" s="4"/>
      <c r="O5" s="5"/>
      <c r="P5" s="5"/>
      <c r="Q5" s="4"/>
      <c r="R5" s="4"/>
      <c r="S5" s="5"/>
      <c r="T5" s="4"/>
      <c r="U5" s="4"/>
      <c r="AD5" s="7">
        <v>42985</v>
      </c>
    </row>
    <row r="6" spans="1:33" x14ac:dyDescent="0.25">
      <c r="A6" s="27" t="s">
        <v>45</v>
      </c>
      <c r="B6" s="28">
        <v>43046</v>
      </c>
      <c r="C6" s="29">
        <v>0.68716435185185187</v>
      </c>
      <c r="D6" s="27" t="s">
        <v>42</v>
      </c>
      <c r="E6" s="30">
        <v>2.44</v>
      </c>
      <c r="F6" s="30">
        <v>18.864999999999998</v>
      </c>
      <c r="G6" s="30" t="s">
        <v>43</v>
      </c>
      <c r="H6" s="30">
        <v>3.35</v>
      </c>
      <c r="I6" s="30">
        <v>4913.6061</v>
      </c>
      <c r="J6" s="30" t="s">
        <v>44</v>
      </c>
      <c r="K6" s="30">
        <v>3.5659999999999998</v>
      </c>
      <c r="L6" s="30">
        <v>511.73759999999999</v>
      </c>
      <c r="O6" s="10">
        <f>($O$2/$M$2)*F6</f>
        <v>2.0245792845272343</v>
      </c>
      <c r="R6" s="10">
        <f>($R$2/$P$2)*I6</f>
        <v>493.10366161836504</v>
      </c>
      <c r="U6" s="10">
        <f>($S$2/$U$2)*L6</f>
        <v>934.14889453401508</v>
      </c>
      <c r="V6" s="3">
        <v>0</v>
      </c>
      <c r="W6" s="11" t="s">
        <v>33</v>
      </c>
      <c r="X6" s="2">
        <f>SLOPE(O6:O10,$V$6:$V$10)</f>
        <v>-1.95321192570308E-5</v>
      </c>
      <c r="Y6" s="2">
        <f>RSQ(O6:O10,$V$6:$V$10)</f>
        <v>1.8364676661042022E-3</v>
      </c>
      <c r="Z6" s="2">
        <f>SLOPE($R6:$R10,$V$6:$V$10)</f>
        <v>12.742940289471838</v>
      </c>
      <c r="AA6" s="2">
        <f>RSQ(R6:R10,$V$6:$V$10)</f>
        <v>0.85460721055304678</v>
      </c>
      <c r="AB6" s="2">
        <f>SLOPE(U6:U10,$V$6:$V$10)</f>
        <v>19.479379428127441</v>
      </c>
      <c r="AC6" s="2">
        <f>RSQ(U6:U10,$V$6:$V$10)</f>
        <v>0.94498952963788119</v>
      </c>
      <c r="AD6" s="7">
        <v>42985</v>
      </c>
      <c r="AE6" s="2"/>
    </row>
    <row r="7" spans="1:33" x14ac:dyDescent="0.25">
      <c r="A7" s="27" t="s">
        <v>46</v>
      </c>
      <c r="B7" s="28">
        <v>43046</v>
      </c>
      <c r="C7" s="29">
        <v>0.6908333333333333</v>
      </c>
      <c r="D7" s="27" t="s">
        <v>42</v>
      </c>
      <c r="E7" s="30">
        <v>2.44</v>
      </c>
      <c r="F7" s="30">
        <v>18.893799999999999</v>
      </c>
      <c r="G7" s="30" t="s">
        <v>43</v>
      </c>
      <c r="H7" s="30">
        <v>3.35</v>
      </c>
      <c r="I7" s="30">
        <v>6459.7128000000002</v>
      </c>
      <c r="J7" s="30" t="s">
        <v>44</v>
      </c>
      <c r="K7" s="30">
        <v>3.5659999999999998</v>
      </c>
      <c r="L7" s="30">
        <v>693.55430000000001</v>
      </c>
      <c r="O7" s="10">
        <f>($O$2/$M$2)*F7</f>
        <v>2.0276700814206552</v>
      </c>
      <c r="R7" s="10">
        <f>($R$2/$P$2)*I7</f>
        <v>648.26279719146021</v>
      </c>
      <c r="U7" s="10">
        <f>($S$2/$U$2)*L7</f>
        <v>1266.0452986927532</v>
      </c>
      <c r="V7" s="3">
        <v>10</v>
      </c>
      <c r="W7" s="13" t="s">
        <v>34</v>
      </c>
      <c r="X7" s="2">
        <f>SLOPE($O11:$O15,$V$6:$V$10)</f>
        <v>-1.7799985164679976E-3</v>
      </c>
      <c r="Y7" s="2">
        <f>RSQ(O11:O15,$V$6:$V$10)</f>
        <v>0.91068785394851848</v>
      </c>
      <c r="Z7" s="2">
        <f>SLOPE($R11:$R15,$V$6:$V$10)</f>
        <v>11.346175222748506</v>
      </c>
      <c r="AA7" s="2">
        <f>RSQ(R11:R15,$V$6:$V$10)</f>
        <v>0.96958606199423558</v>
      </c>
      <c r="AB7" s="2">
        <f>SLOPE(U11:U15,$V$6:$V$10)</f>
        <v>3.6293371702025956</v>
      </c>
      <c r="AC7" s="2">
        <f>RSQ(U11:U15,$V$6:$V$10)</f>
        <v>0.97614778161129911</v>
      </c>
      <c r="AD7" s="7">
        <v>42985</v>
      </c>
      <c r="AE7" s="2"/>
    </row>
    <row r="8" spans="1:33" x14ac:dyDescent="0.25">
      <c r="A8" s="27" t="s">
        <v>47</v>
      </c>
      <c r="B8" s="28">
        <v>43046</v>
      </c>
      <c r="C8" s="29">
        <v>0.69491898148148146</v>
      </c>
      <c r="D8" s="27" t="s">
        <v>42</v>
      </c>
      <c r="E8" s="30">
        <v>2.4430000000000001</v>
      </c>
      <c r="F8" s="30">
        <v>18.824200000000001</v>
      </c>
      <c r="G8" s="30" t="s">
        <v>43</v>
      </c>
      <c r="H8" s="30">
        <v>3.3530000000000002</v>
      </c>
      <c r="I8" s="30">
        <v>8791.4218999999994</v>
      </c>
      <c r="J8" s="30" t="s">
        <v>44</v>
      </c>
      <c r="K8" s="30">
        <v>3.573</v>
      </c>
      <c r="L8" s="30">
        <v>800.07219999999995</v>
      </c>
      <c r="O8" s="10">
        <f>($O$2/$M$2)*F8</f>
        <v>2.0202006555948886</v>
      </c>
      <c r="R8" s="10">
        <f>($R$2/$P$2)*I8</f>
        <v>882.26085719852142</v>
      </c>
      <c r="U8" s="10">
        <f>($S$2/$U$2)*L8</f>
        <v>1460.4878773367393</v>
      </c>
      <c r="V8" s="3">
        <v>20</v>
      </c>
      <c r="W8" s="15" t="s">
        <v>35</v>
      </c>
      <c r="X8" s="2">
        <f>SLOPE($O20:$O24,$V$6:$V$10)</f>
        <v>-6.0195415886103113E-4</v>
      </c>
      <c r="Y8" s="2">
        <f>RSQ(O20:O24,$V$6:$V$10)</f>
        <v>0.90385675449527303</v>
      </c>
      <c r="Z8" s="2">
        <f>SLOPE($R20:$R24,$V$6:$V$10)</f>
        <v>13.205019875375688</v>
      </c>
      <c r="AA8" s="2">
        <f>RSQ(R20:R24,$V$6:$V$10)</f>
        <v>0.99364666065746632</v>
      </c>
      <c r="AB8" s="2">
        <f>SLOPE($U20:$U24,$V$6:$V$10)</f>
        <v>3.9117828142290714</v>
      </c>
      <c r="AC8" s="2">
        <f>RSQ(U20:U24,$V$6:$V$10)</f>
        <v>0.99499829565884423</v>
      </c>
      <c r="AD8" s="7">
        <v>42985</v>
      </c>
      <c r="AE8" s="2"/>
    </row>
    <row r="9" spans="1:33" x14ac:dyDescent="0.25">
      <c r="A9" s="27" t="s">
        <v>48</v>
      </c>
      <c r="B9" s="28">
        <v>43046</v>
      </c>
      <c r="C9" s="29">
        <v>0.69857638888888884</v>
      </c>
      <c r="D9" s="27" t="s">
        <v>42</v>
      </c>
      <c r="E9" s="30">
        <v>2.4460000000000002</v>
      </c>
      <c r="F9" s="30">
        <v>18.980399999999999</v>
      </c>
      <c r="G9" s="30" t="s">
        <v>43</v>
      </c>
      <c r="H9" s="30">
        <v>3.3559999999999999</v>
      </c>
      <c r="I9" s="30">
        <v>10052.406800000001</v>
      </c>
      <c r="J9" s="30" t="s">
        <v>44</v>
      </c>
      <c r="K9" s="30">
        <v>3.58</v>
      </c>
      <c r="L9" s="30">
        <v>905.7319</v>
      </c>
      <c r="O9" s="10">
        <f>($O$2/$M$2)*F9</f>
        <v>2.0369639359682332</v>
      </c>
      <c r="R9" s="10">
        <f>($R$2/$P$2)*I9</f>
        <v>1008.8066687228657</v>
      </c>
      <c r="U9" s="10">
        <f>($S$2/$U$2)*L9</f>
        <v>1653.3638589956906</v>
      </c>
      <c r="V9" s="3">
        <v>30</v>
      </c>
      <c r="W9" s="18" t="s">
        <v>36</v>
      </c>
      <c r="X9" s="2">
        <f>SLOPE($O25:$O29,$V$6:$V$10)</f>
        <v>-1.3340866729900779E-3</v>
      </c>
      <c r="Y9" s="2">
        <f>RSQ(O25:O29,$V$6:$V$10)</f>
        <v>0.76797286779914864</v>
      </c>
      <c r="Z9" s="2">
        <f>SLOPE($R25:$R29,$V$6:$V$10)</f>
        <v>45.219184012265572</v>
      </c>
      <c r="AA9" s="2">
        <f>RSQ(R25:R29,$V$6:$V$10)</f>
        <v>0.99475707882655662</v>
      </c>
      <c r="AB9" s="2">
        <f>SLOPE(U25:U29,$V$6:$V$10)</f>
        <v>12.279258064757894</v>
      </c>
      <c r="AC9" s="2">
        <f>RSQ(U25:U29,$V$6:$V$10)</f>
        <v>0.98430218444765283</v>
      </c>
      <c r="AD9" s="7">
        <v>42985</v>
      </c>
      <c r="AE9" s="2"/>
    </row>
    <row r="10" spans="1:33" x14ac:dyDescent="0.25">
      <c r="A10" s="27" t="s">
        <v>49</v>
      </c>
      <c r="B10" s="28">
        <v>43046</v>
      </c>
      <c r="C10" s="29">
        <v>0.702662037037037</v>
      </c>
      <c r="D10" s="27" t="s">
        <v>42</v>
      </c>
      <c r="E10" s="30">
        <v>2.4430000000000001</v>
      </c>
      <c r="F10" s="30">
        <v>18.8126</v>
      </c>
      <c r="G10" s="30" t="s">
        <v>43</v>
      </c>
      <c r="H10" s="30">
        <v>3.3530000000000002</v>
      </c>
      <c r="I10" s="30">
        <v>9466.2070000000003</v>
      </c>
      <c r="J10" s="30" t="s">
        <v>44</v>
      </c>
      <c r="K10" s="30">
        <v>3.573</v>
      </c>
      <c r="L10" s="30">
        <v>939.20029999999997</v>
      </c>
      <c r="O10" s="10">
        <f>($O$2/$M$2)*F10</f>
        <v>2.0189557512905938</v>
      </c>
      <c r="R10" s="10">
        <f t="shared" ref="R9:R15" si="0">($R$2/$P$2)*I10</f>
        <v>949.97874032625418</v>
      </c>
      <c r="U10" s="10">
        <f>($S$2/$U$2)*L10</f>
        <v>1714.4585857889185</v>
      </c>
      <c r="V10" s="3">
        <v>40</v>
      </c>
      <c r="W10" s="20" t="s">
        <v>37</v>
      </c>
      <c r="X10" s="2">
        <f>SLOPE($O34:$O38,$V$6:$V$10)</f>
        <v>-4.0105236078865849E-4</v>
      </c>
      <c r="Y10" s="2">
        <f>RSQ(O34:O38,$V$6:$V$10)</f>
        <v>0.24683730385729255</v>
      </c>
      <c r="Z10" s="2">
        <f>SLOPE($R34:$R38,$V$6:$V$10)</f>
        <v>11.23195185933332</v>
      </c>
      <c r="AA10" s="2">
        <f>RSQ(R34:R38,$V$6:$V$10)</f>
        <v>0.96165702176264278</v>
      </c>
      <c r="AB10" s="2">
        <f>SLOPE(U34:U38,$V$6:$V$10)</f>
        <v>-1.8394655617320335</v>
      </c>
      <c r="AC10" s="2">
        <f>RSQ(U34:U38,$V$6:$V$10)</f>
        <v>0.76985059036866776</v>
      </c>
      <c r="AD10" s="7">
        <v>42985</v>
      </c>
      <c r="AE10" s="2"/>
    </row>
    <row r="11" spans="1:33" x14ac:dyDescent="0.25">
      <c r="A11" s="27" t="s">
        <v>50</v>
      </c>
      <c r="B11" s="28">
        <v>43046</v>
      </c>
      <c r="C11" s="29">
        <v>0.70674768518518516</v>
      </c>
      <c r="D11" s="27" t="s">
        <v>42</v>
      </c>
      <c r="E11" s="30">
        <v>2.4460000000000002</v>
      </c>
      <c r="F11" s="30">
        <v>18.9634</v>
      </c>
      <c r="G11" s="30" t="s">
        <v>43</v>
      </c>
      <c r="H11" s="30">
        <v>3.3530000000000002</v>
      </c>
      <c r="I11" s="30">
        <v>4755.9458999999997</v>
      </c>
      <c r="J11" s="30" t="s">
        <v>44</v>
      </c>
      <c r="K11" s="30">
        <v>3.5760000000000001</v>
      </c>
      <c r="L11" s="30">
        <v>499.21359999999999</v>
      </c>
      <c r="O11" s="12">
        <f>($O$2/$M$2)*F11</f>
        <v>2.0351395072464227</v>
      </c>
      <c r="R11" s="12">
        <f>($R$2/$P$2)*I11</f>
        <v>477.28171327140984</v>
      </c>
      <c r="U11" s="12">
        <f>($S$2/$U$2)*L11</f>
        <v>911.28702009847621</v>
      </c>
      <c r="V11" s="3"/>
      <c r="W11" s="21" t="s">
        <v>38</v>
      </c>
      <c r="X11" s="2">
        <f>SLOPE($O39:$O43,$V$6:$V$10)</f>
        <v>-3.3345191067874771E-3</v>
      </c>
      <c r="Y11" s="2">
        <f>RSQ(O39:O43,$V$6:$V$10)</f>
        <v>0.87165887392101582</v>
      </c>
      <c r="Z11" s="2">
        <f>SLOPE($R39:$R43,$V$6:$V$10)</f>
        <v>8.5922734700161278</v>
      </c>
      <c r="AA11" s="2">
        <f>RSQ(R39:R43,$V$6:$V$10)</f>
        <v>0.97619968466965057</v>
      </c>
      <c r="AB11" s="2">
        <f>SLOPE($U39:$U43,$V$6:$V$10)</f>
        <v>0.16445069819137756</v>
      </c>
      <c r="AC11" s="2">
        <f>RSQ(U39:U43,$V$6:$V$10)</f>
        <v>3.8035101097238309E-2</v>
      </c>
      <c r="AD11" s="7">
        <v>42985</v>
      </c>
      <c r="AE11" s="2"/>
    </row>
    <row r="12" spans="1:33" x14ac:dyDescent="0.25">
      <c r="A12" s="27" t="s">
        <v>51</v>
      </c>
      <c r="B12" s="28">
        <v>43046</v>
      </c>
      <c r="C12" s="29">
        <v>0.71083333333333332</v>
      </c>
      <c r="D12" s="27" t="s">
        <v>42</v>
      </c>
      <c r="E12" s="30">
        <v>2.4460000000000002</v>
      </c>
      <c r="F12" s="30">
        <v>18.7606</v>
      </c>
      <c r="G12" s="30" t="s">
        <v>43</v>
      </c>
      <c r="H12" s="30">
        <v>3.3559999999999999</v>
      </c>
      <c r="I12" s="30">
        <v>6353.0078000000003</v>
      </c>
      <c r="J12" s="30" t="s">
        <v>44</v>
      </c>
      <c r="K12" s="30">
        <v>3.58</v>
      </c>
      <c r="L12" s="30">
        <v>525.62339999999995</v>
      </c>
      <c r="O12" s="12">
        <f>($O$2/$M$2)*F12</f>
        <v>2.0133751457885842</v>
      </c>
      <c r="R12" s="12">
        <f>($R$2/$P$2)*I12</f>
        <v>637.55444468168378</v>
      </c>
      <c r="U12" s="12">
        <f>($S$2/$U$2)*L12</f>
        <v>959.49666010707517</v>
      </c>
      <c r="V12" s="3"/>
      <c r="W12" s="23" t="s">
        <v>39</v>
      </c>
      <c r="X12" s="2">
        <f>SLOPE($O48:$O52,$V$6:$V$10)</f>
        <v>-2.0392820336383034E-3</v>
      </c>
      <c r="Y12" s="2">
        <f>RSQ(O48:O52,$V$6:$V$10)</f>
        <v>0.89966878726205723</v>
      </c>
      <c r="Z12" s="2">
        <f>SLOPE($R48:$R52,$V$6:$V$10)</f>
        <v>1.2423143051520242</v>
      </c>
      <c r="AA12" s="2">
        <f>RSQ(R48:R52,$V$6:$V$10)</f>
        <v>0.3001652878429622</v>
      </c>
      <c r="AB12" s="2">
        <f>SLOPE(U48:U52,$V$6:$V$10)</f>
        <v>-0.19269946111775427</v>
      </c>
      <c r="AC12" s="2">
        <f>RSQ(U48:U52,$V$6:$V$10)</f>
        <v>0.10722234986720419</v>
      </c>
      <c r="AD12" s="7">
        <v>42985</v>
      </c>
      <c r="AE12" s="2"/>
    </row>
    <row r="13" spans="1:33" x14ac:dyDescent="0.25">
      <c r="A13" s="27" t="s">
        <v>52</v>
      </c>
      <c r="B13" s="28">
        <v>43046</v>
      </c>
      <c r="C13" s="29">
        <v>0.71450231481481474</v>
      </c>
      <c r="D13" s="27" t="s">
        <v>42</v>
      </c>
      <c r="E13" s="30">
        <v>2.4460000000000002</v>
      </c>
      <c r="F13" s="30">
        <v>18.732199999999999</v>
      </c>
      <c r="G13" s="30" t="s">
        <v>43</v>
      </c>
      <c r="H13" s="30">
        <v>3.3559999999999999</v>
      </c>
      <c r="I13" s="30">
        <v>7807.5191000000004</v>
      </c>
      <c r="J13" s="30" t="s">
        <v>44</v>
      </c>
      <c r="K13" s="30">
        <v>3.5760000000000001</v>
      </c>
      <c r="L13" s="30">
        <v>550.96019999999999</v>
      </c>
      <c r="O13" s="12">
        <f>($O$2/$M$2)*F13</f>
        <v>2.0103272766297939</v>
      </c>
      <c r="R13" s="12">
        <f>($R$2/$P$2)*I13</f>
        <v>783.52154772140204</v>
      </c>
      <c r="U13" s="12">
        <f>($S$2/$U$2)*L13</f>
        <v>1005.7475975231052</v>
      </c>
      <c r="V13" s="3"/>
      <c r="W13" s="25" t="s">
        <v>40</v>
      </c>
      <c r="X13" s="2">
        <f>SLOPE($O53:$O57,$V$6:$V$10)</f>
        <v>-1.3056148529961824E-2</v>
      </c>
      <c r="Y13" s="2">
        <f>RSQ(O53:O57,$V$6:$V$10)</f>
        <v>0.93729336079653958</v>
      </c>
      <c r="Z13" s="2">
        <f>SLOPE($R53:$R57,$V$6:$V$10)</f>
        <v>6.8499182911834344</v>
      </c>
      <c r="AA13" s="2">
        <f>RSQ(R53:R57,$V$6:$V$10)</f>
        <v>0.96522143067859689</v>
      </c>
      <c r="AB13" s="2">
        <f>SLOPE(U53:U57,$V$6:$V$10)</f>
        <v>6.2001242830012869E-2</v>
      </c>
      <c r="AC13" s="2">
        <f>RSQ(U53:U57,$V$6:$V$10)</f>
        <v>1.6530160338121686E-2</v>
      </c>
      <c r="AD13" s="7">
        <v>42985</v>
      </c>
      <c r="AE13" s="2"/>
    </row>
    <row r="14" spans="1:33" x14ac:dyDescent="0.25">
      <c r="A14" s="27" t="s">
        <v>53</v>
      </c>
      <c r="B14" s="28">
        <v>43046</v>
      </c>
      <c r="C14" s="29">
        <v>0.71858796296296301</v>
      </c>
      <c r="D14" s="27" t="s">
        <v>42</v>
      </c>
      <c r="E14" s="30">
        <v>2.4460000000000002</v>
      </c>
      <c r="F14" s="30">
        <v>18.420000000000002</v>
      </c>
      <c r="G14" s="30" t="s">
        <v>43</v>
      </c>
      <c r="H14" s="30">
        <v>3.3559999999999999</v>
      </c>
      <c r="I14" s="30">
        <v>8446.3768999999993</v>
      </c>
      <c r="J14" s="30" t="s">
        <v>44</v>
      </c>
      <c r="K14" s="30">
        <v>3.5760000000000001</v>
      </c>
      <c r="L14" s="30">
        <v>559.67870000000005</v>
      </c>
      <c r="O14" s="12">
        <f>($O$2/$M$2)*F14</f>
        <v>1.9768221797504195</v>
      </c>
      <c r="R14" s="12">
        <f>($R$2/$P$2)*I14</f>
        <v>847.63395600611432</v>
      </c>
      <c r="U14" s="12">
        <f>($S$2/$U$2)*L14</f>
        <v>1021.6627406296406</v>
      </c>
      <c r="AD14" s="7">
        <v>42985</v>
      </c>
    </row>
    <row r="15" spans="1:33" x14ac:dyDescent="0.25">
      <c r="A15" s="27" t="s">
        <v>54</v>
      </c>
      <c r="B15" s="28">
        <v>43046</v>
      </c>
      <c r="C15" s="29">
        <v>0.7222453703703704</v>
      </c>
      <c r="D15" s="27" t="s">
        <v>42</v>
      </c>
      <c r="E15" s="30">
        <v>2.4460000000000002</v>
      </c>
      <c r="F15" s="30">
        <v>18.784099999999999</v>
      </c>
      <c r="G15" s="30" t="s">
        <v>43</v>
      </c>
      <c r="H15" s="30">
        <v>3.36</v>
      </c>
      <c r="I15" s="30">
        <v>9362.2954000000009</v>
      </c>
      <c r="J15" s="30" t="s">
        <v>44</v>
      </c>
      <c r="K15" s="30">
        <v>3.58</v>
      </c>
      <c r="L15" s="30">
        <v>581.59559999999999</v>
      </c>
      <c r="N15" s="12">
        <f>($O$2/$M$2)*F15</f>
        <v>2.0158971501981462</v>
      </c>
      <c r="R15" s="12">
        <f>($R$2/$P$2)*I15</f>
        <v>939.55071874661996</v>
      </c>
      <c r="U15" s="12">
        <f>($S$2/$U$2)*L15</f>
        <v>1061.6708383473233</v>
      </c>
      <c r="AD15" s="7">
        <v>42985</v>
      </c>
    </row>
    <row r="16" spans="1:33" x14ac:dyDescent="0.25">
      <c r="A16" s="5" t="s">
        <v>41</v>
      </c>
      <c r="B16" s="7">
        <v>43046</v>
      </c>
      <c r="C16" s="8">
        <v>0.7263425925925926</v>
      </c>
      <c r="D16" s="5" t="s">
        <v>42</v>
      </c>
      <c r="E16" s="9">
        <v>2.4460000000000002</v>
      </c>
      <c r="F16" s="9">
        <v>37.514000000000003</v>
      </c>
      <c r="G16" s="9" t="s">
        <v>43</v>
      </c>
      <c r="H16" s="9">
        <v>3.3559999999999999</v>
      </c>
      <c r="I16" s="9">
        <v>3982.4911000000002</v>
      </c>
      <c r="J16" s="9" t="s">
        <v>44</v>
      </c>
      <c r="K16" s="9">
        <v>3.5760000000000001</v>
      </c>
      <c r="L16" s="9">
        <v>730.66560000000004</v>
      </c>
      <c r="M16" s="5"/>
      <c r="N16" s="4"/>
      <c r="O16" s="5"/>
      <c r="P16" s="5"/>
      <c r="Q16" s="4"/>
      <c r="R16" s="4"/>
      <c r="S16" s="5"/>
      <c r="T16" s="4"/>
      <c r="U16" s="4"/>
      <c r="AD16" s="7">
        <v>42985</v>
      </c>
    </row>
    <row r="17" spans="1:30" x14ac:dyDescent="0.25">
      <c r="A17" s="5" t="s">
        <v>41</v>
      </c>
      <c r="B17" s="7">
        <v>43046</v>
      </c>
      <c r="C17" s="8">
        <v>0.73</v>
      </c>
      <c r="D17" s="5" t="s">
        <v>42</v>
      </c>
      <c r="E17" s="9">
        <v>2.4460000000000002</v>
      </c>
      <c r="F17" s="9">
        <v>38.389000000000003</v>
      </c>
      <c r="G17" s="9" t="s">
        <v>43</v>
      </c>
      <c r="H17" s="9">
        <v>3.3559999999999999</v>
      </c>
      <c r="I17" s="9">
        <v>3847.0904</v>
      </c>
      <c r="J17" s="9" t="s">
        <v>44</v>
      </c>
      <c r="K17" s="9">
        <v>3.5760000000000001</v>
      </c>
      <c r="L17" s="9">
        <v>731.94539999999995</v>
      </c>
      <c r="M17" s="5"/>
      <c r="N17" s="4"/>
      <c r="O17" s="5"/>
      <c r="P17" s="5"/>
      <c r="Q17" s="4"/>
      <c r="R17" s="4"/>
      <c r="S17" s="5"/>
      <c r="T17" s="4"/>
      <c r="U17" s="4"/>
      <c r="AD17" s="7">
        <v>42985</v>
      </c>
    </row>
    <row r="18" spans="1:30" x14ac:dyDescent="0.25">
      <c r="A18" s="5" t="s">
        <v>41</v>
      </c>
      <c r="B18" s="7">
        <v>43046</v>
      </c>
      <c r="C18" s="8">
        <v>0.73408564814814825</v>
      </c>
      <c r="D18" s="5" t="s">
        <v>42</v>
      </c>
      <c r="E18" s="9">
        <v>2.4460000000000002</v>
      </c>
      <c r="F18" s="9">
        <v>38.247500000000002</v>
      </c>
      <c r="G18" s="9" t="s">
        <v>43</v>
      </c>
      <c r="H18" s="9">
        <v>3.3559999999999999</v>
      </c>
      <c r="I18" s="9">
        <v>3843.0342000000001</v>
      </c>
      <c r="J18" s="9" t="s">
        <v>44</v>
      </c>
      <c r="K18" s="9">
        <v>3.5760000000000001</v>
      </c>
      <c r="L18" s="9">
        <v>734.22479999999996</v>
      </c>
      <c r="M18" s="5"/>
      <c r="N18" s="4"/>
      <c r="O18" s="5"/>
      <c r="P18" s="5"/>
      <c r="Q18" s="4"/>
      <c r="R18" s="4"/>
      <c r="S18" s="5"/>
      <c r="T18" s="4"/>
      <c r="U18" s="4"/>
      <c r="AD18" s="7">
        <v>42985</v>
      </c>
    </row>
    <row r="19" spans="1:30" x14ac:dyDescent="0.25">
      <c r="A19" s="5" t="s">
        <v>41</v>
      </c>
      <c r="B19" s="7">
        <v>43046</v>
      </c>
      <c r="C19" s="8">
        <v>0.73818287037037045</v>
      </c>
      <c r="D19" s="5" t="s">
        <v>42</v>
      </c>
      <c r="E19" s="9">
        <v>2.4460000000000002</v>
      </c>
      <c r="F19" s="9">
        <v>37.770899999999997</v>
      </c>
      <c r="G19" s="9" t="s">
        <v>43</v>
      </c>
      <c r="H19" s="9">
        <v>3.3559999999999999</v>
      </c>
      <c r="I19" s="9">
        <v>3928.7392</v>
      </c>
      <c r="J19" s="9" t="s">
        <v>44</v>
      </c>
      <c r="K19" s="9">
        <v>3.5760000000000001</v>
      </c>
      <c r="L19" s="9">
        <v>728.13440000000003</v>
      </c>
      <c r="M19" s="5"/>
      <c r="N19" s="4"/>
      <c r="O19" s="5"/>
      <c r="P19" s="5"/>
      <c r="Q19" s="4"/>
      <c r="R19" s="4"/>
      <c r="S19" s="5"/>
      <c r="T19" s="4"/>
      <c r="U19" s="4"/>
      <c r="AD19" s="7">
        <v>42985</v>
      </c>
    </row>
    <row r="20" spans="1:30" x14ac:dyDescent="0.25">
      <c r="A20" s="27" t="s">
        <v>55</v>
      </c>
      <c r="B20" s="28">
        <v>43046</v>
      </c>
      <c r="C20" s="29">
        <v>0.74225694444444434</v>
      </c>
      <c r="D20" s="27" t="s">
        <v>42</v>
      </c>
      <c r="E20" s="30">
        <v>2.4430000000000001</v>
      </c>
      <c r="F20" s="30">
        <v>19.391400000000001</v>
      </c>
      <c r="G20" s="30" t="s">
        <v>43</v>
      </c>
      <c r="H20" s="30">
        <v>3.3530000000000002</v>
      </c>
      <c r="I20" s="30">
        <v>6334.5519999999997</v>
      </c>
      <c r="J20" s="30" t="s">
        <v>44</v>
      </c>
      <c r="K20" s="30">
        <v>3.573</v>
      </c>
      <c r="L20" s="30">
        <v>516.84320000000002</v>
      </c>
      <c r="O20" s="14">
        <f>($O$2/$M$2)*F20</f>
        <v>2.0810721833014267</v>
      </c>
      <c r="P20" s="3"/>
      <c r="R20" s="14">
        <f>($R$2/$P$2)*I20</f>
        <v>635.70231767498365</v>
      </c>
      <c r="S20" s="3"/>
      <c r="U20" s="14">
        <f>($S$2/$U$2)*L20</f>
        <v>943.46888703785476</v>
      </c>
      <c r="AD20" s="7">
        <v>42985</v>
      </c>
    </row>
    <row r="21" spans="1:30" x14ac:dyDescent="0.25">
      <c r="A21" s="27" t="s">
        <v>56</v>
      </c>
      <c r="B21" s="28">
        <v>43046</v>
      </c>
      <c r="C21" s="29">
        <v>0.74635416666666676</v>
      </c>
      <c r="D21" s="27" t="s">
        <v>42</v>
      </c>
      <c r="E21" s="30">
        <v>2.4430000000000001</v>
      </c>
      <c r="F21" s="30">
        <v>19.379799999999999</v>
      </c>
      <c r="G21" s="30" t="s">
        <v>43</v>
      </c>
      <c r="H21" s="30">
        <v>3.3530000000000002</v>
      </c>
      <c r="I21" s="30">
        <v>7520.0601999999999</v>
      </c>
      <c r="J21" s="30" t="s">
        <v>44</v>
      </c>
      <c r="K21" s="30">
        <v>3.573</v>
      </c>
      <c r="L21" s="30">
        <v>536.6662</v>
      </c>
      <c r="O21" s="14">
        <f>($O$2/$M$2)*F21</f>
        <v>2.0798272789971324</v>
      </c>
      <c r="P21" s="3"/>
      <c r="R21" s="14">
        <f>($R$2/$P$2)*I21</f>
        <v>754.67368461027729</v>
      </c>
      <c r="S21" s="3"/>
      <c r="U21" s="14">
        <f>($S$2/$U$2)*L21</f>
        <v>979.65468526012285</v>
      </c>
      <c r="AD21" s="7">
        <v>42985</v>
      </c>
    </row>
    <row r="22" spans="1:30" x14ac:dyDescent="0.25">
      <c r="A22" s="27" t="s">
        <v>57</v>
      </c>
      <c r="B22" s="28">
        <v>43046</v>
      </c>
      <c r="C22" s="29">
        <v>0.75043981481481481</v>
      </c>
      <c r="D22" s="27" t="s">
        <v>42</v>
      </c>
      <c r="E22" s="30">
        <v>2.44</v>
      </c>
      <c r="F22" s="30">
        <v>19.270099999999999</v>
      </c>
      <c r="G22" s="30" t="s">
        <v>43</v>
      </c>
      <c r="H22" s="30">
        <v>3.35</v>
      </c>
      <c r="I22" s="30">
        <v>8691.9622999999992</v>
      </c>
      <c r="J22" s="30" t="s">
        <v>44</v>
      </c>
      <c r="K22" s="30">
        <v>3.573</v>
      </c>
      <c r="L22" s="30">
        <v>556.77639999999997</v>
      </c>
      <c r="O22" s="14">
        <f>($O$2/$M$2)*F22</f>
        <v>2.0680543477746229</v>
      </c>
      <c r="P22" s="3"/>
      <c r="R22" s="14">
        <f>($R$2/$P$2)*I22</f>
        <v>872.27961492045233</v>
      </c>
      <c r="S22" s="3"/>
      <c r="U22" s="14">
        <f>($S$2/$U$2)*L22</f>
        <v>1016.364751315183</v>
      </c>
      <c r="AD22" s="7">
        <v>42985</v>
      </c>
    </row>
    <row r="23" spans="1:30" x14ac:dyDescent="0.25">
      <c r="A23" s="27" t="s">
        <v>58</v>
      </c>
      <c r="B23" s="28">
        <v>43046</v>
      </c>
      <c r="C23" s="29">
        <v>0.75452546296296286</v>
      </c>
      <c r="D23" s="27" t="s">
        <v>42</v>
      </c>
      <c r="E23" s="30">
        <v>2.44</v>
      </c>
      <c r="F23" s="30">
        <v>19.241</v>
      </c>
      <c r="G23" s="30" t="s">
        <v>43</v>
      </c>
      <c r="H23" s="30">
        <v>3.35</v>
      </c>
      <c r="I23" s="30">
        <v>10446.0918</v>
      </c>
      <c r="J23" s="30" t="s">
        <v>44</v>
      </c>
      <c r="K23" s="30">
        <v>3.57</v>
      </c>
      <c r="L23" s="30">
        <v>584.19460000000004</v>
      </c>
      <c r="O23" s="14">
        <f>($O$2/$M$2)*F23</f>
        <v>2.0649313550802288</v>
      </c>
      <c r="P23" s="3"/>
      <c r="R23" s="14">
        <f>($R$2/$P$2)*I23</f>
        <v>1048.3148244588792</v>
      </c>
      <c r="S23" s="3"/>
      <c r="U23" s="14">
        <f>($S$2/$U$2)*L23</f>
        <v>1066.4151701628748</v>
      </c>
      <c r="AD23" s="7">
        <v>42985</v>
      </c>
    </row>
    <row r="24" spans="1:30" x14ac:dyDescent="0.25">
      <c r="A24" s="27" t="s">
        <v>59</v>
      </c>
      <c r="B24" s="28">
        <v>43046</v>
      </c>
      <c r="C24" s="29">
        <v>0.75859953703703698</v>
      </c>
      <c r="D24" s="27" t="s">
        <v>42</v>
      </c>
      <c r="E24" s="30">
        <v>2.4460000000000002</v>
      </c>
      <c r="F24" s="30">
        <v>19.5456</v>
      </c>
      <c r="G24" s="30" t="s">
        <v>43</v>
      </c>
      <c r="H24" s="30">
        <v>3.36</v>
      </c>
      <c r="I24" s="30">
        <v>11450.707200000001</v>
      </c>
      <c r="J24" s="30" t="s">
        <v>44</v>
      </c>
      <c r="K24" s="30">
        <v>3.58</v>
      </c>
      <c r="L24" s="30">
        <v>600.22500000000002</v>
      </c>
      <c r="N24" s="14">
        <f>($O$2/$M$2)*F24</f>
        <v>2.0976208250016177</v>
      </c>
      <c r="P24" s="3"/>
      <c r="R24" s="14">
        <f>($R$2/$P$2)*I24</f>
        <v>1149.1327415194671</v>
      </c>
      <c r="S24" s="3"/>
      <c r="U24" s="14">
        <f>($S$2/$U$2)*L24</f>
        <v>1095.6777852979324</v>
      </c>
      <c r="AD24" s="7">
        <v>42985</v>
      </c>
    </row>
    <row r="25" spans="1:30" x14ac:dyDescent="0.25">
      <c r="A25" s="27" t="s">
        <v>60</v>
      </c>
      <c r="B25" s="28">
        <v>43046</v>
      </c>
      <c r="C25" s="29">
        <v>0.76268518518518524</v>
      </c>
      <c r="D25" s="27" t="s">
        <v>42</v>
      </c>
      <c r="E25" s="30">
        <v>2.4460000000000002</v>
      </c>
      <c r="F25" s="30">
        <v>19.297599999999999</v>
      </c>
      <c r="G25" s="30" t="s">
        <v>43</v>
      </c>
      <c r="H25" s="30">
        <v>3.3559999999999999</v>
      </c>
      <c r="I25" s="30">
        <v>6724.6067000000003</v>
      </c>
      <c r="J25" s="30" t="s">
        <v>44</v>
      </c>
      <c r="K25" s="30">
        <v>3.5760000000000001</v>
      </c>
      <c r="L25" s="30">
        <v>527.63160000000005</v>
      </c>
      <c r="O25" s="17">
        <f>($O$2/$M$2)*F25</f>
        <v>2.0710056295304935</v>
      </c>
      <c r="P25" s="3"/>
      <c r="R25" s="17">
        <f>($R$2/$P$2)*I25</f>
        <v>674.84615559912106</v>
      </c>
      <c r="S25" s="3"/>
      <c r="U25" s="17">
        <f>($S$2/$U$2)*L25</f>
        <v>963.16251895739867</v>
      </c>
      <c r="AD25" s="7">
        <v>42985</v>
      </c>
    </row>
    <row r="26" spans="1:30" x14ac:dyDescent="0.25">
      <c r="A26" s="27" t="s">
        <v>61</v>
      </c>
      <c r="B26" s="28">
        <v>43046</v>
      </c>
      <c r="C26" s="29">
        <v>0.76677083333333329</v>
      </c>
      <c r="D26" s="27" t="s">
        <v>42</v>
      </c>
      <c r="E26" s="30">
        <v>2.4460000000000002</v>
      </c>
      <c r="F26" s="30">
        <v>19.355599999999999</v>
      </c>
      <c r="G26" s="30" t="s">
        <v>43</v>
      </c>
      <c r="H26" s="30">
        <v>3.3559999999999999</v>
      </c>
      <c r="I26" s="30">
        <v>12083.0892</v>
      </c>
      <c r="J26" s="30" t="s">
        <v>44</v>
      </c>
      <c r="K26" s="30">
        <v>3.5760000000000001</v>
      </c>
      <c r="L26" s="30">
        <v>576.05179999999996</v>
      </c>
      <c r="O26" s="17">
        <f>($O$2/$M$2)*F26</f>
        <v>2.0772301510519662</v>
      </c>
      <c r="P26" s="3"/>
      <c r="R26" s="17">
        <f>($R$2/$P$2)*I26</f>
        <v>1212.5952725802179</v>
      </c>
      <c r="S26" s="3"/>
      <c r="U26" s="17">
        <f>($S$2/$U$2)*L26</f>
        <v>1051.5509358005538</v>
      </c>
      <c r="AD26" s="7">
        <v>42985</v>
      </c>
    </row>
    <row r="27" spans="1:30" x14ac:dyDescent="0.25">
      <c r="A27" s="27" t="s">
        <v>62</v>
      </c>
      <c r="B27" s="28">
        <v>43046</v>
      </c>
      <c r="C27" s="29">
        <v>0.77085648148148145</v>
      </c>
      <c r="D27" s="27" t="s">
        <v>42</v>
      </c>
      <c r="E27" s="30">
        <v>2.4460000000000002</v>
      </c>
      <c r="F27" s="30">
        <v>19.179600000000001</v>
      </c>
      <c r="G27" s="30" t="s">
        <v>43</v>
      </c>
      <c r="H27" s="30">
        <v>3.36</v>
      </c>
      <c r="I27" s="30">
        <v>16616.212100000001</v>
      </c>
      <c r="J27" s="30" t="s">
        <v>44</v>
      </c>
      <c r="K27" s="30">
        <v>3.58</v>
      </c>
      <c r="L27" s="30">
        <v>678.12480000000005</v>
      </c>
      <c r="O27" s="17">
        <f>($O$2/$M$2)*F27</f>
        <v>2.0583419478143945</v>
      </c>
      <c r="P27" s="3"/>
      <c r="R27" s="17">
        <f>($R$2/$P$2)*I27</f>
        <v>1667.515641666389</v>
      </c>
      <c r="S27" s="3"/>
      <c r="U27" s="17">
        <f>($S$2/$U$2)*L27</f>
        <v>1237.8795935184362</v>
      </c>
      <c r="AD27" s="7">
        <v>42985</v>
      </c>
    </row>
    <row r="28" spans="1:30" x14ac:dyDescent="0.25">
      <c r="A28" s="27" t="s">
        <v>63</v>
      </c>
      <c r="B28" s="28">
        <v>43046</v>
      </c>
      <c r="C28" s="29">
        <v>0.77494212962962961</v>
      </c>
      <c r="D28" s="27" t="s">
        <v>42</v>
      </c>
      <c r="E28" s="30">
        <v>2.4430000000000001</v>
      </c>
      <c r="F28" s="30">
        <v>18.9419</v>
      </c>
      <c r="G28" s="30" t="s">
        <v>43</v>
      </c>
      <c r="H28" s="30">
        <v>3.3559999999999999</v>
      </c>
      <c r="I28" s="30">
        <v>21227.6348</v>
      </c>
      <c r="J28" s="30" t="s">
        <v>44</v>
      </c>
      <c r="K28" s="30">
        <v>3.5760000000000001</v>
      </c>
      <c r="L28" s="30">
        <v>716.1798</v>
      </c>
      <c r="O28" s="17">
        <f>($O$2/$M$2)*F28</f>
        <v>2.0328321415100148</v>
      </c>
      <c r="P28" s="3"/>
      <c r="R28" s="17">
        <f>($R$2/$P$2)*I28</f>
        <v>2130.2937668075247</v>
      </c>
      <c r="S28" s="3"/>
      <c r="U28" s="17">
        <f>($S$2/$U$2)*L28</f>
        <v>1307.3469068084737</v>
      </c>
      <c r="AD28" s="7">
        <v>42985</v>
      </c>
    </row>
    <row r="29" spans="1:30" x14ac:dyDescent="0.25">
      <c r="A29" s="27" t="s">
        <v>64</v>
      </c>
      <c r="B29" s="28">
        <v>43046</v>
      </c>
      <c r="C29" s="29">
        <v>0.77861111111111114</v>
      </c>
      <c r="D29" s="27" t="s">
        <v>42</v>
      </c>
      <c r="E29" s="30">
        <v>2.4460000000000002</v>
      </c>
      <c r="F29" s="30">
        <v>19.468800000000002</v>
      </c>
      <c r="G29" s="30" t="s">
        <v>43</v>
      </c>
      <c r="H29" s="30">
        <v>3.36</v>
      </c>
      <c r="I29" s="30">
        <v>24682.004199999999</v>
      </c>
      <c r="J29" s="30" t="s">
        <v>44</v>
      </c>
      <c r="K29" s="30">
        <v>3.5760000000000001</v>
      </c>
      <c r="L29" s="30">
        <v>793.90359999999998</v>
      </c>
      <c r="N29" s="17">
        <f>($O$2/$M$2)*F29</f>
        <v>2.0893786999524955</v>
      </c>
      <c r="P29" s="3"/>
      <c r="R29" s="17">
        <f>($R$2/$P$2)*I29</f>
        <v>2476.9561090987463</v>
      </c>
      <c r="S29" s="3"/>
      <c r="U29" s="17">
        <f>($S$2/$U$2)*L29</f>
        <v>1449.2274366913334</v>
      </c>
      <c r="AD29" s="7">
        <v>42985</v>
      </c>
    </row>
    <row r="30" spans="1:30" x14ac:dyDescent="0.25">
      <c r="A30" s="5" t="s">
        <v>41</v>
      </c>
      <c r="B30" s="7">
        <v>43046</v>
      </c>
      <c r="C30" s="8">
        <v>0.78269675925925919</v>
      </c>
      <c r="D30" s="5" t="s">
        <v>42</v>
      </c>
      <c r="E30" s="9">
        <v>2.4460000000000002</v>
      </c>
      <c r="F30" s="9">
        <v>37.639400000000002</v>
      </c>
      <c r="G30" s="9" t="s">
        <v>43</v>
      </c>
      <c r="H30" s="9">
        <v>3.3559999999999999</v>
      </c>
      <c r="I30" s="9">
        <v>3999.5706</v>
      </c>
      <c r="J30" s="9" t="s">
        <v>44</v>
      </c>
      <c r="K30" s="9">
        <v>3.5760000000000001</v>
      </c>
      <c r="L30" s="9">
        <v>724.8374</v>
      </c>
      <c r="M30" s="5"/>
      <c r="N30" s="4"/>
      <c r="O30" s="5"/>
      <c r="P30" s="5"/>
      <c r="Q30" s="4"/>
      <c r="R30" s="4"/>
      <c r="S30" s="5"/>
      <c r="T30" s="4"/>
      <c r="U30" s="4"/>
      <c r="AD30" s="7">
        <v>42985</v>
      </c>
    </row>
    <row r="31" spans="1:30" x14ac:dyDescent="0.25">
      <c r="A31" s="5" t="s">
        <v>41</v>
      </c>
      <c r="B31" s="7">
        <v>43046</v>
      </c>
      <c r="C31" s="8">
        <v>0.78678240740740746</v>
      </c>
      <c r="D31" s="5" t="s">
        <v>42</v>
      </c>
      <c r="E31" s="9">
        <v>2.4460000000000002</v>
      </c>
      <c r="F31" s="9">
        <v>37.900399999999998</v>
      </c>
      <c r="G31" s="9" t="s">
        <v>43</v>
      </c>
      <c r="H31" s="9">
        <v>3.3559999999999999</v>
      </c>
      <c r="I31" s="9">
        <v>4061.6667000000002</v>
      </c>
      <c r="J31" s="9" t="s">
        <v>44</v>
      </c>
      <c r="K31" s="9">
        <v>3.5760000000000001</v>
      </c>
      <c r="L31" s="9">
        <v>725.3356</v>
      </c>
      <c r="M31" s="5"/>
      <c r="N31" s="4"/>
      <c r="O31" s="5"/>
      <c r="P31" s="5"/>
      <c r="Q31" s="4"/>
      <c r="R31" s="4"/>
      <c r="S31" s="5"/>
      <c r="T31" s="4"/>
      <c r="U31" s="4"/>
      <c r="AD31" s="7">
        <v>42985</v>
      </c>
    </row>
    <row r="32" spans="1:30" x14ac:dyDescent="0.25">
      <c r="A32" s="5" t="s">
        <v>41</v>
      </c>
      <c r="B32" s="7">
        <v>43046</v>
      </c>
      <c r="C32" s="8">
        <v>0.7908680555555555</v>
      </c>
      <c r="D32" s="5" t="s">
        <v>42</v>
      </c>
      <c r="E32" s="9">
        <v>2.4430000000000001</v>
      </c>
      <c r="F32" s="9">
        <v>38.081600000000002</v>
      </c>
      <c r="G32" s="9" t="s">
        <v>43</v>
      </c>
      <c r="H32" s="9">
        <v>3.3530000000000002</v>
      </c>
      <c r="I32" s="9">
        <v>3935.0331999999999</v>
      </c>
      <c r="J32" s="9" t="s">
        <v>44</v>
      </c>
      <c r="K32" s="9">
        <v>3.573</v>
      </c>
      <c r="L32" s="9">
        <v>726.34730000000002</v>
      </c>
      <c r="M32" s="5"/>
      <c r="N32" s="4"/>
      <c r="O32" s="5"/>
      <c r="P32" s="5"/>
      <c r="Q32" s="4"/>
      <c r="R32" s="4"/>
      <c r="S32" s="5"/>
      <c r="T32" s="4"/>
      <c r="U32" s="4"/>
      <c r="AD32" s="7">
        <v>42985</v>
      </c>
    </row>
    <row r="33" spans="1:30" x14ac:dyDescent="0.25">
      <c r="A33" s="5" t="s">
        <v>41</v>
      </c>
      <c r="B33" s="7">
        <v>43046</v>
      </c>
      <c r="C33" s="8">
        <v>0.79452546296296289</v>
      </c>
      <c r="D33" s="5" t="s">
        <v>42</v>
      </c>
      <c r="E33" s="9">
        <v>2.4430000000000001</v>
      </c>
      <c r="F33" s="9">
        <v>38.576500000000003</v>
      </c>
      <c r="G33" s="9" t="s">
        <v>43</v>
      </c>
      <c r="H33" s="9">
        <v>3.3530000000000002</v>
      </c>
      <c r="I33" s="9">
        <v>3929.0992000000001</v>
      </c>
      <c r="J33" s="9" t="s">
        <v>44</v>
      </c>
      <c r="K33" s="9">
        <v>3.573</v>
      </c>
      <c r="L33" s="9">
        <v>732.53689999999995</v>
      </c>
      <c r="M33" s="5"/>
      <c r="N33" s="4"/>
      <c r="O33" s="5"/>
      <c r="P33" s="5"/>
      <c r="Q33" s="4"/>
      <c r="R33" s="4"/>
      <c r="S33" s="5"/>
      <c r="T33" s="4"/>
      <c r="U33" s="4"/>
      <c r="AD33" s="7">
        <v>42985</v>
      </c>
    </row>
    <row r="34" spans="1:30" x14ac:dyDescent="0.25">
      <c r="A34" s="27" t="s">
        <v>65</v>
      </c>
      <c r="B34" s="28">
        <v>43046</v>
      </c>
      <c r="C34" s="29">
        <v>0.79818287037037028</v>
      </c>
      <c r="D34" s="27" t="s">
        <v>42</v>
      </c>
      <c r="E34" s="30">
        <v>2.4460000000000002</v>
      </c>
      <c r="F34" s="30">
        <v>19.386099999999999</v>
      </c>
      <c r="G34" s="30" t="s">
        <v>43</v>
      </c>
      <c r="H34" s="30">
        <v>3.3559999999999999</v>
      </c>
      <c r="I34" s="30">
        <v>5321.5515999999998</v>
      </c>
      <c r="J34" s="30" t="s">
        <v>44</v>
      </c>
      <c r="K34" s="30">
        <v>3.5760000000000001</v>
      </c>
      <c r="L34" s="30">
        <v>513.33479999999997</v>
      </c>
      <c r="O34" s="19">
        <f>($O$2/$M$2)*F34</f>
        <v>2.0805033908175679</v>
      </c>
      <c r="R34" s="19">
        <f>($R$2/$P$2)*I34</f>
        <v>534.04292612121856</v>
      </c>
      <c r="U34" s="19">
        <f>($S$2/$U$2)*L34</f>
        <v>937.06449544813529</v>
      </c>
      <c r="AD34" s="7">
        <v>42985</v>
      </c>
    </row>
    <row r="35" spans="1:30" x14ac:dyDescent="0.25">
      <c r="A35" s="27" t="s">
        <v>66</v>
      </c>
      <c r="B35" s="28">
        <v>43046</v>
      </c>
      <c r="C35" s="29">
        <v>0.8022800925925927</v>
      </c>
      <c r="D35" s="27" t="s">
        <v>42</v>
      </c>
      <c r="E35" s="30">
        <v>2.4460000000000002</v>
      </c>
      <c r="F35" s="30">
        <v>19.518899999999999</v>
      </c>
      <c r="G35" s="30" t="s">
        <v>43</v>
      </c>
      <c r="H35" s="30">
        <v>3.3559999999999999</v>
      </c>
      <c r="I35" s="30">
        <v>6743.7217000000001</v>
      </c>
      <c r="J35" s="30" t="s">
        <v>44</v>
      </c>
      <c r="K35" s="30">
        <v>3.5760000000000001</v>
      </c>
      <c r="L35" s="30">
        <v>506.75</v>
      </c>
      <c r="O35" s="19">
        <f>($O$2/$M$2)*F35</f>
        <v>2.0947553987150087</v>
      </c>
      <c r="R35" s="19">
        <f>($R$2/$P$2)*I35</f>
        <v>676.76443645029372</v>
      </c>
      <c r="U35" s="19">
        <f>($S$2/$U$2)*L35</f>
        <v>925.04430455200509</v>
      </c>
      <c r="AD35" s="7">
        <v>42985</v>
      </c>
    </row>
    <row r="36" spans="1:30" x14ac:dyDescent="0.25">
      <c r="A36" s="27" t="s">
        <v>67</v>
      </c>
      <c r="B36" s="28">
        <v>43046</v>
      </c>
      <c r="C36" s="29">
        <v>0.80593750000000008</v>
      </c>
      <c r="D36" s="27" t="s">
        <v>42</v>
      </c>
      <c r="E36" s="30">
        <v>2.4460000000000002</v>
      </c>
      <c r="F36" s="30">
        <v>19.438800000000001</v>
      </c>
      <c r="G36" s="30" t="s">
        <v>43</v>
      </c>
      <c r="H36" s="30">
        <v>3.3559999999999999</v>
      </c>
      <c r="I36" s="30">
        <v>8373.9632000000001</v>
      </c>
      <c r="J36" s="30" t="s">
        <v>44</v>
      </c>
      <c r="K36" s="30">
        <v>3.5760000000000001</v>
      </c>
      <c r="L36" s="30">
        <v>476.7758</v>
      </c>
      <c r="O36" s="19">
        <f>($O$2/$M$2)*F36</f>
        <v>2.0861591198551821</v>
      </c>
      <c r="R36" s="19">
        <f>($R$2/$P$2)*I36</f>
        <v>840.36689798505449</v>
      </c>
      <c r="U36" s="19">
        <f>($S$2/$U$2)*L36</f>
        <v>870.32804802807277</v>
      </c>
      <c r="AD36" s="7">
        <v>42985</v>
      </c>
    </row>
    <row r="37" spans="1:30" x14ac:dyDescent="0.25">
      <c r="A37" s="27" t="s">
        <v>68</v>
      </c>
      <c r="B37" s="28">
        <v>43046</v>
      </c>
      <c r="C37" s="29">
        <v>0.80959490740740747</v>
      </c>
      <c r="D37" s="27" t="s">
        <v>42</v>
      </c>
      <c r="E37" s="30">
        <v>2.4460000000000002</v>
      </c>
      <c r="F37" s="30">
        <v>19.485399999999998</v>
      </c>
      <c r="G37" s="30" t="s">
        <v>43</v>
      </c>
      <c r="H37" s="30">
        <v>3.36</v>
      </c>
      <c r="I37" s="30">
        <v>8592.8253999999997</v>
      </c>
      <c r="J37" s="30" t="s">
        <v>44</v>
      </c>
      <c r="K37" s="30">
        <v>3.58</v>
      </c>
      <c r="L37" s="30">
        <v>499.75810000000001</v>
      </c>
      <c r="O37" s="19">
        <f>($O$2/$M$2)*F37</f>
        <v>2.0911602009396755</v>
      </c>
      <c r="R37" s="19">
        <f>($R$2/$P$2)*I37</f>
        <v>862.33075711691504</v>
      </c>
      <c r="T37" s="19">
        <f>($S$2/$U$2)*L37</f>
        <v>912.28097495556278</v>
      </c>
      <c r="AD37" s="7">
        <v>42985</v>
      </c>
    </row>
    <row r="38" spans="1:30" x14ac:dyDescent="0.25">
      <c r="A38" s="27" t="s">
        <v>69</v>
      </c>
      <c r="B38" s="28">
        <v>43046</v>
      </c>
      <c r="C38" s="29">
        <v>0.8132638888888889</v>
      </c>
      <c r="D38" s="27" t="s">
        <v>42</v>
      </c>
      <c r="E38" s="30">
        <v>2.4460000000000002</v>
      </c>
      <c r="F38" s="30">
        <v>19.216000000000001</v>
      </c>
      <c r="G38" s="30" t="s">
        <v>43</v>
      </c>
      <c r="H38" s="30">
        <v>3.3559999999999999</v>
      </c>
      <c r="I38" s="30">
        <v>9993.1239999999998</v>
      </c>
      <c r="J38" s="30" t="s">
        <v>44</v>
      </c>
      <c r="K38" s="30">
        <v>3.5760000000000001</v>
      </c>
      <c r="L38" s="30">
        <v>476.01440000000002</v>
      </c>
      <c r="O38" s="19">
        <f>($O$2/$M$2)*F38</f>
        <v>2.0622483716658015</v>
      </c>
      <c r="R38" s="19">
        <f>($R$2/$P$2)*I38</f>
        <v>1002.8573587545739</v>
      </c>
      <c r="U38" s="19">
        <f>($S$2/$U$2)*L38</f>
        <v>868.93815412874199</v>
      </c>
      <c r="AD38" s="7">
        <v>42985</v>
      </c>
    </row>
    <row r="39" spans="1:30" x14ac:dyDescent="0.25">
      <c r="A39" s="27" t="s">
        <v>70</v>
      </c>
      <c r="B39" s="28">
        <v>43046</v>
      </c>
      <c r="C39" s="29">
        <v>0.81692129629629628</v>
      </c>
      <c r="D39" s="27" t="s">
        <v>42</v>
      </c>
      <c r="E39" s="30">
        <v>2.4430000000000001</v>
      </c>
      <c r="F39" s="30">
        <v>18.946400000000001</v>
      </c>
      <c r="G39" s="30" t="s">
        <v>43</v>
      </c>
      <c r="H39" s="30">
        <v>3.3559999999999999</v>
      </c>
      <c r="I39" s="30">
        <v>5317.7349999999997</v>
      </c>
      <c r="J39" s="30" t="s">
        <v>44</v>
      </c>
      <c r="K39" s="30">
        <v>3.573</v>
      </c>
      <c r="L39" s="30">
        <v>487.83499999999998</v>
      </c>
      <c r="O39" s="26">
        <f>($O$2/$M$2)*F39</f>
        <v>2.0333150785246117</v>
      </c>
      <c r="R39" s="16">
        <f>($R$2/$P$2)*I39</f>
        <v>533.65991222131868</v>
      </c>
      <c r="U39" s="16">
        <f>($S$2/$U$2)*L39</f>
        <v>890.51601048076441</v>
      </c>
      <c r="AD39" s="7">
        <v>42985</v>
      </c>
    </row>
    <row r="40" spans="1:30" x14ac:dyDescent="0.25">
      <c r="A40" s="27" t="s">
        <v>71</v>
      </c>
      <c r="B40" s="28">
        <v>43046</v>
      </c>
      <c r="C40" s="29">
        <v>0.82100694444444444</v>
      </c>
      <c r="D40" s="27" t="s">
        <v>42</v>
      </c>
      <c r="E40" s="30">
        <v>2.4460000000000002</v>
      </c>
      <c r="F40" s="30">
        <v>18.257300000000001</v>
      </c>
      <c r="G40" s="30" t="s">
        <v>43</v>
      </c>
      <c r="H40" s="30">
        <v>3.3559999999999999</v>
      </c>
      <c r="I40" s="30">
        <v>6412.9754000000003</v>
      </c>
      <c r="J40" s="30" t="s">
        <v>44</v>
      </c>
      <c r="K40" s="30">
        <v>3.5760000000000001</v>
      </c>
      <c r="L40" s="30">
        <v>494.70780000000002</v>
      </c>
      <c r="O40" s="16">
        <f>($O$2/$M$2)*F40</f>
        <v>1.9593613236893233</v>
      </c>
      <c r="R40" s="16">
        <f>($R$2/$P$2)*I40</f>
        <v>643.57247757578682</v>
      </c>
      <c r="U40" s="16">
        <f>($S$2/$U$2)*L40</f>
        <v>903.06192956576706</v>
      </c>
      <c r="AD40" s="7">
        <v>42985</v>
      </c>
    </row>
    <row r="41" spans="1:30" x14ac:dyDescent="0.25">
      <c r="A41" s="27" t="s">
        <v>72</v>
      </c>
      <c r="B41" s="28">
        <v>43046</v>
      </c>
      <c r="C41" s="29">
        <v>0.82467592592592587</v>
      </c>
      <c r="D41" s="27" t="s">
        <v>42</v>
      </c>
      <c r="E41" s="30">
        <v>2.4430000000000001</v>
      </c>
      <c r="F41" s="30">
        <v>18.011199999999999</v>
      </c>
      <c r="G41" s="30" t="s">
        <v>43</v>
      </c>
      <c r="H41" s="30">
        <v>3.3530000000000002</v>
      </c>
      <c r="I41" s="30">
        <v>7504.2272000000003</v>
      </c>
      <c r="J41" s="30" t="s">
        <v>44</v>
      </c>
      <c r="K41" s="30">
        <v>3.573</v>
      </c>
      <c r="L41" s="30">
        <v>506.75549999999998</v>
      </c>
      <c r="O41" s="16">
        <f t="shared" ref="O39:O43" si="1">($O$2/$M$2)*F41</f>
        <v>1.9329500349576956</v>
      </c>
      <c r="R41" s="16">
        <f>($R$2/$P$2)*I41</f>
        <v>753.0847680151104</v>
      </c>
      <c r="U41" s="16">
        <f>($S$2/$U$2)*L41</f>
        <v>925.05434450005646</v>
      </c>
      <c r="AD41" s="7">
        <v>42985</v>
      </c>
    </row>
    <row r="42" spans="1:30" x14ac:dyDescent="0.25">
      <c r="A42" s="27" t="s">
        <v>73</v>
      </c>
      <c r="B42" s="28">
        <v>43046</v>
      </c>
      <c r="C42" s="29">
        <v>0.82876157407407414</v>
      </c>
      <c r="D42" s="27" t="s">
        <v>42</v>
      </c>
      <c r="E42" s="30">
        <v>2.44</v>
      </c>
      <c r="F42" s="30">
        <v>17.662199999999999</v>
      </c>
      <c r="G42" s="30" t="s">
        <v>43</v>
      </c>
      <c r="H42" s="30">
        <v>3.35</v>
      </c>
      <c r="I42" s="30">
        <v>8183.9943999999996</v>
      </c>
      <c r="J42" s="30" t="s">
        <v>44</v>
      </c>
      <c r="K42" s="30">
        <v>3.57</v>
      </c>
      <c r="L42" s="30">
        <v>490.12060000000002</v>
      </c>
      <c r="O42" s="16">
        <f t="shared" si="1"/>
        <v>1.8954955864922831</v>
      </c>
      <c r="R42" s="16">
        <f>($R$2/$P$2)*I42</f>
        <v>821.30262849197334</v>
      </c>
      <c r="U42" s="16">
        <f>($S$2/$U$2)*L42</f>
        <v>894.68824780189732</v>
      </c>
      <c r="AD42" s="7">
        <v>42985</v>
      </c>
    </row>
    <row r="43" spans="1:30" x14ac:dyDescent="0.25">
      <c r="A43" s="27" t="s">
        <v>74</v>
      </c>
      <c r="B43" s="28">
        <v>43046</v>
      </c>
      <c r="C43" s="29">
        <v>0.83241898148148152</v>
      </c>
      <c r="D43" s="27" t="s">
        <v>42</v>
      </c>
      <c r="E43" s="30">
        <v>2.4460000000000002</v>
      </c>
      <c r="F43" s="30">
        <v>17.6904</v>
      </c>
      <c r="G43" s="30" t="s">
        <v>43</v>
      </c>
      <c r="H43" s="30">
        <v>3.3559999999999999</v>
      </c>
      <c r="I43" s="30">
        <v>8713.1759999999995</v>
      </c>
      <c r="J43" s="30" t="s">
        <v>44</v>
      </c>
      <c r="K43" s="30">
        <v>3.5760000000000001</v>
      </c>
      <c r="L43" s="30">
        <v>494.63299999999998</v>
      </c>
      <c r="O43" s="16">
        <f t="shared" si="1"/>
        <v>1.8985219917837579</v>
      </c>
      <c r="R43" s="16">
        <f>($R$2/$P$2)*I43</f>
        <v>874.40851026403175</v>
      </c>
      <c r="U43" s="16">
        <f>($S$2/$U$2)*L43</f>
        <v>902.92538627226816</v>
      </c>
      <c r="AD43" s="7">
        <v>42985</v>
      </c>
    </row>
    <row r="44" spans="1:30" x14ac:dyDescent="0.25">
      <c r="A44" s="5" t="s">
        <v>41</v>
      </c>
      <c r="B44" s="7">
        <v>43046</v>
      </c>
      <c r="C44" s="8">
        <v>0.83607638888888891</v>
      </c>
      <c r="D44" s="5" t="s">
        <v>42</v>
      </c>
      <c r="E44" s="9">
        <v>2.4460000000000002</v>
      </c>
      <c r="F44" s="9">
        <v>37.615299999999998</v>
      </c>
      <c r="G44" s="9" t="s">
        <v>43</v>
      </c>
      <c r="H44" s="9">
        <v>3.3559999999999999</v>
      </c>
      <c r="I44" s="9">
        <v>4067.9486000000002</v>
      </c>
      <c r="J44" s="9" t="s">
        <v>44</v>
      </c>
      <c r="K44" s="9">
        <v>3.5760000000000001</v>
      </c>
      <c r="L44" s="9">
        <v>718.73760000000004</v>
      </c>
      <c r="M44" s="5"/>
      <c r="N44" s="4"/>
      <c r="O44" s="4"/>
      <c r="P44" s="5"/>
      <c r="Q44" s="4"/>
      <c r="R44" s="4"/>
      <c r="S44" s="5"/>
      <c r="T44" s="4"/>
      <c r="U44" s="4"/>
      <c r="AD44" s="7">
        <v>42985</v>
      </c>
    </row>
    <row r="45" spans="1:30" x14ac:dyDescent="0.25">
      <c r="A45" s="5" t="s">
        <v>41</v>
      </c>
      <c r="B45" s="7">
        <v>43046</v>
      </c>
      <c r="C45" s="8">
        <v>0.84017361111111111</v>
      </c>
      <c r="D45" s="5" t="s">
        <v>42</v>
      </c>
      <c r="E45" s="9">
        <v>2.44</v>
      </c>
      <c r="F45" s="9">
        <v>39.249600000000001</v>
      </c>
      <c r="G45" s="9" t="s">
        <v>43</v>
      </c>
      <c r="H45" s="9">
        <v>3.3530000000000002</v>
      </c>
      <c r="I45" s="9">
        <v>3975.1835999999998</v>
      </c>
      <c r="J45" s="9" t="s">
        <v>44</v>
      </c>
      <c r="K45" s="9">
        <v>3.573</v>
      </c>
      <c r="L45" s="9">
        <v>730.60839999999996</v>
      </c>
      <c r="M45" s="5"/>
      <c r="N45" s="4"/>
      <c r="O45" s="4"/>
      <c r="P45" s="5"/>
      <c r="Q45" s="4"/>
      <c r="R45" s="4"/>
      <c r="S45" s="5"/>
      <c r="T45" s="4"/>
      <c r="U45" s="4"/>
      <c r="AD45" s="7">
        <v>42985</v>
      </c>
    </row>
    <row r="46" spans="1:30" x14ac:dyDescent="0.25">
      <c r="A46" s="5" t="s">
        <v>41</v>
      </c>
      <c r="B46" s="7">
        <v>43046</v>
      </c>
      <c r="C46" s="8">
        <v>0.84425925925925915</v>
      </c>
      <c r="D46" s="5" t="s">
        <v>42</v>
      </c>
      <c r="E46" s="9">
        <v>2.4460000000000002</v>
      </c>
      <c r="F46" s="9">
        <v>38.076799999999999</v>
      </c>
      <c r="G46" s="9" t="s">
        <v>43</v>
      </c>
      <c r="H46" s="9">
        <v>3.3559999999999999</v>
      </c>
      <c r="I46" s="9">
        <v>4046.9337999999998</v>
      </c>
      <c r="J46" s="9" t="s">
        <v>44</v>
      </c>
      <c r="K46" s="9">
        <v>3.5760000000000001</v>
      </c>
      <c r="L46" s="9">
        <v>726.88390000000004</v>
      </c>
      <c r="M46" s="5"/>
      <c r="N46" s="4"/>
      <c r="O46" s="4"/>
      <c r="P46" s="5"/>
      <c r="Q46" s="4"/>
      <c r="R46" s="4"/>
      <c r="S46" s="5"/>
      <c r="T46" s="4"/>
      <c r="U46" s="4"/>
      <c r="AD46" s="7">
        <v>42985</v>
      </c>
    </row>
    <row r="47" spans="1:30" x14ac:dyDescent="0.25">
      <c r="A47" s="5" t="s">
        <v>41</v>
      </c>
      <c r="B47" s="7">
        <v>43046</v>
      </c>
      <c r="C47" s="8">
        <v>0.84791666666666676</v>
      </c>
      <c r="D47" s="5" t="s">
        <v>42</v>
      </c>
      <c r="E47" s="9">
        <v>2.44</v>
      </c>
      <c r="F47" s="9">
        <v>37.888199999999998</v>
      </c>
      <c r="G47" s="9" t="s">
        <v>43</v>
      </c>
      <c r="H47" s="9">
        <v>3.35</v>
      </c>
      <c r="I47" s="9">
        <v>4042.6790999999998</v>
      </c>
      <c r="J47" s="9" t="s">
        <v>44</v>
      </c>
      <c r="K47" s="9">
        <v>3.573</v>
      </c>
      <c r="L47" s="9">
        <v>723.66759999999999</v>
      </c>
      <c r="M47" s="5"/>
      <c r="N47" s="4"/>
      <c r="O47" s="4"/>
      <c r="P47" s="5"/>
      <c r="Q47" s="4"/>
      <c r="R47" s="4"/>
      <c r="S47" s="5"/>
      <c r="T47" s="4"/>
      <c r="U47" s="4"/>
      <c r="AD47" s="7">
        <v>42985</v>
      </c>
    </row>
    <row r="48" spans="1:30" x14ac:dyDescent="0.25">
      <c r="A48" s="27" t="s">
        <v>75</v>
      </c>
      <c r="B48" s="28">
        <v>43046</v>
      </c>
      <c r="C48" s="29">
        <v>0.85200231481481481</v>
      </c>
      <c r="D48" s="27" t="s">
        <v>42</v>
      </c>
      <c r="E48" s="30">
        <v>2.4460000000000002</v>
      </c>
      <c r="F48" s="30">
        <v>19.1084</v>
      </c>
      <c r="G48" s="30" t="s">
        <v>43</v>
      </c>
      <c r="H48" s="30">
        <v>3.3559999999999999</v>
      </c>
      <c r="I48" s="30">
        <v>5601.6692000000003</v>
      </c>
      <c r="J48" s="30" t="s">
        <v>44</v>
      </c>
      <c r="K48" s="30">
        <v>3.5760000000000001</v>
      </c>
      <c r="L48" s="30">
        <v>497.3646</v>
      </c>
      <c r="O48" s="22">
        <f>($O$2/$M$2)*F48</f>
        <v>2.0507008110501039</v>
      </c>
      <c r="R48" s="22">
        <f>($R$2/$P$2)*I48</f>
        <v>562.15405498108976</v>
      </c>
      <c r="U48" s="22">
        <f>($S$2/$U$2)*L48</f>
        <v>907.91177210811281</v>
      </c>
      <c r="AD48" s="7">
        <v>42985</v>
      </c>
    </row>
    <row r="49" spans="1:30" x14ac:dyDescent="0.25">
      <c r="A49" s="27" t="s">
        <v>76</v>
      </c>
      <c r="B49" s="28">
        <v>43046</v>
      </c>
      <c r="C49" s="29">
        <v>0.85608796296296286</v>
      </c>
      <c r="D49" s="27" t="s">
        <v>42</v>
      </c>
      <c r="E49" s="30">
        <v>2.4430000000000001</v>
      </c>
      <c r="F49" s="30">
        <v>18.767199999999999</v>
      </c>
      <c r="G49" s="30" t="s">
        <v>43</v>
      </c>
      <c r="H49" s="30">
        <v>3.3530000000000002</v>
      </c>
      <c r="I49" s="30">
        <v>6149.1781000000001</v>
      </c>
      <c r="J49" s="30" t="s">
        <v>44</v>
      </c>
      <c r="K49" s="30">
        <v>3.573</v>
      </c>
      <c r="L49" s="30">
        <v>496.46929999999998</v>
      </c>
      <c r="O49" s="22">
        <f>($O$2/$M$2)*F49</f>
        <v>2.014083453409993</v>
      </c>
      <c r="R49" s="22">
        <f>($R$2/$P$2)*I49</f>
        <v>617.0991681757846</v>
      </c>
      <c r="U49" s="22">
        <f>($S$2/$U$2)*L49</f>
        <v>906.27745110985836</v>
      </c>
      <c r="AD49" s="7">
        <v>42985</v>
      </c>
    </row>
    <row r="50" spans="1:30" x14ac:dyDescent="0.25">
      <c r="A50" s="27" t="s">
        <v>77</v>
      </c>
      <c r="B50" s="28">
        <v>43046</v>
      </c>
      <c r="C50" s="29">
        <v>0.86017361111111112</v>
      </c>
      <c r="D50" s="27" t="s">
        <v>42</v>
      </c>
      <c r="E50" s="30">
        <v>2.4430000000000001</v>
      </c>
      <c r="F50" s="30">
        <v>18.764199999999999</v>
      </c>
      <c r="G50" s="30" t="s">
        <v>43</v>
      </c>
      <c r="H50" s="30">
        <v>3.3559999999999999</v>
      </c>
      <c r="I50" s="30">
        <v>6592.03</v>
      </c>
      <c r="J50" s="30" t="s">
        <v>44</v>
      </c>
      <c r="K50" s="30">
        <v>3.573</v>
      </c>
      <c r="L50" s="30">
        <v>503.2724</v>
      </c>
      <c r="O50" s="22">
        <f>($O$2/$M$2)*F50</f>
        <v>2.0137614954002614</v>
      </c>
      <c r="R50" s="22">
        <f>($R$2/$P$2)*I50</f>
        <v>661.5414553678022</v>
      </c>
      <c r="U50" s="22">
        <f>($S$2/$U$2)*L50</f>
        <v>918.69613667137355</v>
      </c>
      <c r="AD50" s="7">
        <v>42985</v>
      </c>
    </row>
    <row r="51" spans="1:30" x14ac:dyDescent="0.25">
      <c r="A51" s="27" t="s">
        <v>78</v>
      </c>
      <c r="B51" s="28">
        <v>43046</v>
      </c>
      <c r="C51" s="29">
        <v>0.86384259259259266</v>
      </c>
      <c r="D51" s="27" t="s">
        <v>42</v>
      </c>
      <c r="E51" s="30">
        <v>2.4460000000000002</v>
      </c>
      <c r="F51" s="30">
        <v>18.475999999999999</v>
      </c>
      <c r="G51" s="30" t="s">
        <v>43</v>
      </c>
      <c r="H51" s="30">
        <v>3.36</v>
      </c>
      <c r="I51" s="30">
        <v>6270.3581999999997</v>
      </c>
      <c r="J51" s="30" t="s">
        <v>44</v>
      </c>
      <c r="K51" s="30">
        <v>3.5760000000000001</v>
      </c>
      <c r="L51" s="30">
        <v>500.88580000000002</v>
      </c>
      <c r="O51" s="22">
        <f>($O$2/$M$2)*F51</f>
        <v>1.9828320625987377</v>
      </c>
      <c r="R51" s="22">
        <f>($R$2/$P$2)*I51</f>
        <v>629.26016557956086</v>
      </c>
      <c r="U51" s="22">
        <f>($S$2/$U$2)*L51</f>
        <v>914.33952939511539</v>
      </c>
      <c r="AD51" s="7">
        <v>42985</v>
      </c>
    </row>
    <row r="52" spans="1:30" x14ac:dyDescent="0.25">
      <c r="A52" s="27" t="s">
        <v>79</v>
      </c>
      <c r="B52" s="28">
        <v>43046</v>
      </c>
      <c r="C52" s="29">
        <v>0.86750000000000005</v>
      </c>
      <c r="D52" s="27" t="s">
        <v>42</v>
      </c>
      <c r="E52" s="30">
        <v>2.4460000000000002</v>
      </c>
      <c r="F52" s="30">
        <v>18.791399999999999</v>
      </c>
      <c r="G52" s="30" t="s">
        <v>43</v>
      </c>
      <c r="H52" s="30">
        <v>3.3559999999999999</v>
      </c>
      <c r="I52" s="30">
        <v>6160.0406000000003</v>
      </c>
      <c r="J52" s="30" t="s">
        <v>44</v>
      </c>
      <c r="K52" s="30">
        <v>3.5760000000000001</v>
      </c>
      <c r="L52" s="30">
        <v>489.87819999999999</v>
      </c>
      <c r="N52" s="22">
        <f>($O$2/$M$2)*F52</f>
        <v>2.0166805813551592</v>
      </c>
      <c r="R52" s="22">
        <f>($R$2/$P$2)*I52</f>
        <v>618.18927153680283</v>
      </c>
      <c r="U52" s="22">
        <f>($S$2/$U$2)*L52</f>
        <v>894.24575990959659</v>
      </c>
      <c r="AD52" s="7">
        <v>42985</v>
      </c>
    </row>
    <row r="53" spans="1:30" x14ac:dyDescent="0.25">
      <c r="A53" s="27" t="s">
        <v>80</v>
      </c>
      <c r="B53" s="28">
        <v>43046</v>
      </c>
      <c r="C53" s="29">
        <v>0.87115740740740744</v>
      </c>
      <c r="D53" s="27" t="s">
        <v>42</v>
      </c>
      <c r="E53" s="30">
        <v>2.4460000000000002</v>
      </c>
      <c r="F53" s="30">
        <v>19.853899999999999</v>
      </c>
      <c r="G53" s="30" t="s">
        <v>43</v>
      </c>
      <c r="H53" s="30">
        <v>3.36</v>
      </c>
      <c r="I53" s="30">
        <v>4320.1635999999999</v>
      </c>
      <c r="J53" s="30" t="s">
        <v>44</v>
      </c>
      <c r="K53" s="30">
        <v>3.58</v>
      </c>
      <c r="L53" s="30">
        <v>483.90120000000002</v>
      </c>
      <c r="O53" s="24">
        <f>($O$2/$M$2)*F53</f>
        <v>2.1307073764683415</v>
      </c>
      <c r="R53" s="24">
        <f t="shared" ref="R48:R53" si="2">($R$2/$P$2)*I53</f>
        <v>433.54889394784368</v>
      </c>
      <c r="U53" s="24">
        <f>($S$2/$U$2)*L53</f>
        <v>883.33507454539858</v>
      </c>
      <c r="AD53" s="7">
        <v>42985</v>
      </c>
    </row>
    <row r="54" spans="1:30" x14ac:dyDescent="0.25">
      <c r="A54" s="27" t="s">
        <v>81</v>
      </c>
      <c r="B54" s="28">
        <v>43046</v>
      </c>
      <c r="C54" s="29">
        <v>0.87524305555555548</v>
      </c>
      <c r="D54" s="27" t="s">
        <v>42</v>
      </c>
      <c r="E54" s="30">
        <v>2.44</v>
      </c>
      <c r="F54" s="30">
        <v>18.333400000000001</v>
      </c>
      <c r="G54" s="30" t="s">
        <v>43</v>
      </c>
      <c r="H54" s="30">
        <v>3.35</v>
      </c>
      <c r="I54" s="30">
        <v>5333.9502000000002</v>
      </c>
      <c r="J54" s="30" t="s">
        <v>44</v>
      </c>
      <c r="K54" s="30">
        <v>3.57</v>
      </c>
      <c r="L54" s="30">
        <v>491.47399999999999</v>
      </c>
      <c r="O54" s="24">
        <f>($O$2/$M$2)*F54</f>
        <v>1.9675283252028415</v>
      </c>
      <c r="R54" s="24">
        <f t="shared" ref="R54:R57" si="3">($R$2/$P$2)*I54</f>
        <v>535.28718439803527</v>
      </c>
      <c r="U54" s="24">
        <f>($S$2/$U$2)*L54</f>
        <v>897.15880520057647</v>
      </c>
      <c r="AD54" s="7">
        <v>42985</v>
      </c>
    </row>
    <row r="55" spans="1:30" x14ac:dyDescent="0.25">
      <c r="A55" s="27" t="s">
        <v>82</v>
      </c>
      <c r="B55" s="28">
        <v>43046</v>
      </c>
      <c r="C55" s="29">
        <v>0.87932870370370375</v>
      </c>
      <c r="D55" s="27" t="s">
        <v>42</v>
      </c>
      <c r="E55" s="30">
        <v>2.4460000000000002</v>
      </c>
      <c r="F55" s="30">
        <v>18.358599999999999</v>
      </c>
      <c r="G55" s="30" t="s">
        <v>43</v>
      </c>
      <c r="H55" s="30">
        <v>3.36</v>
      </c>
      <c r="I55" s="30">
        <v>5805.9628000000002</v>
      </c>
      <c r="J55" s="30" t="s">
        <v>44</v>
      </c>
      <c r="K55" s="30">
        <v>3.58</v>
      </c>
      <c r="L55" s="30">
        <v>484.0059</v>
      </c>
      <c r="O55" s="24">
        <f t="shared" ref="O55:O57" si="4">($O$2/$M$2)*F55</f>
        <v>1.9702327724845845</v>
      </c>
      <c r="R55" s="24">
        <f t="shared" si="3"/>
        <v>582.6558860507796</v>
      </c>
      <c r="U55" s="24">
        <f>($S$2/$U$2)*L55</f>
        <v>883.52619864739484</v>
      </c>
      <c r="AD55" s="7">
        <v>42985</v>
      </c>
    </row>
    <row r="56" spans="1:30" x14ac:dyDescent="0.25">
      <c r="A56" s="27" t="s">
        <v>83</v>
      </c>
      <c r="B56" s="28">
        <v>43046</v>
      </c>
      <c r="C56" s="29">
        <v>0.8834143518518518</v>
      </c>
      <c r="D56" s="27" t="s">
        <v>42</v>
      </c>
      <c r="E56" s="30">
        <v>2.4460000000000002</v>
      </c>
      <c r="F56" s="30">
        <v>16.3687</v>
      </c>
      <c r="G56" s="30" t="s">
        <v>43</v>
      </c>
      <c r="H56" s="30">
        <v>3.36</v>
      </c>
      <c r="I56" s="30">
        <v>6185.7716</v>
      </c>
      <c r="J56" s="30" t="s">
        <v>44</v>
      </c>
      <c r="K56" s="30">
        <v>3.58</v>
      </c>
      <c r="L56" s="30">
        <v>492.3433</v>
      </c>
      <c r="O56" s="24">
        <f t="shared" si="4"/>
        <v>1.7566780246297877</v>
      </c>
      <c r="R56" s="24">
        <f t="shared" si="3"/>
        <v>620.77149934645604</v>
      </c>
      <c r="U56" s="24">
        <f>($S$2/$U$2)*L56</f>
        <v>898.74566462622431</v>
      </c>
      <c r="AD56" s="7">
        <v>42985</v>
      </c>
    </row>
    <row r="57" spans="1:30" x14ac:dyDescent="0.25">
      <c r="A57" s="27" t="s">
        <v>84</v>
      </c>
      <c r="B57" s="28">
        <v>43046</v>
      </c>
      <c r="C57" s="29">
        <v>0.88750000000000007</v>
      </c>
      <c r="D57" s="27" t="s">
        <v>42</v>
      </c>
      <c r="E57" s="30">
        <v>2.4460000000000002</v>
      </c>
      <c r="F57" s="30">
        <v>14.753399999999999</v>
      </c>
      <c r="G57" s="30" t="s">
        <v>43</v>
      </c>
      <c r="H57" s="30">
        <v>3.3559999999999999</v>
      </c>
      <c r="I57" s="30">
        <v>7307.1053000000002</v>
      </c>
      <c r="J57" s="30" t="s">
        <v>44</v>
      </c>
      <c r="K57" s="30">
        <v>3.5760000000000001</v>
      </c>
      <c r="L57" s="30">
        <v>485.16480000000001</v>
      </c>
      <c r="M57" s="3"/>
      <c r="N57" s="2"/>
      <c r="O57" s="24">
        <f t="shared" si="4"/>
        <v>1.5833251002567772</v>
      </c>
      <c r="P57" s="3"/>
      <c r="Q57" s="2"/>
      <c r="R57" s="24">
        <f t="shared" si="3"/>
        <v>733.30265103280499</v>
      </c>
      <c r="S57" s="3"/>
      <c r="U57" s="24">
        <f>($S$2/$U$2)*L57</f>
        <v>885.6417069740753</v>
      </c>
      <c r="AD57" s="7">
        <v>42985</v>
      </c>
    </row>
    <row r="58" spans="1:30" x14ac:dyDescent="0.25">
      <c r="A58" s="5" t="s">
        <v>41</v>
      </c>
      <c r="B58" s="7">
        <v>43046</v>
      </c>
      <c r="C58" s="8">
        <v>0.89115740740740745</v>
      </c>
      <c r="D58" s="5" t="s">
        <v>42</v>
      </c>
      <c r="E58" s="9">
        <v>2.4460000000000002</v>
      </c>
      <c r="F58" s="9">
        <v>38.085099999999997</v>
      </c>
      <c r="G58" s="9" t="s">
        <v>43</v>
      </c>
      <c r="H58" s="9">
        <v>3.36</v>
      </c>
      <c r="I58" s="9">
        <v>4101.2521999999999</v>
      </c>
      <c r="J58" s="9" t="s">
        <v>44</v>
      </c>
      <c r="K58" s="9">
        <v>3.58</v>
      </c>
      <c r="L58" s="9">
        <v>718.9</v>
      </c>
      <c r="AD58" s="7">
        <v>42985</v>
      </c>
    </row>
    <row r="59" spans="1:30" x14ac:dyDescent="0.25">
      <c r="A59" s="5" t="s">
        <v>41</v>
      </c>
      <c r="B59" s="7">
        <v>43046</v>
      </c>
      <c r="C59" s="8">
        <v>0.8952430555555555</v>
      </c>
      <c r="D59" s="5" t="s">
        <v>42</v>
      </c>
      <c r="E59" s="9">
        <v>2.4460000000000002</v>
      </c>
      <c r="F59" s="9">
        <v>37.978000000000002</v>
      </c>
      <c r="G59" s="9" t="s">
        <v>43</v>
      </c>
      <c r="H59" s="9">
        <v>3.3559999999999999</v>
      </c>
      <c r="I59" s="9">
        <v>4042.6131999999998</v>
      </c>
      <c r="J59" s="9" t="s">
        <v>44</v>
      </c>
      <c r="K59" s="9">
        <v>3.5760000000000001</v>
      </c>
      <c r="L59" s="9">
        <v>724.23080000000004</v>
      </c>
    </row>
    <row r="60" spans="1:30" x14ac:dyDescent="0.25">
      <c r="A60" s="5" t="s">
        <v>41</v>
      </c>
      <c r="B60" s="7">
        <v>43046</v>
      </c>
      <c r="C60" s="8">
        <v>0.89932870370370377</v>
      </c>
      <c r="D60" s="5" t="s">
        <v>42</v>
      </c>
      <c r="E60" s="9">
        <v>2.4460000000000002</v>
      </c>
      <c r="F60" s="9">
        <v>37.452500000000001</v>
      </c>
      <c r="G60" s="9" t="s">
        <v>43</v>
      </c>
      <c r="H60" s="9">
        <v>3.3559999999999999</v>
      </c>
      <c r="I60" s="9">
        <v>4064.5255000000002</v>
      </c>
      <c r="J60" s="9" t="s">
        <v>44</v>
      </c>
      <c r="K60" s="9">
        <v>3.5760000000000001</v>
      </c>
      <c r="L60" s="9">
        <v>721.15039999999999</v>
      </c>
    </row>
    <row r="61" spans="1:30" x14ac:dyDescent="0.25">
      <c r="A61" s="5" t="s">
        <v>41</v>
      </c>
      <c r="B61" s="7">
        <v>43046</v>
      </c>
      <c r="C61" s="8">
        <v>0.90341435185185182</v>
      </c>
      <c r="D61" s="5" t="s">
        <v>42</v>
      </c>
      <c r="E61" s="9">
        <v>2.4460000000000002</v>
      </c>
      <c r="F61" s="9">
        <v>38.160800000000002</v>
      </c>
      <c r="G61" s="9" t="s">
        <v>43</v>
      </c>
      <c r="H61" s="9">
        <v>3.3559999999999999</v>
      </c>
      <c r="I61" s="9">
        <v>4034.3939999999998</v>
      </c>
      <c r="J61" s="9" t="s">
        <v>44</v>
      </c>
      <c r="K61" s="9">
        <v>3.5760000000000001</v>
      </c>
      <c r="L61" s="9">
        <v>725.26959999999997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2018-03-27T19:16:05Z</dcterms:modified>
</cp:coreProperties>
</file>