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0" i="1" s="1"/>
  <c r="O34" i="1" l="1"/>
  <c r="O28" i="1"/>
  <c r="O8" i="1"/>
  <c r="O22" i="1"/>
  <c r="O21" i="1"/>
  <c r="T2" i="1"/>
  <c r="S2" i="1"/>
  <c r="U42" i="1" s="1"/>
  <c r="Q2" i="1"/>
  <c r="P2" i="1"/>
  <c r="R48" i="1" s="1"/>
  <c r="O51" i="1"/>
  <c r="N2" i="1"/>
  <c r="AE2" i="1" s="1"/>
  <c r="U24" i="1" l="1"/>
  <c r="U8" i="1"/>
  <c r="R13" i="1"/>
  <c r="R24" i="1"/>
  <c r="U54" i="1"/>
  <c r="U7" i="1"/>
  <c r="U5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27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6" i="1"/>
  <c r="O24" i="1"/>
  <c r="O14" i="1"/>
  <c r="O12" i="1"/>
  <c r="O10" i="1"/>
  <c r="O6" i="1"/>
  <c r="O9" i="1"/>
  <c r="O13" i="1"/>
  <c r="N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Q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5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5" i="1"/>
  <c r="U37" i="1"/>
  <c r="U39" i="1"/>
  <c r="U41" i="1"/>
  <c r="T43" i="1"/>
  <c r="U49" i="1"/>
  <c r="U51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<sst xmlns="http://schemas.openxmlformats.org/spreadsheetml/2006/main" count="281" uniqueCount="85">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</sst>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topLeftCell="J1" zoomScale="70" zoomScaleNormal="70" workbookViewId="0">
      <selection activeCell="O52" sqref="O52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41</v>
      </c>
      <c r="B2" s="7">
        <v>43046</v>
      </c>
      <c r="C2" s="8">
        <v>0.89115740740740745</v>
      </c>
      <c r="D2" s="5" t="s">
        <v>42</v>
      </c>
      <c r="E2" s="9">
        <v>2.4460000000000002</v>
      </c>
      <c r="F2" s="9">
        <v>38.085099999999997</v>
      </c>
      <c r="G2" s="9" t="s">
        <v>43</v>
      </c>
      <c r="H2" s="9">
        <v>3.36</v>
      </c>
      <c r="I2" s="9">
        <v>4101.2521999999999</v>
      </c>
      <c r="J2" s="9" t="s">
        <v>44</v>
      </c>
      <c r="K2" s="9">
        <v>3.58</v>
      </c>
      <c r="L2" s="9">
        <v>718.9</v>
      </c>
      <c r="M2" s="4">
        <f>AVERAGE(F2:F5,F16:F19,F30:F33,F44:F47,F58:F61)</f>
        <v>37.580284999999996</v>
      </c>
      <c r="N2" s="4">
        <f>STDEV(F2:F5,F16:F19,F30:F33,F44:F47,G58:G61)</f>
        <v>0.34214918962103807</v>
      </c>
      <c r="O2" s="4">
        <v>4.08</v>
      </c>
      <c r="P2" s="4">
        <f>AVERAGE(I2:I5,I16:I19,I30:I33,I44:I47,I58:I61)</f>
        <v>4066.9578900000001</v>
      </c>
      <c r="Q2" s="4">
        <f>STDEV(I2:I5,I16:I19,I30:I33,I44:I47,I58:I61)</f>
        <v>31.32907601436052</v>
      </c>
      <c r="R2" s="4">
        <v>399</v>
      </c>
      <c r="S2" s="4">
        <f>AVERAGE(L2:L5,L16:L19,L30:L33,L44:L47,L58:L61)</f>
        <v>722.93184000000008</v>
      </c>
      <c r="T2" s="4">
        <f>STDEV(L2:L5,L16:L19,L30:L33,L44:L47,L58:L61)</f>
        <v>2.9723913499509393</v>
      </c>
      <c r="U2" s="4">
        <v>399</v>
      </c>
      <c r="AD2" s="7">
        <v>42989</v>
      </c>
      <c r="AE2" s="6">
        <f>(N2/M2)^2</f>
        <v>8.2891670635927166E-5</v>
      </c>
      <c r="AF2" s="6">
        <f>(T2/S2)^2</f>
        <v>1.6905081624993997E-5</v>
      </c>
      <c r="AG2" s="6">
        <f>(T2/S2)^2</f>
        <v>1.6905081624993997E-5</v>
      </c>
    </row>
    <row r="3" spans="1:33" x14ac:dyDescent="0.25">
      <c r="A3" s="5" t="s">
        <v>41</v>
      </c>
      <c r="B3" s="7">
        <v>43046</v>
      </c>
      <c r="C3" s="8">
        <v>0.8952430555555555</v>
      </c>
      <c r="D3" s="5" t="s">
        <v>42</v>
      </c>
      <c r="E3" s="9">
        <v>2.4460000000000002</v>
      </c>
      <c r="F3" s="9">
        <v>37.978000000000002</v>
      </c>
      <c r="G3" s="9" t="s">
        <v>43</v>
      </c>
      <c r="H3" s="9">
        <v>3.3559999999999999</v>
      </c>
      <c r="I3" s="9">
        <v>4042.6131999999998</v>
      </c>
      <c r="J3" s="9" t="s">
        <v>44</v>
      </c>
      <c r="K3" s="9">
        <v>3.5760000000000001</v>
      </c>
      <c r="L3" s="9">
        <v>724.23080000000004</v>
      </c>
      <c r="M3" s="5"/>
      <c r="N3" s="4"/>
      <c r="O3" s="5"/>
      <c r="P3" s="5"/>
      <c r="Q3" s="4"/>
      <c r="R3" s="4"/>
      <c r="S3" s="5"/>
      <c r="T3" s="4"/>
      <c r="U3" s="4"/>
      <c r="AD3" s="7">
        <v>42989</v>
      </c>
    </row>
    <row r="4" spans="1:33" x14ac:dyDescent="0.25">
      <c r="A4" s="5" t="s">
        <v>41</v>
      </c>
      <c r="B4" s="7">
        <v>43046</v>
      </c>
      <c r="C4" s="8">
        <v>0.89932870370370377</v>
      </c>
      <c r="D4" s="5" t="s">
        <v>42</v>
      </c>
      <c r="E4" s="9">
        <v>2.4460000000000002</v>
      </c>
      <c r="F4" s="9">
        <v>37.452500000000001</v>
      </c>
      <c r="G4" s="9" t="s">
        <v>43</v>
      </c>
      <c r="H4" s="9">
        <v>3.3559999999999999</v>
      </c>
      <c r="I4" s="9">
        <v>4064.5255000000002</v>
      </c>
      <c r="J4" s="9" t="s">
        <v>44</v>
      </c>
      <c r="K4" s="9">
        <v>3.5760000000000001</v>
      </c>
      <c r="L4" s="9">
        <v>721.15039999999999</v>
      </c>
      <c r="M4" s="5"/>
      <c r="N4" s="4"/>
      <c r="O4" s="5"/>
      <c r="P4" s="5"/>
      <c r="Q4" s="4"/>
      <c r="R4" s="4"/>
      <c r="S4" s="5"/>
      <c r="T4" s="4"/>
      <c r="U4" s="4"/>
      <c r="AD4" s="7">
        <v>42989</v>
      </c>
    </row>
    <row r="5" spans="1:33" x14ac:dyDescent="0.25">
      <c r="A5" s="5" t="s">
        <v>41</v>
      </c>
      <c r="B5" s="7">
        <v>43046</v>
      </c>
      <c r="C5" s="8">
        <v>0.90341435185185182</v>
      </c>
      <c r="D5" s="5" t="s">
        <v>42</v>
      </c>
      <c r="E5" s="9">
        <v>2.4460000000000002</v>
      </c>
      <c r="F5" s="9">
        <v>38.160800000000002</v>
      </c>
      <c r="G5" s="9" t="s">
        <v>43</v>
      </c>
      <c r="H5" s="9">
        <v>3.3559999999999999</v>
      </c>
      <c r="I5" s="9">
        <v>4034.3939999999998</v>
      </c>
      <c r="J5" s="9" t="s">
        <v>44</v>
      </c>
      <c r="K5" s="9">
        <v>3.5760000000000001</v>
      </c>
      <c r="L5" s="9">
        <v>725.26959999999997</v>
      </c>
      <c r="M5" s="5"/>
      <c r="N5" s="4"/>
      <c r="O5" s="5"/>
      <c r="P5" s="5"/>
      <c r="Q5" s="4"/>
      <c r="R5" s="4"/>
      <c r="S5" s="5"/>
      <c r="T5" s="4"/>
      <c r="U5" s="4"/>
      <c r="AD5" s="7">
        <v>42989</v>
      </c>
    </row>
    <row r="6" spans="1:33" x14ac:dyDescent="0.25">
      <c r="A6" s="27" t="s">
        <v>45</v>
      </c>
      <c r="B6" s="28">
        <v>43046</v>
      </c>
      <c r="C6" s="29">
        <v>0.90750000000000008</v>
      </c>
      <c r="D6" s="27" t="s">
        <v>42</v>
      </c>
      <c r="E6" s="30">
        <v>2.44</v>
      </c>
      <c r="F6" s="30">
        <v>19.101199999999999</v>
      </c>
      <c r="G6" s="30" t="s">
        <v>43</v>
      </c>
      <c r="H6" s="30">
        <v>3.35</v>
      </c>
      <c r="I6" s="30">
        <v>4557.1152000000002</v>
      </c>
      <c r="J6" s="30" t="s">
        <v>44</v>
      </c>
      <c r="K6" s="30">
        <v>3.57</v>
      </c>
      <c r="L6" s="30">
        <v>494.42419999999998</v>
      </c>
      <c r="O6" s="10">
        <f>($O$2/$M$2)*F6</f>
        <v>2.0737707550647899</v>
      </c>
      <c r="R6" s="10">
        <f>($R$2/$P$2)*I6</f>
        <v>447.08822023234671</v>
      </c>
      <c r="U6" s="10">
        <f>($S$2/$U$2)*L6</f>
        <v>895.82705926448125</v>
      </c>
      <c r="V6" s="3">
        <v>0</v>
      </c>
      <c r="W6" s="11" t="s">
        <v>33</v>
      </c>
      <c r="X6" s="2">
        <f>SLOPE(O6:O10,$V$6:$V$10)</f>
        <v>-1.3691455506524219E-3</v>
      </c>
      <c r="Y6" s="2">
        <f>RSQ(O6:O10,$V$6:$V$10)</f>
        <v>0.91557727025479785</v>
      </c>
      <c r="Z6" s="2">
        <f>SLOPE($R6:$R10,$V$6:$V$10)</f>
        <v>10.468399242510966</v>
      </c>
      <c r="AA6" s="2">
        <f>RSQ(R6:R10,$V$6:$V$10)</f>
        <v>0.93317617272386677</v>
      </c>
      <c r="AB6" s="2">
        <f>SLOPE(U6:U10,$V$6:$V$10)</f>
        <v>3.1819328557714277</v>
      </c>
      <c r="AC6" s="2">
        <f>RSQ(U6:U10,$V$6:$V$10)</f>
        <v>0.8567583321180896</v>
      </c>
      <c r="AD6" s="7">
        <v>42989</v>
      </c>
      <c r="AE6" s="2"/>
    </row>
    <row r="7" spans="1:33" x14ac:dyDescent="0.25">
      <c r="A7" s="27" t="s">
        <v>46</v>
      </c>
      <c r="B7" s="28">
        <v>43046</v>
      </c>
      <c r="C7" s="29">
        <v>0.91158564814814813</v>
      </c>
      <c r="D7" s="27" t="s">
        <v>42</v>
      </c>
      <c r="E7" s="30">
        <v>2.44</v>
      </c>
      <c r="F7" s="30">
        <v>19.025600000000001</v>
      </c>
      <c r="G7" s="30" t="s">
        <v>43</v>
      </c>
      <c r="H7" s="30">
        <v>3.3530000000000002</v>
      </c>
      <c r="I7" s="30">
        <v>6404.5280000000002</v>
      </c>
      <c r="J7" s="30" t="s">
        <v>44</v>
      </c>
      <c r="K7" s="30">
        <v>3.573</v>
      </c>
      <c r="L7" s="30">
        <v>518.67420000000004</v>
      </c>
      <c r="O7" s="10">
        <f>($O$2/$M$2)*F7</f>
        <v>2.0655630472201052</v>
      </c>
      <c r="R7" s="10">
        <f>($R$2/$P$2)*I7</f>
        <v>628.33369341820264</v>
      </c>
      <c r="U7" s="10">
        <f>($S$2/$U$2)*L7</f>
        <v>939.76464603139868</v>
      </c>
      <c r="V7" s="3">
        <v>10</v>
      </c>
      <c r="W7" s="13" t="s">
        <v>34</v>
      </c>
      <c r="X7" s="2">
        <f>SLOPE($O11:$O15,$V$6:$V$10)</f>
        <v>-1.727309944562685E-3</v>
      </c>
      <c r="Y7" s="2">
        <f>RSQ(O11:O15,$V$6:$V$10)</f>
        <v>0.83420206828036114</v>
      </c>
      <c r="Z7" s="2">
        <f>SLOPE($R11:$R15,$V$6:$V$10)</f>
        <v>15.41722354494307</v>
      </c>
      <c r="AA7" s="2">
        <f>RSQ(R11:R15,$V$6:$V$10)</f>
        <v>0.94441505913923673</v>
      </c>
      <c r="AB7" s="2">
        <f>SLOPE(U11:U15,$V$6:$V$10)</f>
        <v>4.7035684895278189</v>
      </c>
      <c r="AC7" s="2">
        <f>RSQ(U11:U15,$V$6:$V$10)</f>
        <v>0.95836507612564004</v>
      </c>
      <c r="AD7" s="7">
        <v>42989</v>
      </c>
      <c r="AE7" s="2"/>
    </row>
    <row r="8" spans="1:33" x14ac:dyDescent="0.25">
      <c r="A8" s="27" t="s">
        <v>47</v>
      </c>
      <c r="B8" s="28">
        <v>43046</v>
      </c>
      <c r="C8" s="29">
        <v>0.91524305555555552</v>
      </c>
      <c r="D8" s="27" t="s">
        <v>42</v>
      </c>
      <c r="E8" s="30">
        <v>2.4460000000000002</v>
      </c>
      <c r="F8" s="30">
        <v>18.943300000000001</v>
      </c>
      <c r="G8" s="30" t="s">
        <v>43</v>
      </c>
      <c r="H8" s="30">
        <v>3.3559999999999999</v>
      </c>
      <c r="I8" s="30">
        <v>7214.5974999999999</v>
      </c>
      <c r="J8" s="30" t="s">
        <v>44</v>
      </c>
      <c r="K8" s="30">
        <v>3.5760000000000001</v>
      </c>
      <c r="L8" s="30">
        <v>541.78740000000005</v>
      </c>
      <c r="O8" s="10">
        <f>($O$2/$M$2)*F8</f>
        <v>2.0566279366960631</v>
      </c>
      <c r="R8" s="10">
        <f>($R$2/$P$2)*I8</f>
        <v>707.80777189212552</v>
      </c>
      <c r="U8" s="10">
        <f>($S$2/$U$2)*L8</f>
        <v>981.64251120505276</v>
      </c>
      <c r="V8" s="3">
        <v>20</v>
      </c>
      <c r="W8" s="15" t="s">
        <v>35</v>
      </c>
      <c r="X8" s="2">
        <f>SLOPE($O20:$O24,$V$6:$V$10)</f>
        <v>1.2593837433638733E-5</v>
      </c>
      <c r="Y8" s="2">
        <f>RSQ(O20:O24,$V$6:$V$10)</f>
        <v>5.2130080978242854E-4</v>
      </c>
      <c r="Z8" s="2">
        <f>SLOPE($R20:$R24,$V$6:$V$10)</f>
        <v>28.2340974324669</v>
      </c>
      <c r="AA8" s="2">
        <f>RSQ(R20:R24,$V$6:$V$10)</f>
        <v>0.97741232148157375</v>
      </c>
      <c r="AB8" s="2">
        <f>SLOPE($U20:$U24,$V$6:$V$10)</f>
        <v>8.6384158321371434</v>
      </c>
      <c r="AC8" s="2">
        <f>RSQ(U20:U24,$V$6:$V$10)</f>
        <v>0.97452631381670929</v>
      </c>
      <c r="AD8" s="7">
        <v>42989</v>
      </c>
      <c r="AE8" s="2"/>
    </row>
    <row r="9" spans="1:33" x14ac:dyDescent="0.25">
      <c r="A9" s="27" t="s">
        <v>48</v>
      </c>
      <c r="B9" s="28">
        <v>43046</v>
      </c>
      <c r="C9" s="29">
        <v>0.91932870370370379</v>
      </c>
      <c r="D9" s="27" t="s">
        <v>42</v>
      </c>
      <c r="E9" s="30">
        <v>2.4460000000000002</v>
      </c>
      <c r="F9" s="30">
        <v>18.660499999999999</v>
      </c>
      <c r="G9" s="30" t="s">
        <v>43</v>
      </c>
      <c r="H9" s="30">
        <v>3.3559999999999999</v>
      </c>
      <c r="I9" s="30">
        <v>7843.8621999999996</v>
      </c>
      <c r="J9" s="30" t="s">
        <v>44</v>
      </c>
      <c r="K9" s="30">
        <v>3.5760000000000001</v>
      </c>
      <c r="L9" s="30">
        <v>569.10680000000002</v>
      </c>
      <c r="O9" s="10">
        <f>($O$2/$M$2)*F9</f>
        <v>2.0259250295733522</v>
      </c>
      <c r="R9" s="10">
        <f>($R$2/$P$2)*I9</f>
        <v>769.54350215807131</v>
      </c>
      <c r="U9" s="10">
        <f>($S$2/$U$2)*L9</f>
        <v>1031.1414187481505</v>
      </c>
      <c r="V9" s="3">
        <v>30</v>
      </c>
      <c r="W9" s="18" t="s">
        <v>36</v>
      </c>
      <c r="X9" s="2">
        <f>SLOPE($O25:$O29,$V$6:$V$10)</f>
        <v>-1.6946311077736587E-3</v>
      </c>
      <c r="Y9" s="2">
        <f>RSQ(O25:O29,$V$6:$V$10)</f>
        <v>0.93292686730252439</v>
      </c>
      <c r="Z9" s="2">
        <f>SLOPE($R25:$R29,$V$6:$V$10)</f>
        <v>41.186649599167588</v>
      </c>
      <c r="AA9" s="2">
        <f>RSQ(R25:R29,$V$6:$V$10)</f>
        <v>0.98694187082368867</v>
      </c>
      <c r="AB9" s="2">
        <f>SLOPE(U25:U29,$V$6:$V$10)</f>
        <v>10.57487301703218</v>
      </c>
      <c r="AC9" s="2">
        <f>RSQ(U25:U29,$V$6:$V$10)</f>
        <v>0.97909990953970938</v>
      </c>
      <c r="AD9" s="7">
        <v>42989</v>
      </c>
      <c r="AE9" s="2"/>
    </row>
    <row r="10" spans="1:33" x14ac:dyDescent="0.25">
      <c r="A10" s="27" t="s">
        <v>49</v>
      </c>
      <c r="B10" s="28">
        <v>43046</v>
      </c>
      <c r="C10" s="29">
        <v>0.92342592592592598</v>
      </c>
      <c r="D10" s="27" t="s">
        <v>42</v>
      </c>
      <c r="E10" s="30">
        <v>2.4460000000000002</v>
      </c>
      <c r="F10" s="30">
        <v>18.653199999999998</v>
      </c>
      <c r="G10" s="30" t="s">
        <v>43</v>
      </c>
      <c r="H10" s="30">
        <v>3.3559999999999999</v>
      </c>
      <c r="I10" s="30">
        <v>4617.5901999999996</v>
      </c>
      <c r="J10" s="30" t="s">
        <v>44</v>
      </c>
      <c r="K10" s="30">
        <v>3.5760000000000001</v>
      </c>
      <c r="L10" s="30">
        <v>557.01639999999998</v>
      </c>
      <c r="O10" s="10">
        <f>($O$2/$M$2)*F10</f>
        <v>2.0251324863555453</v>
      </c>
      <c r="Q10" s="10">
        <f>($R$2/$P$2)*I10</f>
        <v>453.02128510605257</v>
      </c>
      <c r="U10" s="10">
        <f>($S$2/$U$2)*L10</f>
        <v>1009.2353156946767</v>
      </c>
      <c r="V10" s="3">
        <v>40</v>
      </c>
      <c r="W10" s="20" t="s">
        <v>37</v>
      </c>
      <c r="X10" s="2">
        <f>SLOPE($O34:$O38,$V$6:$V$10)</f>
        <v>-1.9954718278480054E-4</v>
      </c>
      <c r="Y10" s="2">
        <f>RSQ(O34:O38,$V$6:$V$10)</f>
        <v>7.8850904595892293E-2</v>
      </c>
      <c r="Z10" s="2">
        <f>SLOPE($R34:$R38,$V$6:$V$10)</f>
        <v>6.9457309819846689</v>
      </c>
      <c r="AA10" s="2">
        <f>RSQ(R34:R38,$V$6:$V$10)</f>
        <v>0.95364021548363642</v>
      </c>
      <c r="AB10" s="2">
        <f>SLOPE(U34:U38,$V$6:$V$10)</f>
        <v>-5.8106326087249728E-3</v>
      </c>
      <c r="AC10" s="2">
        <f>RSQ(U34:U38,$V$6:$V$10)</f>
        <v>7.5454029547575459E-5</v>
      </c>
      <c r="AD10" s="7">
        <v>42989</v>
      </c>
      <c r="AE10" s="2"/>
    </row>
    <row r="11" spans="1:33" x14ac:dyDescent="0.25">
      <c r="A11" s="27" t="s">
        <v>50</v>
      </c>
      <c r="B11" s="28">
        <v>43046</v>
      </c>
      <c r="C11" s="29">
        <v>0.92751157407407403</v>
      </c>
      <c r="D11" s="27" t="s">
        <v>42</v>
      </c>
      <c r="E11" s="30">
        <v>2.4460000000000002</v>
      </c>
      <c r="F11" s="30">
        <v>19.222200000000001</v>
      </c>
      <c r="G11" s="30" t="s">
        <v>43</v>
      </c>
      <c r="H11" s="30">
        <v>3.36</v>
      </c>
      <c r="I11" s="30">
        <v>4501.7336999999998</v>
      </c>
      <c r="J11" s="30" t="s">
        <v>44</v>
      </c>
      <c r="K11" s="30">
        <v>3.58</v>
      </c>
      <c r="L11" s="30">
        <v>497.90960000000001</v>
      </c>
      <c r="O11" s="12">
        <f>($O$2/$M$2)*F11</f>
        <v>2.08690743031885</v>
      </c>
      <c r="R11" s="12">
        <f>($R$2/$P$2)*I11</f>
        <v>441.65486707313806</v>
      </c>
      <c r="U11" s="12">
        <f>($S$2/$U$2)*L11</f>
        <v>902.14211348787978</v>
      </c>
      <c r="V11" s="3"/>
      <c r="W11" s="21" t="s">
        <v>38</v>
      </c>
      <c r="X11" s="2">
        <f>SLOPE($O39:$O43,$V$6:$V$10)</f>
        <v>-5.3304502613537967E-3</v>
      </c>
      <c r="Y11" s="2">
        <f>RSQ(O39:O43,$V$6:$V$10)</f>
        <v>0.9292256448449594</v>
      </c>
      <c r="Z11" s="2">
        <f>SLOPE($R39:$R43,$V$6:$V$10)</f>
        <v>5.8518164679103668</v>
      </c>
      <c r="AA11" s="2">
        <f>RSQ(R39:R43,$V$6:$V$10)</f>
        <v>0.94169179826999505</v>
      </c>
      <c r="AB11" s="2">
        <f>SLOPE($U39:$U43,$V$6:$V$10)</f>
        <v>-1.1299968216974434</v>
      </c>
      <c r="AC11" s="2">
        <f>RSQ(U39:U43,$V$6:$V$10)</f>
        <v>0.9709638112834591</v>
      </c>
      <c r="AD11" s="7">
        <v>42989</v>
      </c>
      <c r="AE11" s="2"/>
    </row>
    <row r="12" spans="1:33" x14ac:dyDescent="0.25">
      <c r="A12" s="27" t="s">
        <v>51</v>
      </c>
      <c r="B12" s="28">
        <v>43046</v>
      </c>
      <c r="C12" s="29">
        <v>0.9315972222222223</v>
      </c>
      <c r="D12" s="27" t="s">
        <v>42</v>
      </c>
      <c r="E12" s="30">
        <v>2.44</v>
      </c>
      <c r="F12" s="30">
        <v>18.797599999999999</v>
      </c>
      <c r="G12" s="30" t="s">
        <v>43</v>
      </c>
      <c r="H12" s="30">
        <v>3.35</v>
      </c>
      <c r="I12" s="30">
        <v>6694.5745999999999</v>
      </c>
      <c r="J12" s="30" t="s">
        <v>44</v>
      </c>
      <c r="K12" s="30">
        <v>3.57</v>
      </c>
      <c r="L12" s="30">
        <v>533.83199999999999</v>
      </c>
      <c r="O12" s="12">
        <f>($O$2/$M$2)*F12</f>
        <v>2.0408096426091502</v>
      </c>
      <c r="R12" s="12">
        <f>($R$2/$P$2)*I12</f>
        <v>656.78950646818726</v>
      </c>
      <c r="U12" s="12">
        <f>($S$2/$U$2)*L12</f>
        <v>967.22844614255644</v>
      </c>
      <c r="V12" s="3"/>
      <c r="W12" s="23" t="s">
        <v>39</v>
      </c>
      <c r="X12" s="2">
        <f>SLOPE($O48:$O52,$V$6:$V$10)</f>
        <v>-2.0180538811773287E-3</v>
      </c>
      <c r="Y12" s="2">
        <f>RSQ(O48:O52,$V$6:$V$10)</f>
        <v>0.96486336938801787</v>
      </c>
      <c r="Z12" s="2">
        <f>SLOPE($R48:$R52,$V$6:$V$10)</f>
        <v>3.9107038497022648</v>
      </c>
      <c r="AA12" s="2">
        <f>RSQ(R48:R52,$V$6:$V$10)</f>
        <v>0.99303767926138586</v>
      </c>
      <c r="AB12" s="2">
        <f>SLOPE(U48:U52,$V$6:$V$10)</f>
        <v>-1.1733600490829303E-2</v>
      </c>
      <c r="AC12" s="2">
        <f>RSQ(U48:U52,$V$6:$V$10)</f>
        <v>8.2637442097170167E-4</v>
      </c>
      <c r="AD12" s="7">
        <v>42989</v>
      </c>
      <c r="AE12" s="2"/>
    </row>
    <row r="13" spans="1:33" x14ac:dyDescent="0.25">
      <c r="A13" s="27" t="s">
        <v>52</v>
      </c>
      <c r="B13" s="28">
        <v>43046</v>
      </c>
      <c r="C13" s="29">
        <v>0.93568287037037035</v>
      </c>
      <c r="D13" s="27" t="s">
        <v>42</v>
      </c>
      <c r="E13" s="30">
        <v>2.4460000000000002</v>
      </c>
      <c r="F13" s="30">
        <v>18.711400000000001</v>
      </c>
      <c r="G13" s="30" t="s">
        <v>43</v>
      </c>
      <c r="H13" s="30">
        <v>3.3559999999999999</v>
      </c>
      <c r="I13" s="30">
        <v>9149.8845000000001</v>
      </c>
      <c r="J13" s="30" t="s">
        <v>44</v>
      </c>
      <c r="K13" s="30">
        <v>3.5760000000000001</v>
      </c>
      <c r="L13" s="30">
        <v>557.45249999999999</v>
      </c>
      <c r="O13" s="12">
        <f>($O$2/$M$2)*F13</f>
        <v>2.031451118585184</v>
      </c>
      <c r="R13" s="12">
        <f>($R$2/$P$2)*I13</f>
        <v>897.67438322308283</v>
      </c>
      <c r="U13" s="12">
        <f>($S$2/$U$2)*L13</f>
        <v>1010.025467512782</v>
      </c>
      <c r="V13" s="3"/>
      <c r="W13" s="25" t="s">
        <v>40</v>
      </c>
      <c r="X13" s="2">
        <f>SLOPE($O53:$O57,$V$6:$V$10)</f>
        <v>-6.5128596017832215E-3</v>
      </c>
      <c r="Y13" s="2">
        <f>RSQ(O53:O57,$V$6:$V$10)</f>
        <v>0.78169553690493399</v>
      </c>
      <c r="Z13" s="2">
        <f>SLOPE($R53:$R57,$V$6:$V$10)</f>
        <v>3.9715925472737079</v>
      </c>
      <c r="AA13" s="2">
        <f>RSQ(R53:R57,$V$6:$V$10)</f>
        <v>0.86909133048878184</v>
      </c>
      <c r="AB13" s="2">
        <f>SLOPE(U53:U57,$V$6:$V$10)</f>
        <v>0.3521040432649602</v>
      </c>
      <c r="AC13" s="2">
        <f>RSQ(U53:U57,$V$6:$V$10)</f>
        <v>5.2555039532921399E-2</v>
      </c>
      <c r="AD13" s="7">
        <v>42989</v>
      </c>
      <c r="AE13" s="2"/>
    </row>
    <row r="14" spans="1:33" x14ac:dyDescent="0.25">
      <c r="A14" s="27" t="s">
        <v>53</v>
      </c>
      <c r="B14" s="28">
        <v>43046</v>
      </c>
      <c r="C14" s="29">
        <v>0.93934027777777773</v>
      </c>
      <c r="D14" s="27" t="s">
        <v>42</v>
      </c>
      <c r="E14" s="30">
        <v>2.4430000000000001</v>
      </c>
      <c r="F14" s="30">
        <v>18.722200000000001</v>
      </c>
      <c r="G14" s="30" t="s">
        <v>43</v>
      </c>
      <c r="H14" s="30">
        <v>3.3530000000000002</v>
      </c>
      <c r="I14" s="30">
        <v>9401.7932000000001</v>
      </c>
      <c r="J14" s="30" t="s">
        <v>44</v>
      </c>
      <c r="K14" s="30">
        <v>3.573</v>
      </c>
      <c r="L14" s="30">
        <v>565.86400000000003</v>
      </c>
      <c r="O14" s="12">
        <f>($O$2/$M$2)*F14</f>
        <v>2.0326236482772821</v>
      </c>
      <c r="R14" s="12">
        <f>($R$2/$P$2)*I14</f>
        <v>922.38857353893081</v>
      </c>
      <c r="U14" s="12">
        <f>($S$2/$U$2)*L14</f>
        <v>1025.265921578346</v>
      </c>
      <c r="AD14" s="7">
        <v>42989</v>
      </c>
    </row>
    <row r="15" spans="1:33" x14ac:dyDescent="0.25">
      <c r="A15" s="27" t="s">
        <v>54</v>
      </c>
      <c r="B15" s="28">
        <v>43046</v>
      </c>
      <c r="C15" s="29">
        <v>0.943425925925926</v>
      </c>
      <c r="D15" s="27" t="s">
        <v>42</v>
      </c>
      <c r="E15" s="30">
        <v>2.44</v>
      </c>
      <c r="F15" s="30">
        <v>18.464400000000001</v>
      </c>
      <c r="G15" s="30" t="s">
        <v>43</v>
      </c>
      <c r="H15" s="30">
        <v>3.3530000000000002</v>
      </c>
      <c r="I15" s="30">
        <v>11005.4175</v>
      </c>
      <c r="J15" s="30" t="s">
        <v>44</v>
      </c>
      <c r="K15" s="30">
        <v>3.573</v>
      </c>
      <c r="L15" s="30">
        <v>611.69309999999996</v>
      </c>
      <c r="O15" s="12">
        <f>($O$2/$M$2)*F15</f>
        <v>2.0046349302566497</v>
      </c>
      <c r="R15" s="12">
        <f>($R$2/$P$2)*I15</f>
        <v>1079.7165107849198</v>
      </c>
      <c r="U15" s="12">
        <f>($S$2/$U$2)*L15</f>
        <v>1108.3018002463759</v>
      </c>
      <c r="AD15" s="7">
        <v>42989</v>
      </c>
    </row>
    <row r="16" spans="1:33" x14ac:dyDescent="0.25">
      <c r="A16" s="5" t="s">
        <v>41</v>
      </c>
      <c r="B16" s="7">
        <v>43046</v>
      </c>
      <c r="C16" s="8">
        <v>0.94751157407407405</v>
      </c>
      <c r="D16" s="5" t="s">
        <v>42</v>
      </c>
      <c r="E16" s="9">
        <v>2.4460000000000002</v>
      </c>
      <c r="F16" s="9">
        <v>37.747199999999999</v>
      </c>
      <c r="G16" s="9" t="s">
        <v>43</v>
      </c>
      <c r="H16" s="9">
        <v>3.36</v>
      </c>
      <c r="I16" s="9">
        <v>4042.7103000000002</v>
      </c>
      <c r="J16" s="9" t="s">
        <v>44</v>
      </c>
      <c r="K16" s="9">
        <v>3.58</v>
      </c>
      <c r="L16" s="9">
        <v>724.24680000000001</v>
      </c>
      <c r="M16" s="5"/>
      <c r="N16" s="4"/>
      <c r="O16" s="5"/>
      <c r="P16" s="5"/>
      <c r="Q16" s="4"/>
      <c r="R16" s="4"/>
      <c r="S16" s="5"/>
      <c r="T16" s="4"/>
      <c r="U16" s="4"/>
      <c r="AD16" s="7">
        <v>42989</v>
      </c>
    </row>
    <row r="17" spans="1:30" x14ac:dyDescent="0.25">
      <c r="A17" s="5" t="s">
        <v>41</v>
      </c>
      <c r="B17" s="7">
        <v>43046</v>
      </c>
      <c r="C17" s="8">
        <v>0.95160879629629624</v>
      </c>
      <c r="D17" s="5" t="s">
        <v>42</v>
      </c>
      <c r="E17" s="9">
        <v>2.4430000000000001</v>
      </c>
      <c r="F17" s="9">
        <v>37.648600000000002</v>
      </c>
      <c r="G17" s="9" t="s">
        <v>43</v>
      </c>
      <c r="H17" s="9">
        <v>3.3530000000000002</v>
      </c>
      <c r="I17" s="9">
        <v>4045.3978000000002</v>
      </c>
      <c r="J17" s="9" t="s">
        <v>44</v>
      </c>
      <c r="K17" s="9">
        <v>3.5760000000000001</v>
      </c>
      <c r="L17" s="9">
        <v>724.00319999999999</v>
      </c>
      <c r="M17" s="5"/>
      <c r="N17" s="4"/>
      <c r="O17" s="5"/>
      <c r="P17" s="5"/>
      <c r="Q17" s="4"/>
      <c r="R17" s="4"/>
      <c r="S17" s="5"/>
      <c r="T17" s="4"/>
      <c r="U17" s="4"/>
      <c r="AD17" s="7">
        <v>42989</v>
      </c>
    </row>
    <row r="18" spans="1:30" x14ac:dyDescent="0.25">
      <c r="A18" s="5" t="s">
        <v>41</v>
      </c>
      <c r="B18" s="7">
        <v>43046</v>
      </c>
      <c r="C18" s="8">
        <v>0.95526620370370363</v>
      </c>
      <c r="D18" s="5" t="s">
        <v>42</v>
      </c>
      <c r="E18" s="9">
        <v>2.4460000000000002</v>
      </c>
      <c r="F18" s="9">
        <v>37.5274</v>
      </c>
      <c r="G18" s="9" t="s">
        <v>43</v>
      </c>
      <c r="H18" s="9">
        <v>3.3559999999999999</v>
      </c>
      <c r="I18" s="9">
        <v>4124.741</v>
      </c>
      <c r="J18" s="9" t="s">
        <v>44</v>
      </c>
      <c r="K18" s="9">
        <v>3.5760000000000001</v>
      </c>
      <c r="L18" s="9">
        <v>721.495</v>
      </c>
      <c r="M18" s="5"/>
      <c r="N18" s="4"/>
      <c r="O18" s="5"/>
      <c r="P18" s="5"/>
      <c r="Q18" s="4"/>
      <c r="R18" s="4"/>
      <c r="S18" s="5"/>
      <c r="T18" s="4"/>
      <c r="U18" s="4"/>
      <c r="AD18" s="7">
        <v>42989</v>
      </c>
    </row>
    <row r="19" spans="1:30" x14ac:dyDescent="0.25">
      <c r="A19" s="5" t="s">
        <v>41</v>
      </c>
      <c r="B19" s="7">
        <v>43046</v>
      </c>
      <c r="C19" s="8">
        <v>0.9593518518518519</v>
      </c>
      <c r="D19" s="5" t="s">
        <v>42</v>
      </c>
      <c r="E19" s="9">
        <v>2.4460000000000002</v>
      </c>
      <c r="F19" s="9">
        <v>37.741799999999998</v>
      </c>
      <c r="G19" s="9" t="s">
        <v>43</v>
      </c>
      <c r="H19" s="9">
        <v>3.36</v>
      </c>
      <c r="I19" s="9">
        <v>4044.5437999999999</v>
      </c>
      <c r="J19" s="9" t="s">
        <v>44</v>
      </c>
      <c r="K19" s="9">
        <v>3.58</v>
      </c>
      <c r="L19" s="9">
        <v>724.84820000000002</v>
      </c>
      <c r="M19" s="5"/>
      <c r="N19" s="4"/>
      <c r="O19" s="5"/>
      <c r="P19" s="5"/>
      <c r="Q19" s="4"/>
      <c r="R19" s="4"/>
      <c r="S19" s="5"/>
      <c r="T19" s="4"/>
      <c r="U19" s="4"/>
      <c r="AD19" s="7">
        <v>42989</v>
      </c>
    </row>
    <row r="20" spans="1:30" x14ac:dyDescent="0.25">
      <c r="A20" s="27" t="s">
        <v>55</v>
      </c>
      <c r="B20" s="28">
        <v>43046</v>
      </c>
      <c r="C20" s="29">
        <v>0.96342592592592602</v>
      </c>
      <c r="D20" s="27" t="s">
        <v>42</v>
      </c>
      <c r="E20" s="30">
        <v>2.4460000000000002</v>
      </c>
      <c r="F20" s="30">
        <v>19.101800000000001</v>
      </c>
      <c r="G20" s="30" t="s">
        <v>43</v>
      </c>
      <c r="H20" s="30">
        <v>3.3559999999999999</v>
      </c>
      <c r="I20" s="30">
        <v>5502.0834999999997</v>
      </c>
      <c r="J20" s="30" t="s">
        <v>44</v>
      </c>
      <c r="K20" s="30">
        <v>3.5760000000000001</v>
      </c>
      <c r="L20" s="30">
        <v>514.92780000000005</v>
      </c>
      <c r="O20" s="14">
        <f>($O$2/$M$2)*F20</f>
        <v>2.0738358956032403</v>
      </c>
      <c r="P20" s="3"/>
      <c r="R20" s="14">
        <f>($R$2/$P$2)*I20</f>
        <v>539.79691353529108</v>
      </c>
      <c r="S20" s="3"/>
      <c r="U20" s="14">
        <f>($S$2/$U$2)*L20</f>
        <v>932.97669654424078</v>
      </c>
      <c r="AD20" s="7">
        <v>42989</v>
      </c>
    </row>
    <row r="21" spans="1:30" x14ac:dyDescent="0.25">
      <c r="A21" s="27" t="s">
        <v>56</v>
      </c>
      <c r="B21" s="28">
        <v>43046</v>
      </c>
      <c r="C21" s="29">
        <v>0.96751157407407407</v>
      </c>
      <c r="D21" s="27" t="s">
        <v>42</v>
      </c>
      <c r="E21" s="30">
        <v>2.4460000000000002</v>
      </c>
      <c r="F21" s="30">
        <v>19.023399999999999</v>
      </c>
      <c r="G21" s="30" t="s">
        <v>43</v>
      </c>
      <c r="H21" s="30">
        <v>3.36</v>
      </c>
      <c r="I21" s="30">
        <v>9224.4662000000008</v>
      </c>
      <c r="J21" s="30" t="s">
        <v>44</v>
      </c>
      <c r="K21" s="30">
        <v>3.58</v>
      </c>
      <c r="L21" s="30">
        <v>562.80380000000002</v>
      </c>
      <c r="O21" s="14">
        <f>($O$2/$M$2)*F21</f>
        <v>2.065324198579122</v>
      </c>
      <c r="P21" s="3"/>
      <c r="R21" s="14">
        <f>($R$2/$P$2)*I21</f>
        <v>904.99142438870945</v>
      </c>
      <c r="S21" s="3"/>
      <c r="U21" s="14">
        <f>($S$2/$U$2)*L21</f>
        <v>1019.7212699072483</v>
      </c>
      <c r="AD21" s="7">
        <v>42989</v>
      </c>
    </row>
    <row r="22" spans="1:30" x14ac:dyDescent="0.25">
      <c r="A22" s="27" t="s">
        <v>57</v>
      </c>
      <c r="B22" s="28">
        <v>43046</v>
      </c>
      <c r="C22" s="29">
        <v>0.97159722222222233</v>
      </c>
      <c r="D22" s="27" t="s">
        <v>42</v>
      </c>
      <c r="E22" s="30">
        <v>2.4430000000000001</v>
      </c>
      <c r="F22" s="30">
        <v>19.213799999999999</v>
      </c>
      <c r="G22" s="30" t="s">
        <v>43</v>
      </c>
      <c r="H22" s="30">
        <v>3.3530000000000002</v>
      </c>
      <c r="I22" s="30">
        <v>12988.235699999999</v>
      </c>
      <c r="J22" s="30" t="s">
        <v>44</v>
      </c>
      <c r="K22" s="30">
        <v>3.573</v>
      </c>
      <c r="L22" s="30">
        <v>635.2713</v>
      </c>
      <c r="O22" s="14">
        <f>($O$2/$M$2)*F22</f>
        <v>2.0859954627805513</v>
      </c>
      <c r="P22" s="3"/>
      <c r="R22" s="14">
        <f>($R$2/$P$2)*I22</f>
        <v>1274.2463001749938</v>
      </c>
      <c r="S22" s="3"/>
      <c r="U22" s="14">
        <f>($S$2/$U$2)*L22</f>
        <v>1151.0221799704061</v>
      </c>
      <c r="AD22" s="7">
        <v>42989</v>
      </c>
    </row>
    <row r="23" spans="1:30" x14ac:dyDescent="0.25">
      <c r="A23" s="27" t="s">
        <v>58</v>
      </c>
      <c r="B23" s="28">
        <v>43046</v>
      </c>
      <c r="C23" s="29">
        <v>0.97525462962962972</v>
      </c>
      <c r="D23" s="27" t="s">
        <v>42</v>
      </c>
      <c r="E23" s="30">
        <v>2.44</v>
      </c>
      <c r="F23" s="30">
        <v>19.015799999999999</v>
      </c>
      <c r="G23" s="30" t="s">
        <v>43</v>
      </c>
      <c r="H23" s="30">
        <v>3.35</v>
      </c>
      <c r="I23" s="30">
        <v>14748.956</v>
      </c>
      <c r="J23" s="30" t="s">
        <v>44</v>
      </c>
      <c r="K23" s="30">
        <v>3.57</v>
      </c>
      <c r="L23" s="30">
        <v>650.83879999999999</v>
      </c>
      <c r="O23" s="14">
        <f>($O$2/$M$2)*F23</f>
        <v>2.0644990850920903</v>
      </c>
      <c r="P23" s="3"/>
      <c r="R23" s="14">
        <f>($R$2/$P$2)*I23</f>
        <v>1446.9865691183736</v>
      </c>
      <c r="S23" s="3"/>
      <c r="U23" s="14">
        <f>($S$2/$U$2)*L23</f>
        <v>1179.2282988155189</v>
      </c>
      <c r="AD23" s="7">
        <v>42989</v>
      </c>
    </row>
    <row r="24" spans="1:30" x14ac:dyDescent="0.25">
      <c r="A24" s="27" t="s">
        <v>59</v>
      </c>
      <c r="B24" s="28">
        <v>43046</v>
      </c>
      <c r="C24" s="29">
        <v>0.97934027777777777</v>
      </c>
      <c r="D24" s="27" t="s">
        <v>42</v>
      </c>
      <c r="E24" s="30">
        <v>2.4460000000000002</v>
      </c>
      <c r="F24" s="30">
        <v>19.1114</v>
      </c>
      <c r="G24" s="30" t="s">
        <v>43</v>
      </c>
      <c r="H24" s="30">
        <v>3.36</v>
      </c>
      <c r="I24" s="30">
        <v>17129.172600000002</v>
      </c>
      <c r="J24" s="30" t="s">
        <v>44</v>
      </c>
      <c r="K24" s="30">
        <v>3.5760000000000001</v>
      </c>
      <c r="L24" s="30">
        <v>709.29570000000001</v>
      </c>
      <c r="O24" s="14">
        <f>($O$2/$M$2)*F24</f>
        <v>2.0748781442184381</v>
      </c>
      <c r="P24" s="3"/>
      <c r="R24" s="14">
        <f>($R$2/$P$2)*I24</f>
        <v>1680.5042127938041</v>
      </c>
      <c r="S24" s="3"/>
      <c r="U24" s="14">
        <f>($S$2/$U$2)*L24</f>
        <v>1285.1439736969626</v>
      </c>
      <c r="AD24" s="7">
        <v>42989</v>
      </c>
    </row>
    <row r="25" spans="1:30" x14ac:dyDescent="0.25">
      <c r="A25" s="27" t="s">
        <v>60</v>
      </c>
      <c r="B25" s="28">
        <v>43046</v>
      </c>
      <c r="C25" s="29">
        <v>0.9830092592592593</v>
      </c>
      <c r="D25" s="27" t="s">
        <v>42</v>
      </c>
      <c r="E25" s="30">
        <v>2.4430000000000001</v>
      </c>
      <c r="F25" s="30">
        <v>18.848500000000001</v>
      </c>
      <c r="G25" s="30" t="s">
        <v>43</v>
      </c>
      <c r="H25" s="30">
        <v>3.3530000000000002</v>
      </c>
      <c r="I25" s="30">
        <v>5008.2133999999996</v>
      </c>
      <c r="J25" s="30" t="s">
        <v>44</v>
      </c>
      <c r="K25" s="30">
        <v>3.573</v>
      </c>
      <c r="L25" s="30">
        <v>517.09379999999999</v>
      </c>
      <c r="N25" s="17">
        <f>($O$2/$M$2)*F25</f>
        <v>2.046335731620982</v>
      </c>
      <c r="P25" s="3"/>
      <c r="R25" s="17">
        <f>($R$2/$P$2)*I25</f>
        <v>491.34443991009698</v>
      </c>
      <c r="S25" s="3"/>
      <c r="U25" s="17">
        <f>($S$2/$U$2)*L25</f>
        <v>936.90118367566924</v>
      </c>
      <c r="AD25" s="7">
        <v>42989</v>
      </c>
    </row>
    <row r="26" spans="1:30" x14ac:dyDescent="0.25">
      <c r="A26" s="27" t="s">
        <v>61</v>
      </c>
      <c r="B26" s="28">
        <v>43046</v>
      </c>
      <c r="C26" s="29">
        <v>0.98709490740740735</v>
      </c>
      <c r="D26" s="27" t="s">
        <v>42</v>
      </c>
      <c r="E26" s="30">
        <v>2.44</v>
      </c>
      <c r="F26" s="30">
        <v>18.9924</v>
      </c>
      <c r="G26" s="30" t="s">
        <v>43</v>
      </c>
      <c r="H26" s="30">
        <v>3.3530000000000002</v>
      </c>
      <c r="I26" s="30">
        <v>10279.9732</v>
      </c>
      <c r="J26" s="30" t="s">
        <v>44</v>
      </c>
      <c r="K26" s="30">
        <v>3.573</v>
      </c>
      <c r="L26" s="30">
        <v>575.29679999999996</v>
      </c>
      <c r="O26" s="17">
        <f>($O$2/$M$2)*F26</f>
        <v>2.0619586040925451</v>
      </c>
      <c r="P26" s="3"/>
      <c r="R26" s="17">
        <f>($R$2/$P$2)*I26</f>
        <v>1008.5448184465957</v>
      </c>
      <c r="S26" s="3"/>
      <c r="U26" s="17">
        <f>($S$2/$U$2)*L26</f>
        <v>1042.3568274940151</v>
      </c>
      <c r="AD26" s="7">
        <v>42989</v>
      </c>
    </row>
    <row r="27" spans="1:30" x14ac:dyDescent="0.25">
      <c r="A27" s="27" t="s">
        <v>62</v>
      </c>
      <c r="B27" s="28">
        <v>43046</v>
      </c>
      <c r="C27" s="29">
        <v>0.99075231481481474</v>
      </c>
      <c r="D27" s="27" t="s">
        <v>42</v>
      </c>
      <c r="E27" s="30">
        <v>2.4460000000000002</v>
      </c>
      <c r="F27" s="30">
        <v>18.935600000000001</v>
      </c>
      <c r="G27" s="30" t="s">
        <v>43</v>
      </c>
      <c r="H27" s="30">
        <v>3.3559999999999999</v>
      </c>
      <c r="I27" s="30">
        <v>14228.785</v>
      </c>
      <c r="J27" s="30" t="s">
        <v>44</v>
      </c>
      <c r="K27" s="30">
        <v>3.5760000000000001</v>
      </c>
      <c r="L27" s="30">
        <v>617.43830000000003</v>
      </c>
      <c r="O27" s="17">
        <f>($O$2/$M$2)*F27</f>
        <v>2.055791966452623</v>
      </c>
      <c r="P27" s="3"/>
      <c r="R27" s="17">
        <f>($R$2/$P$2)*I27</f>
        <v>1395.9537739398625</v>
      </c>
      <c r="S27" s="3"/>
      <c r="U27" s="17">
        <f>($S$2/$U$2)*L27</f>
        <v>1118.7112939986769</v>
      </c>
      <c r="AD27" s="7">
        <v>42989</v>
      </c>
    </row>
    <row r="28" spans="1:30" x14ac:dyDescent="0.25">
      <c r="A28" s="27" t="s">
        <v>63</v>
      </c>
      <c r="B28" s="28">
        <v>43046</v>
      </c>
      <c r="C28" s="29">
        <v>0.99440972222222224</v>
      </c>
      <c r="D28" s="27" t="s">
        <v>42</v>
      </c>
      <c r="E28" s="30">
        <v>2.4460000000000002</v>
      </c>
      <c r="F28" s="30">
        <v>18.770600000000002</v>
      </c>
      <c r="G28" s="30" t="s">
        <v>43</v>
      </c>
      <c r="H28" s="30">
        <v>3.36</v>
      </c>
      <c r="I28" s="30">
        <v>19189.350399999999</v>
      </c>
      <c r="J28" s="30" t="s">
        <v>44</v>
      </c>
      <c r="K28" s="30">
        <v>3.5760000000000001</v>
      </c>
      <c r="L28" s="30">
        <v>711.51239999999996</v>
      </c>
      <c r="O28" s="17">
        <f>($O$2/$M$2)*F28</f>
        <v>2.037878318378906</v>
      </c>
      <c r="P28" s="3"/>
      <c r="R28" s="17">
        <f>($R$2/$P$2)*I28</f>
        <v>1882.6235768081681</v>
      </c>
      <c r="S28" s="3"/>
      <c r="U28" s="17">
        <f>($S$2/$U$2)*L28</f>
        <v>1289.1603220922707</v>
      </c>
      <c r="AD28" s="7">
        <v>42989</v>
      </c>
    </row>
    <row r="29" spans="1:30" x14ac:dyDescent="0.25">
      <c r="A29" s="27" t="s">
        <v>64</v>
      </c>
      <c r="B29" s="28">
        <v>43046</v>
      </c>
      <c r="C29" s="29">
        <v>0.99806712962962962</v>
      </c>
      <c r="D29" s="27" t="s">
        <v>42</v>
      </c>
      <c r="E29" s="30">
        <v>2.4460000000000002</v>
      </c>
      <c r="F29" s="30">
        <v>18.527100000000001</v>
      </c>
      <c r="G29" s="30" t="s">
        <v>43</v>
      </c>
      <c r="H29" s="30">
        <v>3.36</v>
      </c>
      <c r="I29" s="30">
        <v>21544.047299999998</v>
      </c>
      <c r="J29" s="30" t="s">
        <v>44</v>
      </c>
      <c r="K29" s="30">
        <v>3.5760000000000001</v>
      </c>
      <c r="L29" s="30">
        <v>740.8098</v>
      </c>
      <c r="O29" s="17">
        <f>($O$2/$M$2)*F29</f>
        <v>2.0114421165246621</v>
      </c>
      <c r="P29" s="3"/>
      <c r="R29" s="17">
        <f>($R$2/$P$2)*I29</f>
        <v>2113.6375406876905</v>
      </c>
      <c r="S29" s="3"/>
      <c r="U29" s="17">
        <f>($S$2/$U$2)*L29</f>
        <v>1342.2430872281504</v>
      </c>
      <c r="AD29" s="7">
        <v>42989</v>
      </c>
    </row>
    <row r="30" spans="1:30" x14ac:dyDescent="0.25">
      <c r="A30" s="5" t="s">
        <v>41</v>
      </c>
      <c r="B30" s="7">
        <v>43047</v>
      </c>
      <c r="C30" s="8">
        <v>2.1643518518518518E-3</v>
      </c>
      <c r="D30" s="5" t="s">
        <v>42</v>
      </c>
      <c r="E30" s="9">
        <v>2.4460000000000002</v>
      </c>
      <c r="F30" s="9">
        <v>37.223300000000002</v>
      </c>
      <c r="G30" s="9" t="s">
        <v>43</v>
      </c>
      <c r="H30" s="9">
        <v>3.3559999999999999</v>
      </c>
      <c r="I30" s="9">
        <v>4081.7739000000001</v>
      </c>
      <c r="J30" s="9" t="s">
        <v>44</v>
      </c>
      <c r="K30" s="9">
        <v>3.58</v>
      </c>
      <c r="L30" s="9">
        <v>725.49239999999998</v>
      </c>
      <c r="M30" s="5"/>
      <c r="N30" s="4"/>
      <c r="O30" s="5"/>
      <c r="P30" s="5"/>
      <c r="Q30" s="4"/>
      <c r="R30" s="4"/>
      <c r="S30" s="5"/>
      <c r="T30" s="4"/>
      <c r="U30" s="4"/>
      <c r="AD30" s="7">
        <v>42989</v>
      </c>
    </row>
    <row r="31" spans="1:30" x14ac:dyDescent="0.25">
      <c r="A31" s="5" t="s">
        <v>41</v>
      </c>
      <c r="B31" s="7">
        <v>43047</v>
      </c>
      <c r="C31" s="8">
        <v>6.238425925925925E-3</v>
      </c>
      <c r="D31" s="5" t="s">
        <v>42</v>
      </c>
      <c r="E31" s="9">
        <v>2.4460000000000002</v>
      </c>
      <c r="F31" s="9">
        <v>37.3902</v>
      </c>
      <c r="G31" s="9" t="s">
        <v>43</v>
      </c>
      <c r="H31" s="9">
        <v>3.3559999999999999</v>
      </c>
      <c r="I31" s="9">
        <v>4085.4584</v>
      </c>
      <c r="J31" s="9" t="s">
        <v>44</v>
      </c>
      <c r="K31" s="9">
        <v>3.58</v>
      </c>
      <c r="L31" s="9">
        <v>725.36980000000005</v>
      </c>
      <c r="M31" s="5"/>
      <c r="N31" s="4"/>
      <c r="O31" s="5"/>
      <c r="P31" s="5"/>
      <c r="Q31" s="4"/>
      <c r="R31" s="4"/>
      <c r="S31" s="5"/>
      <c r="T31" s="4"/>
      <c r="U31" s="4"/>
      <c r="AD31" s="7">
        <v>42989</v>
      </c>
    </row>
    <row r="32" spans="1:30" x14ac:dyDescent="0.25">
      <c r="A32" s="5" t="s">
        <v>41</v>
      </c>
      <c r="B32" s="7">
        <v>43047</v>
      </c>
      <c r="C32" s="8">
        <v>1.0335648148148148E-2</v>
      </c>
      <c r="D32" s="5" t="s">
        <v>42</v>
      </c>
      <c r="E32" s="9">
        <v>2.44</v>
      </c>
      <c r="F32" s="9">
        <v>37.339199999999998</v>
      </c>
      <c r="G32" s="9" t="s">
        <v>43</v>
      </c>
      <c r="H32" s="9">
        <v>3.35</v>
      </c>
      <c r="I32" s="9">
        <v>4072.1266000000001</v>
      </c>
      <c r="J32" s="9" t="s">
        <v>44</v>
      </c>
      <c r="K32" s="9">
        <v>3.57</v>
      </c>
      <c r="L32" s="9">
        <v>721.57960000000003</v>
      </c>
      <c r="M32" s="5"/>
      <c r="N32" s="4"/>
      <c r="O32" s="5"/>
      <c r="P32" s="5"/>
      <c r="Q32" s="4"/>
      <c r="R32" s="4"/>
      <c r="S32" s="5"/>
      <c r="T32" s="4"/>
      <c r="U32" s="4"/>
      <c r="AD32" s="7">
        <v>42989</v>
      </c>
    </row>
    <row r="33" spans="1:30" x14ac:dyDescent="0.25">
      <c r="A33" s="5" t="s">
        <v>41</v>
      </c>
      <c r="B33" s="7">
        <v>43047</v>
      </c>
      <c r="C33" s="8">
        <v>1.4409722222222221E-2</v>
      </c>
      <c r="D33" s="5" t="s">
        <v>42</v>
      </c>
      <c r="E33" s="9">
        <v>2.4460000000000002</v>
      </c>
      <c r="F33" s="9">
        <v>37.816499999999998</v>
      </c>
      <c r="G33" s="9" t="s">
        <v>43</v>
      </c>
      <c r="H33" s="9">
        <v>3.3559999999999999</v>
      </c>
      <c r="I33" s="9">
        <v>4041.9609999999998</v>
      </c>
      <c r="J33" s="9" t="s">
        <v>44</v>
      </c>
      <c r="K33" s="9">
        <v>3.58</v>
      </c>
      <c r="L33" s="9">
        <v>729.43340000000001</v>
      </c>
      <c r="M33" s="5"/>
      <c r="N33" s="4"/>
      <c r="O33" s="5"/>
      <c r="P33" s="5"/>
      <c r="Q33" s="4"/>
      <c r="R33" s="4"/>
      <c r="S33" s="5"/>
      <c r="T33" s="4"/>
      <c r="U33" s="4"/>
      <c r="AD33" s="7">
        <v>42989</v>
      </c>
    </row>
    <row r="34" spans="1:30" x14ac:dyDescent="0.25">
      <c r="A34" s="27" t="s">
        <v>65</v>
      </c>
      <c r="B34" s="28">
        <v>43047</v>
      </c>
      <c r="C34" s="29">
        <v>1.8506944444444444E-2</v>
      </c>
      <c r="D34" s="27" t="s">
        <v>42</v>
      </c>
      <c r="E34" s="30">
        <v>2.4460000000000002</v>
      </c>
      <c r="F34" s="30">
        <v>18.8126</v>
      </c>
      <c r="G34" s="30" t="s">
        <v>43</v>
      </c>
      <c r="H34" s="30">
        <v>3.36</v>
      </c>
      <c r="I34" s="30">
        <v>4472.8584000000001</v>
      </c>
      <c r="J34" s="30" t="s">
        <v>44</v>
      </c>
      <c r="K34" s="30">
        <v>3.58</v>
      </c>
      <c r="L34" s="30">
        <v>505.88260000000002</v>
      </c>
      <c r="O34" s="19">
        <f>($O$2/$M$2)*F34</f>
        <v>2.0424381560703972</v>
      </c>
      <c r="R34" s="19">
        <f>($R$2/$P$2)*I34</f>
        <v>438.82197698388268</v>
      </c>
      <c r="U34" s="19">
        <f>($S$2/$U$2)*L34</f>
        <v>916.588067273143</v>
      </c>
      <c r="AD34" s="7">
        <v>42989</v>
      </c>
    </row>
    <row r="35" spans="1:30" x14ac:dyDescent="0.25">
      <c r="A35" s="27" t="s">
        <v>66</v>
      </c>
      <c r="B35" s="28">
        <v>43047</v>
      </c>
      <c r="C35" s="29">
        <v>2.2592592592592591E-2</v>
      </c>
      <c r="D35" s="27" t="s">
        <v>42</v>
      </c>
      <c r="E35" s="30">
        <v>2.4460000000000002</v>
      </c>
      <c r="F35" s="30">
        <v>19.010000000000002</v>
      </c>
      <c r="G35" s="30" t="s">
        <v>43</v>
      </c>
      <c r="H35" s="30">
        <v>3.3559999999999999</v>
      </c>
      <c r="I35" s="30">
        <v>5817.2919000000002</v>
      </c>
      <c r="J35" s="30" t="s">
        <v>44</v>
      </c>
      <c r="K35" s="30">
        <v>3.5760000000000001</v>
      </c>
      <c r="L35" s="30">
        <v>517.63620000000003</v>
      </c>
      <c r="O35" s="19">
        <f>($O$2/$M$2)*F35</f>
        <v>2.0638693932204086</v>
      </c>
      <c r="R35" s="19">
        <f>($R$2/$P$2)*I35</f>
        <v>570.72129362519661</v>
      </c>
      <c r="U35" s="19">
        <f>($S$2/$U$2)*L35</f>
        <v>937.88393613184974</v>
      </c>
      <c r="AD35" s="7">
        <v>42989</v>
      </c>
    </row>
    <row r="36" spans="1:30" x14ac:dyDescent="0.25">
      <c r="A36" s="27" t="s">
        <v>67</v>
      </c>
      <c r="B36" s="28">
        <v>43047</v>
      </c>
      <c r="C36" s="29">
        <v>2.6678240740740738E-2</v>
      </c>
      <c r="D36" s="27" t="s">
        <v>42</v>
      </c>
      <c r="E36" s="30">
        <v>2.4430000000000001</v>
      </c>
      <c r="F36" s="30">
        <v>18.787700000000001</v>
      </c>
      <c r="G36" s="30" t="s">
        <v>43</v>
      </c>
      <c r="H36" s="30">
        <v>3.3530000000000002</v>
      </c>
      <c r="I36" s="30">
        <v>6247.9040000000005</v>
      </c>
      <c r="J36" s="30" t="s">
        <v>44</v>
      </c>
      <c r="K36" s="30">
        <v>3.573</v>
      </c>
      <c r="L36" s="30">
        <v>505.9794</v>
      </c>
      <c r="O36" s="19">
        <f>($O$2/$M$2)*F36</f>
        <v>2.0397348237247273</v>
      </c>
      <c r="R36" s="19">
        <f>($R$2/$P$2)*I36</f>
        <v>612.96766856860677</v>
      </c>
      <c r="U36" s="19">
        <f>($S$2/$U$2)*L36</f>
        <v>916.76345524836097</v>
      </c>
      <c r="AD36" s="7">
        <v>42989</v>
      </c>
    </row>
    <row r="37" spans="1:30" x14ac:dyDescent="0.25">
      <c r="A37" s="27" t="s">
        <v>68</v>
      </c>
      <c r="B37" s="28">
        <v>43047</v>
      </c>
      <c r="C37" s="29">
        <v>3.0763888888888886E-2</v>
      </c>
      <c r="D37" s="27" t="s">
        <v>42</v>
      </c>
      <c r="E37" s="30">
        <v>2.4430000000000001</v>
      </c>
      <c r="F37" s="30">
        <v>18.739000000000001</v>
      </c>
      <c r="G37" s="30" t="s">
        <v>43</v>
      </c>
      <c r="H37" s="30">
        <v>3.3530000000000002</v>
      </c>
      <c r="I37" s="30">
        <v>6979.9291999999996</v>
      </c>
      <c r="J37" s="30" t="s">
        <v>44</v>
      </c>
      <c r="K37" s="30">
        <v>3.573</v>
      </c>
      <c r="L37" s="30">
        <v>515.84789999999998</v>
      </c>
      <c r="O37" s="19">
        <f>($O$2/$M$2)*F37</f>
        <v>2.0344475833538787</v>
      </c>
      <c r="R37" s="19">
        <f>($R$2/$P$2)*I37</f>
        <v>684.78499805661863</v>
      </c>
      <c r="U37" s="19">
        <f>($S$2/$U$2)*L37</f>
        <v>934.64378823843606</v>
      </c>
      <c r="AD37" s="7">
        <v>42989</v>
      </c>
    </row>
    <row r="38" spans="1:30" x14ac:dyDescent="0.25">
      <c r="A38" s="27" t="s">
        <v>69</v>
      </c>
      <c r="B38" s="28">
        <v>43047</v>
      </c>
      <c r="C38" s="29">
        <v>3.4849537037037033E-2</v>
      </c>
      <c r="D38" s="27" t="s">
        <v>42</v>
      </c>
      <c r="E38" s="30">
        <v>2.4460000000000002</v>
      </c>
      <c r="F38" s="30">
        <v>18.856200000000001</v>
      </c>
      <c r="G38" s="30" t="s">
        <v>43</v>
      </c>
      <c r="H38" s="30">
        <v>3.3559999999999999</v>
      </c>
      <c r="I38" s="30">
        <v>7431.3887999999997</v>
      </c>
      <c r="J38" s="30" t="s">
        <v>44</v>
      </c>
      <c r="K38" s="30">
        <v>3.5760000000000001</v>
      </c>
      <c r="L38" s="30">
        <v>506.6164</v>
      </c>
      <c r="O38" s="19">
        <f>($O$2/$M$2)*F38</f>
        <v>2.0471717018644222</v>
      </c>
      <c r="R38" s="19">
        <f>($R$2/$P$2)*I38</f>
        <v>729.07667386740513</v>
      </c>
      <c r="U38" s="19">
        <f>($S$2/$U$2)*L38</f>
        <v>917.91760958941359</v>
      </c>
      <c r="AD38" s="7">
        <v>42989</v>
      </c>
    </row>
    <row r="39" spans="1:30" x14ac:dyDescent="0.25">
      <c r="A39" s="27" t="s">
        <v>70</v>
      </c>
      <c r="B39" s="28">
        <v>43047</v>
      </c>
      <c r="C39" s="29">
        <v>3.8935185185185191E-2</v>
      </c>
      <c r="D39" s="27" t="s">
        <v>42</v>
      </c>
      <c r="E39" s="30">
        <v>2.44</v>
      </c>
      <c r="F39" s="30">
        <v>19.004000000000001</v>
      </c>
      <c r="G39" s="30" t="s">
        <v>43</v>
      </c>
      <c r="H39" s="30">
        <v>3.3530000000000002</v>
      </c>
      <c r="I39" s="30">
        <v>4260.2212</v>
      </c>
      <c r="J39" s="30" t="s">
        <v>44</v>
      </c>
      <c r="K39" s="30">
        <v>3.573</v>
      </c>
      <c r="L39" s="30">
        <v>499.69200000000001</v>
      </c>
      <c r="O39" s="26">
        <f>($O$2/$M$2)*F39</f>
        <v>2.0632179878359098</v>
      </c>
      <c r="R39" s="16">
        <f>($R$2/$P$2)*I39</f>
        <v>417.96062432306127</v>
      </c>
      <c r="U39" s="16">
        <f>($S$2/$U$2)*L39</f>
        <v>905.37157141172941</v>
      </c>
      <c r="AD39" s="7">
        <v>42989</v>
      </c>
    </row>
    <row r="40" spans="1:30" x14ac:dyDescent="0.25">
      <c r="A40" s="27" t="s">
        <v>71</v>
      </c>
      <c r="B40" s="28">
        <v>43047</v>
      </c>
      <c r="C40" s="29">
        <v>4.3032407407407408E-2</v>
      </c>
      <c r="D40" s="27" t="s">
        <v>42</v>
      </c>
      <c r="E40" s="30">
        <v>2.4430000000000001</v>
      </c>
      <c r="F40" s="30">
        <v>18.249400000000001</v>
      </c>
      <c r="G40" s="30" t="s">
        <v>43</v>
      </c>
      <c r="H40" s="30">
        <v>3.3530000000000002</v>
      </c>
      <c r="I40" s="30">
        <v>5428.9993000000004</v>
      </c>
      <c r="J40" s="30" t="s">
        <v>44</v>
      </c>
      <c r="K40" s="30">
        <v>3.573</v>
      </c>
      <c r="L40" s="30">
        <v>495.97570000000002</v>
      </c>
      <c r="O40" s="16">
        <f>($O$2/$M$2)*F40</f>
        <v>1.9812929039787754</v>
      </c>
      <c r="R40" s="16">
        <f>($R$2/$P$2)*I40</f>
        <v>532.62678869291176</v>
      </c>
      <c r="U40" s="16">
        <f>($S$2/$U$2)*L40</f>
        <v>898.63815888793988</v>
      </c>
      <c r="AD40" s="7">
        <v>42989</v>
      </c>
    </row>
    <row r="41" spans="1:30" x14ac:dyDescent="0.25">
      <c r="A41" s="27" t="s">
        <v>72</v>
      </c>
      <c r="B41" s="28">
        <v>43047</v>
      </c>
      <c r="C41" s="29">
        <v>4.7118055555555559E-2</v>
      </c>
      <c r="D41" s="27" t="s">
        <v>42</v>
      </c>
      <c r="E41" s="30">
        <v>2.4430000000000001</v>
      </c>
      <c r="F41" s="30">
        <v>17.5884</v>
      </c>
      <c r="G41" s="30" t="s">
        <v>43</v>
      </c>
      <c r="H41" s="30">
        <v>3.3530000000000002</v>
      </c>
      <c r="I41" s="30">
        <v>5923.6760000000004</v>
      </c>
      <c r="J41" s="30" t="s">
        <v>44</v>
      </c>
      <c r="K41" s="30">
        <v>3.573</v>
      </c>
      <c r="L41" s="30">
        <v>489.57100000000003</v>
      </c>
      <c r="O41" s="16">
        <f t="shared" ref="O39:O43" si="0">($O$2/$M$2)*F41</f>
        <v>1.9095297441198227</v>
      </c>
      <c r="R41" s="16">
        <f>($R$2/$P$2)*I41</f>
        <v>581.15839601181619</v>
      </c>
      <c r="U41" s="16">
        <f>($S$2/$U$2)*L41</f>
        <v>887.03374396150389</v>
      </c>
      <c r="AD41" s="7">
        <v>42989</v>
      </c>
    </row>
    <row r="42" spans="1:30" x14ac:dyDescent="0.25">
      <c r="A42" s="27" t="s">
        <v>73</v>
      </c>
      <c r="B42" s="28">
        <v>43047</v>
      </c>
      <c r="C42" s="29">
        <v>5.1203703703703703E-2</v>
      </c>
      <c r="D42" s="27" t="s">
        <v>42</v>
      </c>
      <c r="E42" s="30">
        <v>2.4460000000000002</v>
      </c>
      <c r="F42" s="30">
        <v>17.175000000000001</v>
      </c>
      <c r="G42" s="30" t="s">
        <v>43</v>
      </c>
      <c r="H42" s="30">
        <v>3.3559999999999999</v>
      </c>
      <c r="I42" s="30">
        <v>6351.4170000000004</v>
      </c>
      <c r="J42" s="30" t="s">
        <v>44</v>
      </c>
      <c r="K42" s="30">
        <v>3.58</v>
      </c>
      <c r="L42" s="30">
        <v>481.03800000000001</v>
      </c>
      <c r="O42" s="16">
        <f t="shared" si="0"/>
        <v>1.8646479131278546</v>
      </c>
      <c r="R42" s="16">
        <f>($R$2/$P$2)*I42</f>
        <v>623.12309385627793</v>
      </c>
      <c r="U42" s="16">
        <f>($S$2/$U$2)*L42</f>
        <v>871.57314899729329</v>
      </c>
      <c r="AD42" s="7">
        <v>42989</v>
      </c>
    </row>
    <row r="43" spans="1:30" x14ac:dyDescent="0.25">
      <c r="A43" s="27" t="s">
        <v>74</v>
      </c>
      <c r="B43" s="28">
        <v>43047</v>
      </c>
      <c r="C43" s="29">
        <v>5.5289351851851853E-2</v>
      </c>
      <c r="D43" s="27" t="s">
        <v>42</v>
      </c>
      <c r="E43" s="30">
        <v>2.4430000000000001</v>
      </c>
      <c r="F43" s="30">
        <v>17.086300000000001</v>
      </c>
      <c r="G43" s="30" t="s">
        <v>43</v>
      </c>
      <c r="H43" s="30">
        <v>3.3530000000000002</v>
      </c>
      <c r="I43" s="30">
        <v>6781.3545999999997</v>
      </c>
      <c r="J43" s="30" t="s">
        <v>44</v>
      </c>
      <c r="K43" s="30">
        <v>3.573</v>
      </c>
      <c r="L43" s="30">
        <v>503.5061</v>
      </c>
      <c r="O43" s="16">
        <f t="shared" si="0"/>
        <v>1.8550179701936804</v>
      </c>
      <c r="R43" s="16">
        <f>($R$2/$P$2)*I43</f>
        <v>665.30329513689651</v>
      </c>
      <c r="T43" s="16">
        <f>($S$2/$U$2)*L43</f>
        <v>912.28218376998507</v>
      </c>
      <c r="AD43" s="7">
        <v>42989</v>
      </c>
    </row>
    <row r="44" spans="1:30" x14ac:dyDescent="0.25">
      <c r="A44" s="5" t="s">
        <v>41</v>
      </c>
      <c r="B44" s="7">
        <v>43047</v>
      </c>
      <c r="C44" s="8">
        <v>5.9375000000000004E-2</v>
      </c>
      <c r="D44" s="5" t="s">
        <v>42</v>
      </c>
      <c r="E44" s="9">
        <v>2.4500000000000002</v>
      </c>
      <c r="F44" s="9">
        <v>37.461199999999998</v>
      </c>
      <c r="G44" s="9" t="s">
        <v>43</v>
      </c>
      <c r="H44" s="9">
        <v>3.36</v>
      </c>
      <c r="I44" s="9">
        <v>4117.2758000000003</v>
      </c>
      <c r="J44" s="9" t="s">
        <v>44</v>
      </c>
      <c r="K44" s="9">
        <v>3.5830000000000002</v>
      </c>
      <c r="L44" s="9">
        <v>722.97090000000003</v>
      </c>
      <c r="M44" s="5"/>
      <c r="N44" s="4"/>
      <c r="O44" s="4"/>
      <c r="P44" s="5"/>
      <c r="Q44" s="4"/>
      <c r="R44" s="4"/>
      <c r="S44" s="5"/>
      <c r="T44" s="4"/>
      <c r="U44" s="4"/>
      <c r="AD44" s="7">
        <v>42989</v>
      </c>
    </row>
    <row r="45" spans="1:30" x14ac:dyDescent="0.25">
      <c r="A45" s="5" t="s">
        <v>41</v>
      </c>
      <c r="B45" s="7">
        <v>43047</v>
      </c>
      <c r="C45" s="8">
        <v>6.3460648148148155E-2</v>
      </c>
      <c r="D45" s="5" t="s">
        <v>42</v>
      </c>
      <c r="E45" s="9">
        <v>2.4460000000000002</v>
      </c>
      <c r="F45" s="9">
        <v>37.071899999999999</v>
      </c>
      <c r="G45" s="9" t="s">
        <v>43</v>
      </c>
      <c r="H45" s="9">
        <v>3.3559999999999999</v>
      </c>
      <c r="I45" s="9">
        <v>4125.2777999999998</v>
      </c>
      <c r="J45" s="9" t="s">
        <v>44</v>
      </c>
      <c r="K45" s="9">
        <v>3.5760000000000001</v>
      </c>
      <c r="L45" s="9">
        <v>720.43799999999999</v>
      </c>
      <c r="M45" s="5"/>
      <c r="N45" s="4"/>
      <c r="O45" s="4"/>
      <c r="P45" s="5"/>
      <c r="Q45" s="4"/>
      <c r="R45" s="4"/>
      <c r="S45" s="5"/>
      <c r="T45" s="4"/>
      <c r="U45" s="4"/>
      <c r="AD45" s="7">
        <v>42989</v>
      </c>
    </row>
    <row r="46" spans="1:30" x14ac:dyDescent="0.25">
      <c r="A46" s="5" t="s">
        <v>41</v>
      </c>
      <c r="B46" s="7">
        <v>43047</v>
      </c>
      <c r="C46" s="8">
        <v>6.7546296296296285E-2</v>
      </c>
      <c r="D46" s="5" t="s">
        <v>42</v>
      </c>
      <c r="E46" s="9">
        <v>2.4460000000000002</v>
      </c>
      <c r="F46" s="9">
        <v>37.048200000000001</v>
      </c>
      <c r="G46" s="9" t="s">
        <v>43</v>
      </c>
      <c r="H46" s="9">
        <v>3.3559999999999999</v>
      </c>
      <c r="I46" s="9">
        <v>4088.4466000000002</v>
      </c>
      <c r="J46" s="9" t="s">
        <v>44</v>
      </c>
      <c r="K46" s="9">
        <v>3.58</v>
      </c>
      <c r="L46" s="9">
        <v>720.60109999999997</v>
      </c>
      <c r="M46" s="5"/>
      <c r="N46" s="4"/>
      <c r="O46" s="4"/>
      <c r="P46" s="5"/>
      <c r="Q46" s="4"/>
      <c r="R46" s="4"/>
      <c r="S46" s="5"/>
      <c r="T46" s="4"/>
      <c r="U46" s="4"/>
      <c r="AD46" s="7">
        <v>42989</v>
      </c>
    </row>
    <row r="47" spans="1:30" x14ac:dyDescent="0.25">
      <c r="A47" s="5" t="s">
        <v>41</v>
      </c>
      <c r="B47" s="7">
        <v>43047</v>
      </c>
      <c r="C47" s="8">
        <v>7.12037037037037E-2</v>
      </c>
      <c r="D47" s="5" t="s">
        <v>42</v>
      </c>
      <c r="E47" s="9">
        <v>2.4500000000000002</v>
      </c>
      <c r="F47" s="9">
        <v>37.897799999999997</v>
      </c>
      <c r="G47" s="9" t="s">
        <v>43</v>
      </c>
      <c r="H47" s="9">
        <v>3.36</v>
      </c>
      <c r="I47" s="9">
        <v>4044.6300999999999</v>
      </c>
      <c r="J47" s="9" t="s">
        <v>44</v>
      </c>
      <c r="K47" s="9">
        <v>3.58</v>
      </c>
      <c r="L47" s="9">
        <v>721.17579999999998</v>
      </c>
      <c r="M47" s="5"/>
      <c r="N47" s="4"/>
      <c r="O47" s="4"/>
      <c r="P47" s="5"/>
      <c r="Q47" s="4"/>
      <c r="R47" s="4"/>
      <c r="S47" s="5"/>
      <c r="T47" s="4"/>
      <c r="U47" s="4"/>
      <c r="AD47" s="7">
        <v>42989</v>
      </c>
    </row>
    <row r="48" spans="1:30" x14ac:dyDescent="0.25">
      <c r="A48" s="27" t="s">
        <v>75</v>
      </c>
      <c r="B48" s="28">
        <v>43047</v>
      </c>
      <c r="C48" s="29">
        <v>7.5289351851851857E-2</v>
      </c>
      <c r="D48" s="27" t="s">
        <v>42</v>
      </c>
      <c r="E48" s="30">
        <v>2.4430000000000001</v>
      </c>
      <c r="F48" s="30">
        <v>18.840399999999999</v>
      </c>
      <c r="G48" s="30" t="s">
        <v>43</v>
      </c>
      <c r="H48" s="30">
        <v>3.3559999999999999</v>
      </c>
      <c r="I48" s="30">
        <v>4098.6779999999999</v>
      </c>
      <c r="J48" s="30" t="s">
        <v>44</v>
      </c>
      <c r="K48" s="30">
        <v>3.5760000000000001</v>
      </c>
      <c r="L48" s="30">
        <v>504.9982</v>
      </c>
      <c r="O48" s="22">
        <f>($O$2/$M$2)*F48</f>
        <v>2.0454563343519085</v>
      </c>
      <c r="R48" s="22">
        <f>($R$2/$P$2)*I48</f>
        <v>402.1119879360246</v>
      </c>
      <c r="U48" s="22">
        <f>($S$2/$U$2)*L48</f>
        <v>914.98565895410536</v>
      </c>
      <c r="AD48" s="7">
        <v>42989</v>
      </c>
    </row>
    <row r="49" spans="1:30" x14ac:dyDescent="0.25">
      <c r="A49" s="27" t="s">
        <v>76</v>
      </c>
      <c r="B49" s="28">
        <v>43047</v>
      </c>
      <c r="C49" s="29">
        <v>7.8958333333333339E-2</v>
      </c>
      <c r="D49" s="27" t="s">
        <v>42</v>
      </c>
      <c r="E49" s="30">
        <v>2.4460000000000002</v>
      </c>
      <c r="F49" s="30">
        <v>18.6008</v>
      </c>
      <c r="G49" s="30" t="s">
        <v>43</v>
      </c>
      <c r="H49" s="30">
        <v>3.3559999999999999</v>
      </c>
      <c r="I49" s="30">
        <v>4604.1208999999999</v>
      </c>
      <c r="J49" s="30" t="s">
        <v>44</v>
      </c>
      <c r="K49" s="30">
        <v>3.58</v>
      </c>
      <c r="L49" s="30">
        <v>498.87400000000002</v>
      </c>
      <c r="O49" s="22">
        <f>($O$2/$M$2)*F49</f>
        <v>2.0194435459975892</v>
      </c>
      <c r="R49" s="22">
        <f>($R$2/$P$2)*I49</f>
        <v>451.69984268020045</v>
      </c>
      <c r="U49" s="22">
        <f>($S$2/$U$2)*L49</f>
        <v>903.88947054676703</v>
      </c>
      <c r="AD49" s="7">
        <v>42989</v>
      </c>
    </row>
    <row r="50" spans="1:30" x14ac:dyDescent="0.25">
      <c r="A50" s="27" t="s">
        <v>77</v>
      </c>
      <c r="B50" s="28">
        <v>43047</v>
      </c>
      <c r="C50" s="29">
        <v>8.3043981481481483E-2</v>
      </c>
      <c r="D50" s="27" t="s">
        <v>42</v>
      </c>
      <c r="E50" s="30">
        <v>2.4460000000000002</v>
      </c>
      <c r="F50" s="30">
        <v>18.341799999999999</v>
      </c>
      <c r="G50" s="30" t="s">
        <v>43</v>
      </c>
      <c r="H50" s="30">
        <v>3.36</v>
      </c>
      <c r="I50" s="30">
        <v>4864.1237000000001</v>
      </c>
      <c r="J50" s="30" t="s">
        <v>44</v>
      </c>
      <c r="K50" s="30">
        <v>3.58</v>
      </c>
      <c r="L50" s="30">
        <v>497.03019999999998</v>
      </c>
      <c r="O50" s="22">
        <f>($O$2/$M$2)*F50</f>
        <v>1.9913245469000569</v>
      </c>
      <c r="R50" s="22">
        <f>($R$2/$P$2)*I50</f>
        <v>477.20812676031915</v>
      </c>
      <c r="U50" s="22">
        <f>($S$2/$U$2)*L50</f>
        <v>900.54876446508274</v>
      </c>
      <c r="AD50" s="7">
        <v>42989</v>
      </c>
    </row>
    <row r="51" spans="1:30" x14ac:dyDescent="0.25">
      <c r="A51" s="27" t="s">
        <v>78</v>
      </c>
      <c r="B51" s="28">
        <v>43047</v>
      </c>
      <c r="C51" s="29">
        <v>8.6701388888888897E-2</v>
      </c>
      <c r="D51" s="27" t="s">
        <v>42</v>
      </c>
      <c r="E51" s="30">
        <v>2.44</v>
      </c>
      <c r="F51" s="30">
        <v>18.299600000000002</v>
      </c>
      <c r="G51" s="30" t="s">
        <v>43</v>
      </c>
      <c r="H51" s="30">
        <v>3.35</v>
      </c>
      <c r="I51" s="30">
        <v>5307.7146000000002</v>
      </c>
      <c r="J51" s="30" t="s">
        <v>44</v>
      </c>
      <c r="K51" s="30">
        <v>3.57</v>
      </c>
      <c r="L51" s="30">
        <v>499.35399999999998</v>
      </c>
      <c r="O51" s="22">
        <f>($O$2/$M$2)*F51</f>
        <v>1.986742995695749</v>
      </c>
      <c r="R51" s="22">
        <f>($R$2/$P$2)*I51</f>
        <v>520.72782228881158</v>
      </c>
      <c r="U51" s="22">
        <f>($S$2/$U$2)*L51</f>
        <v>904.75916298586469</v>
      </c>
      <c r="AD51" s="7">
        <v>42989</v>
      </c>
    </row>
    <row r="52" spans="1:30" x14ac:dyDescent="0.25">
      <c r="A52" s="27" t="s">
        <v>79</v>
      </c>
      <c r="B52" s="28">
        <v>43047</v>
      </c>
      <c r="C52" s="29">
        <v>9.0358796296296298E-2</v>
      </c>
      <c r="D52" s="27" t="s">
        <v>42</v>
      </c>
      <c r="E52" s="30">
        <v>2.4460000000000002</v>
      </c>
      <c r="F52" s="30">
        <v>18.061599999999999</v>
      </c>
      <c r="G52" s="30" t="s">
        <v>43</v>
      </c>
      <c r="H52" s="30">
        <v>3.3559999999999999</v>
      </c>
      <c r="I52" s="30">
        <v>5739.9472999999998</v>
      </c>
      <c r="J52" s="30" t="s">
        <v>44</v>
      </c>
      <c r="K52" s="30">
        <v>3.5760000000000001</v>
      </c>
      <c r="L52" s="30">
        <v>504.43439999999998</v>
      </c>
      <c r="O52" s="22">
        <f>($O$2/$M$2)*F52</f>
        <v>1.9609039154439623</v>
      </c>
      <c r="R52" s="22">
        <f>($R$2/$P$2)*I52</f>
        <v>563.13319061683228</v>
      </c>
      <c r="U52" s="22">
        <f>($S$2/$U$2)*L52</f>
        <v>913.96413271001506</v>
      </c>
      <c r="AD52" s="7">
        <v>42989</v>
      </c>
    </row>
    <row r="53" spans="1:30" x14ac:dyDescent="0.25">
      <c r="A53" s="27" t="s">
        <v>80</v>
      </c>
      <c r="B53" s="28">
        <v>43047</v>
      </c>
      <c r="C53" s="29">
        <v>9.402777777777778E-2</v>
      </c>
      <c r="D53" s="27" t="s">
        <v>42</v>
      </c>
      <c r="E53" s="30">
        <v>2.4460000000000002</v>
      </c>
      <c r="F53" s="30">
        <v>19.067699999999999</v>
      </c>
      <c r="G53" s="30" t="s">
        <v>43</v>
      </c>
      <c r="H53" s="30">
        <v>3.3559999999999999</v>
      </c>
      <c r="I53" s="30">
        <v>3935.9726000000001</v>
      </c>
      <c r="J53" s="30" t="s">
        <v>44</v>
      </c>
      <c r="K53" s="30">
        <v>3.58</v>
      </c>
      <c r="L53" s="30">
        <v>493.16340000000002</v>
      </c>
      <c r="O53" s="24">
        <f>($O$2/$M$2)*F53</f>
        <v>2.070133741668005</v>
      </c>
      <c r="R53" s="24">
        <f t="shared" ref="R48:R53" si="1">($R$2/$P$2)*I53</f>
        <v>386.14933074706607</v>
      </c>
      <c r="U53" s="24">
        <f>($S$2/$U$2)*L53</f>
        <v>893.54266712445121</v>
      </c>
      <c r="AD53" s="7">
        <v>42989</v>
      </c>
    </row>
    <row r="54" spans="1:30" x14ac:dyDescent="0.25">
      <c r="A54" s="27" t="s">
        <v>81</v>
      </c>
      <c r="B54" s="28">
        <v>43047</v>
      </c>
      <c r="C54" s="29">
        <v>9.8113425925925923E-2</v>
      </c>
      <c r="D54" s="27" t="s">
        <v>42</v>
      </c>
      <c r="E54" s="30">
        <v>2.4460000000000002</v>
      </c>
      <c r="F54" s="30">
        <v>17.6465</v>
      </c>
      <c r="G54" s="30" t="s">
        <v>43</v>
      </c>
      <c r="H54" s="30">
        <v>3.36</v>
      </c>
      <c r="I54" s="30">
        <v>4759.0681999999997</v>
      </c>
      <c r="J54" s="30" t="s">
        <v>44</v>
      </c>
      <c r="K54" s="30">
        <v>3.5760000000000001</v>
      </c>
      <c r="L54" s="30">
        <v>508.47500000000002</v>
      </c>
      <c r="O54" s="24">
        <f>($O$2/$M$2)*F54</f>
        <v>1.9158375195930528</v>
      </c>
      <c r="R54" s="24">
        <f t="shared" ref="R54:R57" si="2">($R$2/$P$2)*I54</f>
        <v>466.90137030162361</v>
      </c>
      <c r="U54" s="24">
        <f>($S$2/$U$2)*L54</f>
        <v>921.28513118797002</v>
      </c>
      <c r="AD54" s="7">
        <v>42989</v>
      </c>
    </row>
    <row r="55" spans="1:30" x14ac:dyDescent="0.25">
      <c r="A55" s="27" t="s">
        <v>82</v>
      </c>
      <c r="B55" s="28">
        <v>43047</v>
      </c>
      <c r="C55" s="29">
        <v>0.10219907407407408</v>
      </c>
      <c r="D55" s="27" t="s">
        <v>42</v>
      </c>
      <c r="E55" s="30">
        <v>2.4430000000000001</v>
      </c>
      <c r="F55" s="30">
        <v>16.7136</v>
      </c>
      <c r="G55" s="30" t="s">
        <v>43</v>
      </c>
      <c r="H55" s="30">
        <v>3.3559999999999999</v>
      </c>
      <c r="I55" s="30">
        <v>5360.7075999999997</v>
      </c>
      <c r="J55" s="30" t="s">
        <v>44</v>
      </c>
      <c r="K55" s="30">
        <v>3.5760000000000001</v>
      </c>
      <c r="L55" s="30">
        <v>527.72619999999995</v>
      </c>
      <c r="O55" s="24">
        <f t="shared" ref="O55:O57" si="3">($O$2/$M$2)*F55</f>
        <v>1.8145548390598956</v>
      </c>
      <c r="R55" s="24">
        <f t="shared" si="2"/>
        <v>525.92684513878748</v>
      </c>
      <c r="U55" s="24">
        <f>($S$2/$U$2)*L55</f>
        <v>956.16559594538342</v>
      </c>
      <c r="AD55" s="7">
        <v>42989</v>
      </c>
    </row>
    <row r="56" spans="1:30" x14ac:dyDescent="0.25">
      <c r="A56" s="27" t="s">
        <v>83</v>
      </c>
      <c r="B56" s="28">
        <v>43047</v>
      </c>
      <c r="C56" s="29">
        <v>0.10628472222222222</v>
      </c>
      <c r="D56" s="27" t="s">
        <v>42</v>
      </c>
      <c r="E56" s="30">
        <v>2.4460000000000002</v>
      </c>
      <c r="F56" s="30">
        <v>16.565799999999999</v>
      </c>
      <c r="G56" s="30" t="s">
        <v>43</v>
      </c>
      <c r="H56" s="30">
        <v>3.3559999999999999</v>
      </c>
      <c r="I56" s="30">
        <v>5298.2219999999998</v>
      </c>
      <c r="J56" s="30" t="s">
        <v>44</v>
      </c>
      <c r="K56" s="30">
        <v>3.5760000000000001</v>
      </c>
      <c r="L56" s="30">
        <v>497.34109999999998</v>
      </c>
      <c r="O56" s="24">
        <f t="shared" si="3"/>
        <v>1.7985085530884082</v>
      </c>
      <c r="R56" s="24">
        <f t="shared" si="2"/>
        <v>519.79652486640327</v>
      </c>
      <c r="U56" s="24">
        <f>($S$2/$U$2)*L56</f>
        <v>901.11207150532334</v>
      </c>
      <c r="AD56" s="7">
        <v>42989</v>
      </c>
    </row>
    <row r="57" spans="1:30" x14ac:dyDescent="0.25">
      <c r="A57" s="27" t="s">
        <v>84</v>
      </c>
      <c r="B57" s="28">
        <v>43047</v>
      </c>
      <c r="C57" s="29">
        <v>0.10995370370370371</v>
      </c>
      <c r="D57" s="27" t="s">
        <v>42</v>
      </c>
      <c r="E57" s="30">
        <v>2.4460000000000002</v>
      </c>
      <c r="F57" s="30">
        <v>16.608599999999999</v>
      </c>
      <c r="G57" s="30" t="s">
        <v>43</v>
      </c>
      <c r="H57" s="30">
        <v>3.3559999999999999</v>
      </c>
      <c r="I57" s="30">
        <v>5690.4934000000003</v>
      </c>
      <c r="J57" s="30" t="s">
        <v>44</v>
      </c>
      <c r="K57" s="30">
        <v>3.5760000000000001</v>
      </c>
      <c r="L57" s="30">
        <v>508.447</v>
      </c>
      <c r="M57" s="3"/>
      <c r="N57" s="2"/>
      <c r="O57" s="24">
        <f t="shared" si="3"/>
        <v>1.8031552448311663</v>
      </c>
      <c r="P57" s="3"/>
      <c r="Q57" s="2"/>
      <c r="R57" s="24">
        <f t="shared" si="2"/>
        <v>558.28138082836165</v>
      </c>
      <c r="S57" s="3"/>
      <c r="U57" s="24">
        <f>($S$2/$U$2)*L57</f>
        <v>921.23439912902256</v>
      </c>
      <c r="AD57" s="7">
        <v>42989</v>
      </c>
    </row>
    <row r="58" spans="1:30" x14ac:dyDescent="0.25">
      <c r="A58" s="5" t="s">
        <v>41</v>
      </c>
      <c r="B58" s="7">
        <v>43047</v>
      </c>
      <c r="C58" s="8">
        <v>0.11403935185185186</v>
      </c>
      <c r="D58" s="5" t="s">
        <v>42</v>
      </c>
      <c r="E58" s="9">
        <v>2.4460000000000002</v>
      </c>
      <c r="F58" s="9">
        <v>37.5702</v>
      </c>
      <c r="G58" s="9" t="s">
        <v>43</v>
      </c>
      <c r="H58" s="9">
        <v>3.3559999999999999</v>
      </c>
      <c r="I58" s="9">
        <v>4035.6062000000002</v>
      </c>
      <c r="J58" s="9" t="s">
        <v>44</v>
      </c>
      <c r="K58" s="9">
        <v>3.5760000000000001</v>
      </c>
      <c r="L58" s="9">
        <v>724.04899999999998</v>
      </c>
      <c r="AD58" s="7">
        <v>42989</v>
      </c>
    </row>
    <row r="59" spans="1:30" x14ac:dyDescent="0.25">
      <c r="A59" s="5" t="s">
        <v>41</v>
      </c>
      <c r="B59" s="7">
        <v>43047</v>
      </c>
      <c r="C59" s="8">
        <v>0.11812499999999999</v>
      </c>
      <c r="D59" s="5" t="s">
        <v>42</v>
      </c>
      <c r="E59" s="9">
        <v>2.4460000000000002</v>
      </c>
      <c r="F59" s="9">
        <v>37.633200000000002</v>
      </c>
      <c r="G59" s="9" t="s">
        <v>43</v>
      </c>
      <c r="H59" s="9">
        <v>3.36</v>
      </c>
      <c r="I59" s="9">
        <v>4046.7836000000002</v>
      </c>
      <c r="J59" s="9" t="s">
        <v>44</v>
      </c>
      <c r="K59" s="9">
        <v>3.58</v>
      </c>
      <c r="L59" s="9">
        <v>719.96990000000005</v>
      </c>
    </row>
    <row r="60" spans="1:30" x14ac:dyDescent="0.25">
      <c r="A60" s="5" t="s">
        <v>41</v>
      </c>
      <c r="B60" s="7">
        <v>43047</v>
      </c>
      <c r="C60" s="8">
        <v>0.12221064814814815</v>
      </c>
      <c r="D60" s="5" t="s">
        <v>42</v>
      </c>
      <c r="E60" s="9">
        <v>2.4500000000000002</v>
      </c>
      <c r="F60" s="9">
        <v>37.517400000000002</v>
      </c>
      <c r="G60" s="9" t="s">
        <v>43</v>
      </c>
      <c r="H60" s="9">
        <v>3.36</v>
      </c>
      <c r="I60" s="9">
        <v>4029.3814000000002</v>
      </c>
      <c r="J60" s="9" t="s">
        <v>44</v>
      </c>
      <c r="K60" s="9">
        <v>3.58</v>
      </c>
      <c r="L60" s="9">
        <v>726.62130000000002</v>
      </c>
    </row>
    <row r="61" spans="1:30" x14ac:dyDescent="0.25">
      <c r="A61" s="5" t="s">
        <v>41</v>
      </c>
      <c r="B61" s="7">
        <v>43047</v>
      </c>
      <c r="C61" s="8">
        <v>0.1262962962962963</v>
      </c>
      <c r="D61" s="5" t="s">
        <v>42</v>
      </c>
      <c r="E61" s="9">
        <v>2.44</v>
      </c>
      <c r="F61" s="9">
        <v>37.295200000000001</v>
      </c>
      <c r="G61" s="9" t="s">
        <v>43</v>
      </c>
      <c r="H61" s="9">
        <v>3.3530000000000002</v>
      </c>
      <c r="I61" s="9">
        <v>4070.2586000000001</v>
      </c>
      <c r="J61" s="9" t="s">
        <v>44</v>
      </c>
      <c r="K61" s="9">
        <v>3.573</v>
      </c>
      <c r="L61" s="9">
        <v>716.79160000000002</v>
      </c>
    </row>
    <row r="62" spans="1:30" x14ac:dyDescent="0.2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2018-03-27T19:24:43Z</dcterms:modified>
</cp:coreProperties>
</file>