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0" i="1" s="1"/>
  <c r="O34" i="1" l="1"/>
  <c r="O28" i="1"/>
  <c r="O8" i="1"/>
  <c r="O22" i="1"/>
  <c r="O21" i="1"/>
  <c r="T2" i="1"/>
  <c r="S2" i="1"/>
  <c r="U51" i="1" s="1"/>
  <c r="Q2" i="1"/>
  <c r="P2" i="1"/>
  <c r="R48" i="1" s="1"/>
  <c r="O51" i="1"/>
  <c r="N2" i="1"/>
  <c r="AE2" i="1" s="1"/>
  <c r="U42" i="1" l="1"/>
  <c r="U41" i="1"/>
  <c r="U24" i="1"/>
  <c r="U8" i="1"/>
  <c r="R13" i="1"/>
  <c r="R24" i="1"/>
  <c r="U54" i="1"/>
  <c r="U7" i="1"/>
  <c r="U5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27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6" i="1"/>
  <c r="O24" i="1"/>
  <c r="O14" i="1"/>
  <c r="O12" i="1"/>
  <c r="O10" i="1"/>
  <c r="O6" i="1"/>
  <c r="O9" i="1"/>
  <c r="O13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5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5" i="1"/>
  <c r="U37" i="1"/>
  <c r="U39" i="1"/>
  <c r="T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<sst xmlns="http://schemas.openxmlformats.org/spreadsheetml/2006/main" count="281" uniqueCount="85">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</sst>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topLeftCell="J1" zoomScale="70" zoomScaleNormal="70" workbookViewId="0">
      <selection activeCell="O38" sqref="O38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41</v>
      </c>
      <c r="B2" s="7">
        <v>43047</v>
      </c>
      <c r="C2" s="8">
        <v>0.84087962962962959</v>
      </c>
      <c r="D2" s="5" t="s">
        <v>42</v>
      </c>
      <c r="E2" s="9">
        <v>2.4460000000000002</v>
      </c>
      <c r="F2" s="9">
        <v>38.584499999999998</v>
      </c>
      <c r="G2" s="9" t="s">
        <v>43</v>
      </c>
      <c r="H2" s="9">
        <v>3.3559999999999999</v>
      </c>
      <c r="I2" s="9">
        <v>3803.5778</v>
      </c>
      <c r="J2" s="9" t="s">
        <v>44</v>
      </c>
      <c r="K2" s="9">
        <v>3.58</v>
      </c>
      <c r="L2" s="9">
        <v>721.54390000000001</v>
      </c>
      <c r="M2" s="4">
        <f>AVERAGE(F2:F5,F16:F19,F30:F33,F44:F47,F58:F61)</f>
        <v>38.695165000000003</v>
      </c>
      <c r="N2" s="4">
        <f>STDEV(F2:F5,F16:F19,F30:F33,F44:F47,G58:G61)</f>
        <v>0.32977537607690793</v>
      </c>
      <c r="O2" s="4">
        <v>4.08</v>
      </c>
      <c r="P2" s="4">
        <f>AVERAGE(I2:I5,I16:I19,I30:I33,I44:I47,I58:I61)</f>
        <v>3785.5586799999996</v>
      </c>
      <c r="Q2" s="4">
        <f>STDEV(I2:I5,I16:I19,I30:I33,I44:I47,I58:I61)</f>
        <v>28.889065590700433</v>
      </c>
      <c r="R2" s="4">
        <v>399</v>
      </c>
      <c r="S2" s="4">
        <f>AVERAGE(L2:L5,L16:L19,L30:L33,L44:L47,L58:L61)</f>
        <v>723.83717500000012</v>
      </c>
      <c r="T2" s="4">
        <f>STDEV(L2:L5,L16:L19,L30:L33,L44:L47,L58:L61)</f>
        <v>3.6841962133979576</v>
      </c>
      <c r="U2" s="4">
        <v>399</v>
      </c>
      <c r="AD2" s="7">
        <v>43020</v>
      </c>
      <c r="AE2" s="6">
        <f>(N2/M2)^2</f>
        <v>7.263117044183651E-5</v>
      </c>
      <c r="AF2" s="6">
        <f>(T2/S2)^2</f>
        <v>2.5906201299974349E-5</v>
      </c>
      <c r="AG2" s="6">
        <f>(T2/S2)^2</f>
        <v>2.5906201299974349E-5</v>
      </c>
    </row>
    <row r="3" spans="1:33" x14ac:dyDescent="0.25">
      <c r="A3" s="5" t="s">
        <v>41</v>
      </c>
      <c r="B3" s="7">
        <v>43047</v>
      </c>
      <c r="C3" s="8">
        <v>0.84496527777777775</v>
      </c>
      <c r="D3" s="5" t="s">
        <v>42</v>
      </c>
      <c r="E3" s="9">
        <v>2.4460000000000002</v>
      </c>
      <c r="F3" s="9">
        <v>38.645000000000003</v>
      </c>
      <c r="G3" s="9" t="s">
        <v>43</v>
      </c>
      <c r="H3" s="9">
        <v>3.3559999999999999</v>
      </c>
      <c r="I3" s="9">
        <v>3790.9324000000001</v>
      </c>
      <c r="J3" s="9" t="s">
        <v>44</v>
      </c>
      <c r="K3" s="9">
        <v>3.5760000000000001</v>
      </c>
      <c r="L3" s="9">
        <v>727.53229999999996</v>
      </c>
      <c r="M3" s="5"/>
      <c r="N3" s="4"/>
      <c r="O3" s="5"/>
      <c r="P3" s="5"/>
      <c r="Q3" s="4"/>
      <c r="R3" s="4"/>
      <c r="S3" s="5"/>
      <c r="T3" s="4"/>
      <c r="U3" s="4"/>
      <c r="AD3" s="7">
        <v>43020</v>
      </c>
    </row>
    <row r="4" spans="1:33" x14ac:dyDescent="0.25">
      <c r="A4" s="5" t="s">
        <v>41</v>
      </c>
      <c r="B4" s="7">
        <v>43047</v>
      </c>
      <c r="C4" s="8">
        <v>0.84863425925925917</v>
      </c>
      <c r="D4" s="5" t="s">
        <v>42</v>
      </c>
      <c r="E4" s="9">
        <v>2.44</v>
      </c>
      <c r="F4" s="9">
        <v>39.009799999999998</v>
      </c>
      <c r="G4" s="9" t="s">
        <v>43</v>
      </c>
      <c r="H4" s="9">
        <v>3.3530000000000002</v>
      </c>
      <c r="I4" s="9">
        <v>3800.1104</v>
      </c>
      <c r="J4" s="9" t="s">
        <v>44</v>
      </c>
      <c r="K4" s="9">
        <v>3.573</v>
      </c>
      <c r="L4" s="9">
        <v>726.61620000000005</v>
      </c>
      <c r="M4" s="5"/>
      <c r="N4" s="4"/>
      <c r="O4" s="5"/>
      <c r="P4" s="5"/>
      <c r="Q4" s="4"/>
      <c r="R4" s="4"/>
      <c r="S4" s="5"/>
      <c r="T4" s="4"/>
      <c r="U4" s="4"/>
      <c r="AD4" s="7">
        <v>43020</v>
      </c>
    </row>
    <row r="5" spans="1:33" x14ac:dyDescent="0.25">
      <c r="A5" s="5" t="s">
        <v>41</v>
      </c>
      <c r="B5" s="7">
        <v>43047</v>
      </c>
      <c r="C5" s="8">
        <v>0.85270833333333329</v>
      </c>
      <c r="D5" s="5" t="s">
        <v>42</v>
      </c>
      <c r="E5" s="9">
        <v>2.4430000000000001</v>
      </c>
      <c r="F5" s="9">
        <v>38.753300000000003</v>
      </c>
      <c r="G5" s="9" t="s">
        <v>43</v>
      </c>
      <c r="H5" s="9">
        <v>3.3530000000000002</v>
      </c>
      <c r="I5" s="9">
        <v>3782.5592000000001</v>
      </c>
      <c r="J5" s="9" t="s">
        <v>44</v>
      </c>
      <c r="K5" s="9">
        <v>3.573</v>
      </c>
      <c r="L5" s="9">
        <v>723.82730000000004</v>
      </c>
      <c r="M5" s="5"/>
      <c r="N5" s="4"/>
      <c r="O5" s="5"/>
      <c r="P5" s="5"/>
      <c r="Q5" s="4"/>
      <c r="R5" s="4"/>
      <c r="S5" s="5"/>
      <c r="T5" s="4"/>
      <c r="U5" s="4"/>
      <c r="AD5" s="7">
        <v>43020</v>
      </c>
    </row>
    <row r="6" spans="1:33" x14ac:dyDescent="0.25">
      <c r="A6" s="27" t="s">
        <v>45</v>
      </c>
      <c r="B6" s="28">
        <v>43047</v>
      </c>
      <c r="C6" s="29">
        <v>0.85637731481481483</v>
      </c>
      <c r="D6" s="27" t="s">
        <v>42</v>
      </c>
      <c r="E6" s="30">
        <v>2.4460000000000002</v>
      </c>
      <c r="F6" s="30">
        <v>19.447800000000001</v>
      </c>
      <c r="G6" s="30" t="s">
        <v>43</v>
      </c>
      <c r="H6" s="30">
        <v>3.3559999999999999</v>
      </c>
      <c r="I6" s="30">
        <v>4865.3108000000002</v>
      </c>
      <c r="J6" s="30" t="s">
        <v>44</v>
      </c>
      <c r="K6" s="30">
        <v>3.5760000000000001</v>
      </c>
      <c r="L6" s="30">
        <v>555.76580000000001</v>
      </c>
      <c r="O6" s="10">
        <f>($O$2/$M$2)*F6</f>
        <v>2.0505668860696162</v>
      </c>
      <c r="R6" s="10">
        <f>($R$2/$P$2)*I6</f>
        <v>512.80647674440502</v>
      </c>
      <c r="U6" s="10">
        <f>($S$2/$U$2)*L6</f>
        <v>1008.2304426907646</v>
      </c>
      <c r="V6" s="3">
        <v>0</v>
      </c>
      <c r="W6" s="11" t="s">
        <v>33</v>
      </c>
      <c r="X6" s="2">
        <f>SLOPE(O6:O10,$V$6:$V$10)</f>
        <v>4.4390042011701599E-5</v>
      </c>
      <c r="Y6" s="2">
        <f>RSQ(O6:O10,$V$6:$V$10)</f>
        <v>5.5185406226294954E-3</v>
      </c>
      <c r="Z6" s="2">
        <f>SLOPE($R6:$R10,$V$6:$V$10)</f>
        <v>21.892008245926867</v>
      </c>
      <c r="AA6" s="2">
        <f>RSQ(R6:R10,$V$6:$V$10)</f>
        <v>0.98628360545449045</v>
      </c>
      <c r="AB6" s="2">
        <f>SLOPE(U6:U10,$V$6:$V$10)</f>
        <v>8.2942034668818962</v>
      </c>
      <c r="AC6" s="2">
        <f>RSQ(U6:U10,$V$6:$V$10)</f>
        <v>0.98392407371889212</v>
      </c>
      <c r="AD6" s="7">
        <v>43020</v>
      </c>
      <c r="AE6" s="2"/>
    </row>
    <row r="7" spans="1:33" x14ac:dyDescent="0.25">
      <c r="A7" s="27" t="s">
        <v>46</v>
      </c>
      <c r="B7" s="28">
        <v>43047</v>
      </c>
      <c r="C7" s="29">
        <v>0.86003472222222221</v>
      </c>
      <c r="D7" s="27" t="s">
        <v>42</v>
      </c>
      <c r="E7" s="30">
        <v>2.4460000000000002</v>
      </c>
      <c r="F7" s="30">
        <v>19.291799999999999</v>
      </c>
      <c r="G7" s="30" t="s">
        <v>43</v>
      </c>
      <c r="H7" s="30">
        <v>3.36</v>
      </c>
      <c r="I7" s="30">
        <v>7649.2546000000002</v>
      </c>
      <c r="J7" s="30" t="s">
        <v>44</v>
      </c>
      <c r="K7" s="30">
        <v>3.58</v>
      </c>
      <c r="L7" s="30">
        <v>621.26</v>
      </c>
      <c r="O7" s="10">
        <f>($O$2/$M$2)*F7</f>
        <v>2.0341183194334485</v>
      </c>
      <c r="R7" s="10">
        <f>($R$2/$P$2)*I7</f>
        <v>806.23570875409087</v>
      </c>
      <c r="U7" s="10">
        <f>($S$2/$U$2)*L7</f>
        <v>1127.0453216553885</v>
      </c>
      <c r="V7" s="3">
        <v>10</v>
      </c>
      <c r="W7" s="13" t="s">
        <v>34</v>
      </c>
      <c r="X7" s="2">
        <f>SLOPE($O11:$O15,$V$6:$V$10)</f>
        <v>7.1835951597570174E-4</v>
      </c>
      <c r="Y7" s="2">
        <f>RSQ(O11:O15,$V$6:$V$10)</f>
        <v>0.13209625470084974</v>
      </c>
      <c r="Z7" s="2">
        <f>SLOPE($R11:$R15,$V$6:$V$10)</f>
        <v>14.400622216745036</v>
      </c>
      <c r="AA7" s="2">
        <f>RSQ(R11:R15,$V$6:$V$10)</f>
        <v>0.9890794648627752</v>
      </c>
      <c r="AB7" s="2">
        <f>SLOPE(U11:U15,$V$6:$V$10)</f>
        <v>9.136786221147057</v>
      </c>
      <c r="AC7" s="2">
        <f>RSQ(U11:U15,$V$6:$V$10)</f>
        <v>0.98030888996783272</v>
      </c>
      <c r="AD7" s="7">
        <v>43020</v>
      </c>
      <c r="AE7" s="2"/>
    </row>
    <row r="8" spans="1:33" x14ac:dyDescent="0.25">
      <c r="A8" s="27" t="s">
        <v>47</v>
      </c>
      <c r="B8" s="28">
        <v>43047</v>
      </c>
      <c r="C8" s="29">
        <v>0.8636921296296296</v>
      </c>
      <c r="D8" s="27" t="s">
        <v>42</v>
      </c>
      <c r="E8" s="30">
        <v>2.44</v>
      </c>
      <c r="F8" s="30">
        <v>19.310199999999998</v>
      </c>
      <c r="G8" s="30" t="s">
        <v>43</v>
      </c>
      <c r="H8" s="30">
        <v>3.3530000000000002</v>
      </c>
      <c r="I8" s="30">
        <v>9461.3269999999993</v>
      </c>
      <c r="J8" s="30" t="s">
        <v>44</v>
      </c>
      <c r="K8" s="30">
        <v>3.573</v>
      </c>
      <c r="L8" s="30">
        <v>656.39739999999995</v>
      </c>
      <c r="O8" s="10">
        <f>($O$2/$M$2)*F8</f>
        <v>2.0360584067802781</v>
      </c>
      <c r="R8" s="10">
        <f>($R$2/$P$2)*I8</f>
        <v>997.2291521842161</v>
      </c>
      <c r="U8" s="10">
        <f>($S$2/$U$2)*L8</f>
        <v>1190.7890719131456</v>
      </c>
      <c r="V8" s="3">
        <v>20</v>
      </c>
      <c r="W8" s="15" t="s">
        <v>35</v>
      </c>
      <c r="X8" s="2">
        <f>SLOPE($O20:$O24,$V$6:$V$10)</f>
        <v>9.9956674173640176E-5</v>
      </c>
      <c r="Y8" s="2">
        <f>RSQ(O20:O24,$V$6:$V$10)</f>
        <v>9.9293636149267849E-3</v>
      </c>
      <c r="Z8" s="2">
        <f>SLOPE($R20:$R24,$V$6:$V$10)</f>
        <v>18.868776826357379</v>
      </c>
      <c r="AA8" s="2">
        <f>RSQ(R20:R24,$V$6:$V$10)</f>
        <v>0.97733560443085199</v>
      </c>
      <c r="AB8" s="2">
        <f>SLOPE($U20:$U24,$V$6:$V$10)</f>
        <v>18.955911433389044</v>
      </c>
      <c r="AC8" s="2">
        <f>RSQ(U20:U24,$V$6:$V$10)</f>
        <v>0.97587801147684927</v>
      </c>
      <c r="AD8" s="7">
        <v>43020</v>
      </c>
      <c r="AE8" s="2"/>
    </row>
    <row r="9" spans="1:33" x14ac:dyDescent="0.25">
      <c r="A9" s="27" t="s">
        <v>48</v>
      </c>
      <c r="B9" s="28">
        <v>43047</v>
      </c>
      <c r="C9" s="29">
        <v>0.86777777777777787</v>
      </c>
      <c r="D9" s="27" t="s">
        <v>42</v>
      </c>
      <c r="E9" s="30">
        <v>2.4460000000000002</v>
      </c>
      <c r="F9" s="30">
        <v>19.501100000000001</v>
      </c>
      <c r="G9" s="30" t="s">
        <v>43</v>
      </c>
      <c r="H9" s="30">
        <v>3.36</v>
      </c>
      <c r="I9" s="30">
        <v>11885.6368</v>
      </c>
      <c r="J9" s="30" t="s">
        <v>44</v>
      </c>
      <c r="K9" s="30">
        <v>3.58</v>
      </c>
      <c r="L9" s="30">
        <v>710.89530000000002</v>
      </c>
      <c r="O9" s="10">
        <f>($O$2/$M$2)*F9</f>
        <v>2.0561868130036398</v>
      </c>
      <c r="R9" s="10">
        <f>($R$2/$P$2)*I9</f>
        <v>1252.7527596534314</v>
      </c>
      <c r="U9" s="10">
        <f>($S$2/$U$2)*L9</f>
        <v>1289.6552523127259</v>
      </c>
      <c r="V9" s="3">
        <v>30</v>
      </c>
      <c r="W9" s="18" t="s">
        <v>36</v>
      </c>
      <c r="X9" s="2">
        <f>SLOPE($O25:$O29,$V$6:$V$10)</f>
        <v>4.5199817599950844E-3</v>
      </c>
      <c r="Y9" s="2">
        <f>RSQ(O25:O29,$V$6:$V$10)</f>
        <v>0.88219646887414838</v>
      </c>
      <c r="Z9" s="2">
        <f>SLOPE($R25:$R29,$V$6:$V$10)</f>
        <v>54.843390826000885</v>
      </c>
      <c r="AA9" s="2">
        <f>RSQ(R25:R29,$V$6:$V$10)</f>
        <v>0.99409579614155452</v>
      </c>
      <c r="AB9" s="2">
        <f>SLOPE(U25:U29,$V$6:$V$10)</f>
        <v>8.1588041902069559</v>
      </c>
      <c r="AC9" s="2">
        <f>RSQ(U25:U29,$V$6:$V$10)</f>
        <v>0.99432502173275028</v>
      </c>
      <c r="AD9" s="7">
        <v>43020</v>
      </c>
      <c r="AE9" s="2"/>
    </row>
    <row r="10" spans="1:33" x14ac:dyDescent="0.25">
      <c r="A10" s="27" t="s">
        <v>49</v>
      </c>
      <c r="B10" s="28">
        <v>43047</v>
      </c>
      <c r="C10" s="29">
        <v>0.8714467592592593</v>
      </c>
      <c r="D10" s="27" t="s">
        <v>42</v>
      </c>
      <c r="E10" s="30">
        <v>2.4430000000000001</v>
      </c>
      <c r="F10" s="30">
        <v>19.3642</v>
      </c>
      <c r="G10" s="30" t="s">
        <v>43</v>
      </c>
      <c r="H10" s="30">
        <v>3.3559999999999999</v>
      </c>
      <c r="I10" s="30">
        <v>13132.2678</v>
      </c>
      <c r="J10" s="30" t="s">
        <v>44</v>
      </c>
      <c r="K10" s="30">
        <v>3.5760000000000001</v>
      </c>
      <c r="L10" s="30">
        <v>739.54840000000002</v>
      </c>
      <c r="O10" s="10">
        <f>($O$2/$M$2)*F10</f>
        <v>2.0417521413851056</v>
      </c>
      <c r="R10" s="10">
        <f>($R$2/$P$2)*I10</f>
        <v>1384.1483635910779</v>
      </c>
      <c r="U10" s="10">
        <f>($S$2/$U$2)*L10</f>
        <v>1341.6356507061907</v>
      </c>
      <c r="V10" s="3">
        <v>40</v>
      </c>
      <c r="W10" s="20" t="s">
        <v>37</v>
      </c>
      <c r="X10" s="2">
        <f>SLOPE($O34:$O38,$V$6:$V$10)</f>
        <v>-4.6393393076415988E-6</v>
      </c>
      <c r="Y10" s="2">
        <f>RSQ(O34:O38,$V$6:$V$10)</f>
        <v>1.0860542732756688E-5</v>
      </c>
      <c r="Z10" s="2">
        <f>SLOPE($R34:$R38,$V$6:$V$10)</f>
        <v>9.4781163645837374</v>
      </c>
      <c r="AA10" s="2">
        <f>RSQ(R34:R38,$V$6:$V$10)</f>
        <v>0.99328599973946607</v>
      </c>
      <c r="AB10" s="2">
        <f>SLOPE(U34:U38,$V$6:$V$10)</f>
        <v>2.5633632287593855E-2</v>
      </c>
      <c r="AC10" s="2">
        <f>RSQ(U34:U38,$V$6:$V$10)</f>
        <v>5.4139874869045448E-3</v>
      </c>
      <c r="AD10" s="7">
        <v>43020</v>
      </c>
      <c r="AE10" s="2"/>
    </row>
    <row r="11" spans="1:33" x14ac:dyDescent="0.25">
      <c r="A11" s="27" t="s">
        <v>50</v>
      </c>
      <c r="B11" s="28">
        <v>43047</v>
      </c>
      <c r="C11" s="29">
        <v>0.87553240740740745</v>
      </c>
      <c r="D11" s="27" t="s">
        <v>42</v>
      </c>
      <c r="E11" s="30">
        <v>2.44</v>
      </c>
      <c r="F11" s="30">
        <v>18.413799999999998</v>
      </c>
      <c r="G11" s="30" t="s">
        <v>43</v>
      </c>
      <c r="H11" s="30">
        <v>3.3530000000000002</v>
      </c>
      <c r="I11" s="30">
        <v>4839.6505999999999</v>
      </c>
      <c r="J11" s="30" t="s">
        <v>44</v>
      </c>
      <c r="K11" s="30">
        <v>3.573</v>
      </c>
      <c r="L11" s="30">
        <v>588.96</v>
      </c>
      <c r="O11" s="12">
        <f>($O$2/$M$2)*F11</f>
        <v>1.9415424123401461</v>
      </c>
      <c r="R11" s="12">
        <f>($R$2/$P$2)*I11</f>
        <v>510.10187732712683</v>
      </c>
      <c r="U11" s="12">
        <f>($S$2/$U$2)*L11</f>
        <v>1068.4489789172935</v>
      </c>
      <c r="V11" s="3"/>
      <c r="W11" s="21" t="s">
        <v>38</v>
      </c>
      <c r="X11" s="2">
        <f>SLOPE($O39:$O43,$V$6:$V$10)</f>
        <v>-5.7347505818879365E-3</v>
      </c>
      <c r="Y11" s="2">
        <f>RSQ(O39:O43,$V$6:$V$10)</f>
        <v>0.96374924156177433</v>
      </c>
      <c r="Z11" s="2">
        <f>SLOPE($R39:$R43,$V$6:$V$10)</f>
        <v>7.468186628400117</v>
      </c>
      <c r="AA11" s="2">
        <f>RSQ(R39:R43,$V$6:$V$10)</f>
        <v>0.95341433935865416</v>
      </c>
      <c r="AB11" s="2">
        <f>SLOPE($U39:$U43,$V$6:$V$10)</f>
        <v>0.71311204873784617</v>
      </c>
      <c r="AC11" s="2">
        <f>RSQ(U39:U43,$V$6:$V$10)</f>
        <v>0.74570503577514058</v>
      </c>
      <c r="AD11" s="7">
        <v>43020</v>
      </c>
      <c r="AE11" s="2"/>
    </row>
    <row r="12" spans="1:33" x14ac:dyDescent="0.25">
      <c r="A12" s="27" t="s">
        <v>51</v>
      </c>
      <c r="B12" s="28">
        <v>43047</v>
      </c>
      <c r="C12" s="29">
        <v>0.8796180555555555</v>
      </c>
      <c r="D12" s="27" t="s">
        <v>42</v>
      </c>
      <c r="E12" s="30">
        <v>2.4430000000000001</v>
      </c>
      <c r="F12" s="30">
        <v>19.025400000000001</v>
      </c>
      <c r="G12" s="30" t="s">
        <v>43</v>
      </c>
      <c r="H12" s="30">
        <v>3.3530000000000002</v>
      </c>
      <c r="I12" s="30">
        <v>5813.7811000000002</v>
      </c>
      <c r="J12" s="30" t="s">
        <v>44</v>
      </c>
      <c r="K12" s="30">
        <v>3.573</v>
      </c>
      <c r="L12" s="30">
        <v>609.64739999999995</v>
      </c>
      <c r="O12" s="12">
        <f>($O$2/$M$2)*F12</f>
        <v>2.0060292287163008</v>
      </c>
      <c r="R12" s="12">
        <f>($R$2/$P$2)*I12</f>
        <v>612.7757763089279</v>
      </c>
      <c r="U12" s="12">
        <f>($S$2/$U$2)*L12</f>
        <v>1105.9785758448497</v>
      </c>
      <c r="V12" s="3"/>
      <c r="W12" s="23" t="s">
        <v>39</v>
      </c>
      <c r="X12" s="2">
        <f>SLOPE($O48:$O52,$V$6:$V$10)</f>
        <v>-1.9124621900436355E-3</v>
      </c>
      <c r="Y12" s="2">
        <f>RSQ(O48:O52,$V$6:$V$10)</f>
        <v>0.89264260095713288</v>
      </c>
      <c r="Z12" s="2">
        <f>SLOPE($R48:$R52,$V$6:$V$10)</f>
        <v>3.5866864694856622</v>
      </c>
      <c r="AA12" s="2">
        <f>RSQ(R48:R52,$V$6:$V$10)</f>
        <v>0.91202831901362968</v>
      </c>
      <c r="AB12" s="2">
        <f>SLOPE(U48:U52,$V$6:$V$10)</f>
        <v>-9.0046070221302441E-2</v>
      </c>
      <c r="AC12" s="2">
        <f>RSQ(U48:U52,$V$6:$V$10)</f>
        <v>3.0395895557426882E-2</v>
      </c>
      <c r="AD12" s="7">
        <v>43020</v>
      </c>
      <c r="AE12" s="2"/>
    </row>
    <row r="13" spans="1:33" x14ac:dyDescent="0.25">
      <c r="A13" s="27" t="s">
        <v>52</v>
      </c>
      <c r="B13" s="28">
        <v>43047</v>
      </c>
      <c r="C13" s="29">
        <v>0.88328703703703704</v>
      </c>
      <c r="D13" s="27" t="s">
        <v>42</v>
      </c>
      <c r="E13" s="30">
        <v>2.4430000000000001</v>
      </c>
      <c r="F13" s="30">
        <v>19.165199999999999</v>
      </c>
      <c r="G13" s="30" t="s">
        <v>43</v>
      </c>
      <c r="H13" s="30">
        <v>3.3530000000000002</v>
      </c>
      <c r="I13" s="30">
        <v>7633.4970000000003</v>
      </c>
      <c r="J13" s="30" t="s">
        <v>44</v>
      </c>
      <c r="K13" s="30">
        <v>3.5760000000000001</v>
      </c>
      <c r="L13" s="30">
        <v>678.72</v>
      </c>
      <c r="O13" s="12">
        <f>($O$2/$M$2)*F13</f>
        <v>2.02076967497102</v>
      </c>
      <c r="R13" s="12">
        <f>($R$2/$P$2)*I13</f>
        <v>804.57484890975206</v>
      </c>
      <c r="U13" s="12">
        <f>($S$2/$U$2)*L13</f>
        <v>1231.2851313684214</v>
      </c>
      <c r="V13" s="3"/>
      <c r="W13" s="25" t="s">
        <v>40</v>
      </c>
      <c r="X13" s="2">
        <f>SLOPE($O53:$O57,$V$6:$V$10)</f>
        <v>-3.7425761073767274E-3</v>
      </c>
      <c r="Y13" s="2">
        <f>RSQ(O53:O57,$V$6:$V$10)</f>
        <v>0.91795604286561472</v>
      </c>
      <c r="Z13" s="2">
        <f>SLOPE($R53:$R57,$V$6:$V$10)</f>
        <v>4.3536515532233162</v>
      </c>
      <c r="AA13" s="2">
        <f>RSQ(R53:R57,$V$6:$V$10)</f>
        <v>0.95984963956925118</v>
      </c>
      <c r="AB13" s="2">
        <f>SLOPE(U53:U57,$V$6:$V$10)</f>
        <v>0.24305508989806071</v>
      </c>
      <c r="AC13" s="2">
        <f>RSQ(U53:U57,$V$6:$V$10)</f>
        <v>0.20620154618678663</v>
      </c>
      <c r="AD13" s="7">
        <v>43020</v>
      </c>
      <c r="AE13" s="2"/>
    </row>
    <row r="14" spans="1:33" x14ac:dyDescent="0.25">
      <c r="A14" s="27" t="s">
        <v>53</v>
      </c>
      <c r="B14" s="28">
        <v>43047</v>
      </c>
      <c r="C14" s="29">
        <v>0.88737268518518519</v>
      </c>
      <c r="D14" s="27" t="s">
        <v>42</v>
      </c>
      <c r="E14" s="30">
        <v>2.44</v>
      </c>
      <c r="F14" s="30">
        <v>19.0123</v>
      </c>
      <c r="G14" s="30" t="s">
        <v>43</v>
      </c>
      <c r="H14" s="30">
        <v>3.35</v>
      </c>
      <c r="I14" s="30">
        <v>9078.3703000000005</v>
      </c>
      <c r="J14" s="30" t="s">
        <v>44</v>
      </c>
      <c r="K14" s="30">
        <v>3.573</v>
      </c>
      <c r="L14" s="30">
        <v>735.31129999999996</v>
      </c>
      <c r="O14" s="12">
        <f>($O$2/$M$2)*F14</f>
        <v>2.0046479708769813</v>
      </c>
      <c r="R14" s="12">
        <f>($R$2/$P$2)*I14</f>
        <v>956.86530203251289</v>
      </c>
      <c r="U14" s="12">
        <f>($S$2/$U$2)*L14</f>
        <v>1333.9490078636029</v>
      </c>
      <c r="AD14" s="7">
        <v>43020</v>
      </c>
    </row>
    <row r="15" spans="1:33" x14ac:dyDescent="0.25">
      <c r="A15" s="27" t="s">
        <v>54</v>
      </c>
      <c r="B15" s="28">
        <v>43047</v>
      </c>
      <c r="C15" s="29">
        <v>0.8914467592592592</v>
      </c>
      <c r="D15" s="27" t="s">
        <v>42</v>
      </c>
      <c r="E15" s="30">
        <v>2.4460000000000002</v>
      </c>
      <c r="F15" s="30">
        <v>18.760999999999999</v>
      </c>
      <c r="G15" s="30" t="s">
        <v>43</v>
      </c>
      <c r="H15" s="30">
        <v>3.3559999999999999</v>
      </c>
      <c r="I15" s="30">
        <v>10038.7345</v>
      </c>
      <c r="J15" s="30" t="s">
        <v>44</v>
      </c>
      <c r="K15" s="30">
        <v>3.58</v>
      </c>
      <c r="L15" s="30">
        <v>777.9511</v>
      </c>
      <c r="O15" s="12">
        <f>($O$2/$M$2)*F15</f>
        <v>1.978151017058591</v>
      </c>
      <c r="R15" s="12">
        <f>($R$2/$P$2)*I15</f>
        <v>1058.0882253025861</v>
      </c>
      <c r="U15" s="12">
        <f>($S$2/$U$2)*L15</f>
        <v>1411.3030739652697</v>
      </c>
      <c r="AD15" s="7">
        <v>43020</v>
      </c>
    </row>
    <row r="16" spans="1:33" x14ac:dyDescent="0.25">
      <c r="A16" s="5" t="s">
        <v>41</v>
      </c>
      <c r="B16" s="7">
        <v>43047</v>
      </c>
      <c r="C16" s="8">
        <v>0.89553240740740747</v>
      </c>
      <c r="D16" s="5" t="s">
        <v>42</v>
      </c>
      <c r="E16" s="9">
        <v>2.4460000000000002</v>
      </c>
      <c r="F16" s="9">
        <v>38.4724</v>
      </c>
      <c r="G16" s="9" t="s">
        <v>43</v>
      </c>
      <c r="H16" s="9">
        <v>3.3559999999999999</v>
      </c>
      <c r="I16" s="9">
        <v>3785.4564</v>
      </c>
      <c r="J16" s="9" t="s">
        <v>44</v>
      </c>
      <c r="K16" s="9">
        <v>3.58</v>
      </c>
      <c r="L16" s="9">
        <v>722.25829999999996</v>
      </c>
      <c r="M16" s="5"/>
      <c r="N16" s="4"/>
      <c r="O16" s="5"/>
      <c r="P16" s="5"/>
      <c r="Q16" s="4"/>
      <c r="R16" s="4"/>
      <c r="S16" s="5"/>
      <c r="T16" s="4"/>
      <c r="U16" s="4"/>
      <c r="AD16" s="7">
        <v>43020</v>
      </c>
    </row>
    <row r="17" spans="1:30" x14ac:dyDescent="0.25">
      <c r="A17" s="5" t="s">
        <v>41</v>
      </c>
      <c r="B17" s="7">
        <v>43047</v>
      </c>
      <c r="C17" s="8">
        <v>0.89961805555555552</v>
      </c>
      <c r="D17" s="5" t="s">
        <v>42</v>
      </c>
      <c r="E17" s="9">
        <v>2.4460000000000002</v>
      </c>
      <c r="F17" s="9">
        <v>38.899000000000001</v>
      </c>
      <c r="G17" s="9" t="s">
        <v>43</v>
      </c>
      <c r="H17" s="9">
        <v>3.36</v>
      </c>
      <c r="I17" s="9">
        <v>3777.761</v>
      </c>
      <c r="J17" s="9" t="s">
        <v>44</v>
      </c>
      <c r="K17" s="9">
        <v>3.5830000000000002</v>
      </c>
      <c r="L17" s="9">
        <v>723.8836</v>
      </c>
      <c r="M17" s="5"/>
      <c r="N17" s="4"/>
      <c r="O17" s="5"/>
      <c r="P17" s="5"/>
      <c r="Q17" s="4"/>
      <c r="R17" s="4"/>
      <c r="S17" s="5"/>
      <c r="T17" s="4"/>
      <c r="U17" s="4"/>
      <c r="AD17" s="7">
        <v>43020</v>
      </c>
    </row>
    <row r="18" spans="1:30" x14ac:dyDescent="0.25">
      <c r="A18" s="5" t="s">
        <v>41</v>
      </c>
      <c r="B18" s="7">
        <v>43047</v>
      </c>
      <c r="C18" s="8">
        <v>0.90328703703703705</v>
      </c>
      <c r="D18" s="5" t="s">
        <v>42</v>
      </c>
      <c r="E18" s="9">
        <v>2.4460000000000002</v>
      </c>
      <c r="F18" s="9">
        <v>38.875599999999999</v>
      </c>
      <c r="G18" s="9" t="s">
        <v>43</v>
      </c>
      <c r="H18" s="9">
        <v>3.36</v>
      </c>
      <c r="I18" s="9">
        <v>3807.3056000000001</v>
      </c>
      <c r="J18" s="9" t="s">
        <v>44</v>
      </c>
      <c r="K18" s="9">
        <v>3.58</v>
      </c>
      <c r="L18" s="9">
        <v>724.39400000000001</v>
      </c>
      <c r="M18" s="5"/>
      <c r="N18" s="4"/>
      <c r="O18" s="5"/>
      <c r="P18" s="5"/>
      <c r="Q18" s="4"/>
      <c r="R18" s="4"/>
      <c r="S18" s="5"/>
      <c r="T18" s="4"/>
      <c r="U18" s="4"/>
      <c r="AD18" s="7">
        <v>43020</v>
      </c>
    </row>
    <row r="19" spans="1:30" x14ac:dyDescent="0.25">
      <c r="A19" s="5" t="s">
        <v>41</v>
      </c>
      <c r="B19" s="7">
        <v>43047</v>
      </c>
      <c r="C19" s="8">
        <v>0.90737268518518521</v>
      </c>
      <c r="D19" s="5" t="s">
        <v>42</v>
      </c>
      <c r="E19" s="9">
        <v>2.4460000000000002</v>
      </c>
      <c r="F19" s="9">
        <v>38.563400000000001</v>
      </c>
      <c r="G19" s="9" t="s">
        <v>43</v>
      </c>
      <c r="H19" s="9">
        <v>3.3559999999999999</v>
      </c>
      <c r="I19" s="9">
        <v>3753.7669999999998</v>
      </c>
      <c r="J19" s="9" t="s">
        <v>44</v>
      </c>
      <c r="K19" s="9">
        <v>3.58</v>
      </c>
      <c r="L19" s="9">
        <v>723.54480000000001</v>
      </c>
      <c r="M19" s="5"/>
      <c r="N19" s="4"/>
      <c r="O19" s="5"/>
      <c r="P19" s="5"/>
      <c r="Q19" s="4"/>
      <c r="R19" s="4"/>
      <c r="S19" s="5"/>
      <c r="T19" s="4"/>
      <c r="U19" s="4"/>
      <c r="AD19" s="7">
        <v>43020</v>
      </c>
    </row>
    <row r="20" spans="1:30" x14ac:dyDescent="0.25">
      <c r="A20" s="27" t="s">
        <v>55</v>
      </c>
      <c r="B20" s="28">
        <v>43047</v>
      </c>
      <c r="C20" s="29">
        <v>0.91145833333333337</v>
      </c>
      <c r="D20" s="27" t="s">
        <v>42</v>
      </c>
      <c r="E20" s="30">
        <v>2.4460000000000002</v>
      </c>
      <c r="F20" s="30">
        <v>19.079000000000001</v>
      </c>
      <c r="G20" s="30" t="s">
        <v>43</v>
      </c>
      <c r="H20" s="30">
        <v>3.3559999999999999</v>
      </c>
      <c r="I20" s="30">
        <v>4635.3627999999999</v>
      </c>
      <c r="J20" s="30" t="s">
        <v>44</v>
      </c>
      <c r="K20" s="30">
        <v>3.5760000000000001</v>
      </c>
      <c r="L20" s="30">
        <v>566.57399999999996</v>
      </c>
      <c r="O20" s="14">
        <f>($O$2/$M$2)*F20</f>
        <v>2.0116807875092402</v>
      </c>
      <c r="P20" s="3"/>
      <c r="R20" s="14">
        <f>($R$2/$P$2)*I20</f>
        <v>488.56982906417403</v>
      </c>
      <c r="S20" s="3"/>
      <c r="U20" s="14">
        <f>($S$2/$U$2)*L20</f>
        <v>1027.8379037304512</v>
      </c>
      <c r="AD20" s="7">
        <v>43020</v>
      </c>
    </row>
    <row r="21" spans="1:30" x14ac:dyDescent="0.25">
      <c r="A21" s="27" t="s">
        <v>56</v>
      </c>
      <c r="B21" s="28">
        <v>43047</v>
      </c>
      <c r="C21" s="29">
        <v>0.91555555555555557</v>
      </c>
      <c r="D21" s="27" t="s">
        <v>42</v>
      </c>
      <c r="E21" s="30">
        <v>2.4460000000000002</v>
      </c>
      <c r="F21" s="30">
        <v>18.760200000000001</v>
      </c>
      <c r="G21" s="30" t="s">
        <v>43</v>
      </c>
      <c r="H21" s="30">
        <v>3.3559999999999999</v>
      </c>
      <c r="I21" s="30">
        <v>7526.3864000000003</v>
      </c>
      <c r="J21" s="30" t="s">
        <v>44</v>
      </c>
      <c r="K21" s="30">
        <v>3.5760000000000001</v>
      </c>
      <c r="L21" s="30">
        <v>738.03880000000004</v>
      </c>
      <c r="O21" s="14">
        <f>($O$2/$M$2)*F21</f>
        <v>1.9780666654348158</v>
      </c>
      <c r="P21" s="3"/>
      <c r="R21" s="14">
        <f>($R$2/$P$2)*I21</f>
        <v>793.28533182320143</v>
      </c>
      <c r="S21" s="3"/>
      <c r="U21" s="14">
        <f>($S$2/$U$2)*L21</f>
        <v>1338.8970426876945</v>
      </c>
      <c r="AD21" s="7">
        <v>43020</v>
      </c>
    </row>
    <row r="22" spans="1:30" x14ac:dyDescent="0.25">
      <c r="A22" s="27" t="s">
        <v>57</v>
      </c>
      <c r="B22" s="28">
        <v>43047</v>
      </c>
      <c r="C22" s="29">
        <v>0.91964120370370372</v>
      </c>
      <c r="D22" s="27" t="s">
        <v>42</v>
      </c>
      <c r="E22" s="30">
        <v>2.4500000000000002</v>
      </c>
      <c r="F22" s="30">
        <v>19.050799999999999</v>
      </c>
      <c r="G22" s="30" t="s">
        <v>43</v>
      </c>
      <c r="H22" s="30">
        <v>3.36</v>
      </c>
      <c r="I22" s="30">
        <v>8803.1687999999995</v>
      </c>
      <c r="J22" s="30" t="s">
        <v>44</v>
      </c>
      <c r="K22" s="30">
        <v>3.58</v>
      </c>
      <c r="L22" s="30">
        <v>823.05949999999996</v>
      </c>
      <c r="O22" s="14">
        <f>($O$2/$M$2)*F22</f>
        <v>2.0087073927711638</v>
      </c>
      <c r="P22" s="3"/>
      <c r="R22" s="14">
        <f>($R$2/$P$2)*I22</f>
        <v>927.85891016752123</v>
      </c>
      <c r="S22" s="3"/>
      <c r="U22" s="14">
        <f>($S$2/$U$2)*L22</f>
        <v>1493.1354970849939</v>
      </c>
      <c r="AD22" s="7">
        <v>43020</v>
      </c>
    </row>
    <row r="23" spans="1:30" x14ac:dyDescent="0.25">
      <c r="A23" s="27" t="s">
        <v>58</v>
      </c>
      <c r="B23" s="28">
        <v>43047</v>
      </c>
      <c r="C23" s="29">
        <v>0.92329861111111111</v>
      </c>
      <c r="D23" s="27" t="s">
        <v>42</v>
      </c>
      <c r="E23" s="30">
        <v>2.44</v>
      </c>
      <c r="F23" s="30">
        <v>19.142199999999999</v>
      </c>
      <c r="G23" s="30" t="s">
        <v>43</v>
      </c>
      <c r="H23" s="30">
        <v>3.3530000000000002</v>
      </c>
      <c r="I23" s="30">
        <v>10700.5944</v>
      </c>
      <c r="J23" s="30" t="s">
        <v>44</v>
      </c>
      <c r="K23" s="30">
        <v>3.5760000000000001</v>
      </c>
      <c r="L23" s="30">
        <v>912.31110000000001</v>
      </c>
      <c r="O23" s="14">
        <f>($O$2/$M$2)*F23</f>
        <v>2.0183445657874826</v>
      </c>
      <c r="P23" s="3"/>
      <c r="R23" s="14">
        <f>($R$2/$P$2)*I23</f>
        <v>1127.8486285675542</v>
      </c>
      <c r="S23" s="3"/>
      <c r="U23" s="14">
        <f>($S$2/$U$2)*L23</f>
        <v>1655.0493467296808</v>
      </c>
      <c r="AD23" s="7">
        <v>43020</v>
      </c>
    </row>
    <row r="24" spans="1:30" x14ac:dyDescent="0.25">
      <c r="A24" s="27" t="s">
        <v>59</v>
      </c>
      <c r="B24" s="28">
        <v>43047</v>
      </c>
      <c r="C24" s="29">
        <v>0.92738425925925927</v>
      </c>
      <c r="D24" s="27" t="s">
        <v>42</v>
      </c>
      <c r="E24" s="30">
        <v>2.4460000000000002</v>
      </c>
      <c r="F24" s="30">
        <v>18.935400000000001</v>
      </c>
      <c r="G24" s="30" t="s">
        <v>43</v>
      </c>
      <c r="H24" s="30">
        <v>3.36</v>
      </c>
      <c r="I24" s="30">
        <v>11999.244000000001</v>
      </c>
      <c r="J24" s="30" t="s">
        <v>44</v>
      </c>
      <c r="K24" s="30">
        <v>3.5830000000000002</v>
      </c>
      <c r="L24" s="30">
        <v>1001.8902</v>
      </c>
      <c r="O24" s="14">
        <f>($O$2/$M$2)*F24</f>
        <v>1.9965396710415888</v>
      </c>
      <c r="P24" s="3"/>
      <c r="R24" s="14">
        <f>($R$2/$P$2)*I24</f>
        <v>1264.7270220098665</v>
      </c>
      <c r="S24" s="3"/>
      <c r="U24" s="14">
        <f>($S$2/$U$2)*L24</f>
        <v>1817.5573233789103</v>
      </c>
      <c r="AD24" s="7">
        <v>43020</v>
      </c>
    </row>
    <row r="25" spans="1:30" x14ac:dyDescent="0.25">
      <c r="A25" s="27" t="s">
        <v>60</v>
      </c>
      <c r="B25" s="28">
        <v>43047</v>
      </c>
      <c r="C25" s="29">
        <v>0.93146990740740743</v>
      </c>
      <c r="D25" s="27" t="s">
        <v>42</v>
      </c>
      <c r="E25" s="30">
        <v>2.4430000000000001</v>
      </c>
      <c r="F25" s="30">
        <v>18.9712</v>
      </c>
      <c r="G25" s="30" t="s">
        <v>43</v>
      </c>
      <c r="H25" s="30">
        <v>3.3559999999999999</v>
      </c>
      <c r="I25" s="30">
        <v>4669.3140000000003</v>
      </c>
      <c r="J25" s="30" t="s">
        <v>44</v>
      </c>
      <c r="K25" s="30">
        <v>3.5760000000000001</v>
      </c>
      <c r="L25" s="30">
        <v>535.19200000000001</v>
      </c>
      <c r="O25" s="17">
        <f>($O$2/$M$2)*F25</f>
        <v>2.0003144062055296</v>
      </c>
      <c r="P25" s="3"/>
      <c r="R25" s="17">
        <f>($R$2/$P$2)*I25</f>
        <v>492.14830451393249</v>
      </c>
      <c r="S25" s="3"/>
      <c r="U25" s="17">
        <f>($S$2/$U$2)*L25</f>
        <v>970.90693073333352</v>
      </c>
      <c r="AD25" s="7">
        <v>43020</v>
      </c>
    </row>
    <row r="26" spans="1:30" x14ac:dyDescent="0.25">
      <c r="A26" s="27" t="s">
        <v>61</v>
      </c>
      <c r="B26" s="28">
        <v>43047</v>
      </c>
      <c r="C26" s="29">
        <v>0.93555555555555558</v>
      </c>
      <c r="D26" s="27" t="s">
        <v>42</v>
      </c>
      <c r="E26" s="30">
        <v>2.44</v>
      </c>
      <c r="F26" s="30">
        <v>19.755199999999999</v>
      </c>
      <c r="G26" s="30" t="s">
        <v>43</v>
      </c>
      <c r="H26" s="30">
        <v>3.3530000000000002</v>
      </c>
      <c r="I26" s="30">
        <v>10254.7824</v>
      </c>
      <c r="J26" s="30" t="s">
        <v>44</v>
      </c>
      <c r="K26" s="30">
        <v>3.573</v>
      </c>
      <c r="L26" s="30">
        <v>566.05899999999997</v>
      </c>
      <c r="O26" s="17">
        <f>($O$2/$M$2)*F26</f>
        <v>2.0829789975052435</v>
      </c>
      <c r="P26" s="3"/>
      <c r="R26" s="17">
        <f>($R$2/$P$2)*I26</f>
        <v>1080.8597946763305</v>
      </c>
      <c r="S26" s="3"/>
      <c r="U26" s="17">
        <f>($S$2/$U$2)*L26</f>
        <v>1026.9036276775064</v>
      </c>
      <c r="AD26" s="7">
        <v>43020</v>
      </c>
    </row>
    <row r="27" spans="1:30" x14ac:dyDescent="0.25">
      <c r="A27" s="27" t="s">
        <v>62</v>
      </c>
      <c r="B27" s="28">
        <v>43047</v>
      </c>
      <c r="C27" s="29">
        <v>0.93922453703703701</v>
      </c>
      <c r="D27" s="27" t="s">
        <v>42</v>
      </c>
      <c r="E27" s="30">
        <v>2.44</v>
      </c>
      <c r="F27" s="30">
        <v>20.427399999999999</v>
      </c>
      <c r="G27" s="30" t="s">
        <v>43</v>
      </c>
      <c r="H27" s="30">
        <v>3.3530000000000002</v>
      </c>
      <c r="I27" s="30">
        <v>16290.3148</v>
      </c>
      <c r="J27" s="30" t="s">
        <v>44</v>
      </c>
      <c r="K27" s="30">
        <v>3.573</v>
      </c>
      <c r="L27" s="30">
        <v>618.90039999999999</v>
      </c>
      <c r="O27" s="17">
        <f>($O$2/$M$2)*F27</f>
        <v>2.1538554493823709</v>
      </c>
      <c r="P27" s="3"/>
      <c r="R27" s="17">
        <f>($R$2/$P$2)*I27</f>
        <v>1717.0082819056977</v>
      </c>
      <c r="S27" s="3"/>
      <c r="U27" s="17">
        <f>($S$2/$U$2)*L27</f>
        <v>1122.7647046174689</v>
      </c>
      <c r="AD27" s="7">
        <v>43020</v>
      </c>
    </row>
    <row r="28" spans="1:30" x14ac:dyDescent="0.25">
      <c r="A28" s="27" t="s">
        <v>63</v>
      </c>
      <c r="B28" s="28">
        <v>43047</v>
      </c>
      <c r="C28" s="29">
        <v>0.94329861111111113</v>
      </c>
      <c r="D28" s="27" t="s">
        <v>42</v>
      </c>
      <c r="E28" s="30">
        <v>2.4430000000000001</v>
      </c>
      <c r="F28" s="30">
        <v>20.552</v>
      </c>
      <c r="G28" s="30" t="s">
        <v>43</v>
      </c>
      <c r="H28" s="30">
        <v>3.3559999999999999</v>
      </c>
      <c r="I28" s="30">
        <v>21245.3508</v>
      </c>
      <c r="J28" s="30" t="s">
        <v>44</v>
      </c>
      <c r="K28" s="30">
        <v>3.5760000000000001</v>
      </c>
      <c r="L28" s="30">
        <v>667.86749999999995</v>
      </c>
      <c r="O28" s="17">
        <f>($O$2/$M$2)*F28</f>
        <v>2.1669932147853612</v>
      </c>
      <c r="P28" s="3"/>
      <c r="R28" s="17">
        <f>($R$2/$P$2)*I28</f>
        <v>2239.2718448628038</v>
      </c>
      <c r="S28" s="3"/>
      <c r="U28" s="17">
        <f>($S$2/$U$2)*L28</f>
        <v>1211.5973044468985</v>
      </c>
      <c r="AD28" s="7">
        <v>43020</v>
      </c>
    </row>
    <row r="29" spans="1:30" x14ac:dyDescent="0.25">
      <c r="A29" s="27" t="s">
        <v>64</v>
      </c>
      <c r="B29" s="28">
        <v>43047</v>
      </c>
      <c r="C29" s="29">
        <v>0.94739583333333333</v>
      </c>
      <c r="D29" s="27" t="s">
        <v>42</v>
      </c>
      <c r="E29" s="30">
        <v>2.4460000000000002</v>
      </c>
      <c r="F29" s="30">
        <v>20.716200000000001</v>
      </c>
      <c r="G29" s="30" t="s">
        <v>43</v>
      </c>
      <c r="H29" s="30">
        <v>3.36</v>
      </c>
      <c r="I29" s="30">
        <v>25190.680700000001</v>
      </c>
      <c r="J29" s="30" t="s">
        <v>44</v>
      </c>
      <c r="K29" s="30">
        <v>3.58</v>
      </c>
      <c r="L29" s="30">
        <v>709.15620000000001</v>
      </c>
      <c r="O29" s="17">
        <f>($O$2/$M$2)*F29</f>
        <v>2.1843063855652249</v>
      </c>
      <c r="P29" s="3"/>
      <c r="R29" s="17">
        <f>($R$2/$P$2)*I29</f>
        <v>2655.1118207207401</v>
      </c>
      <c r="S29" s="3"/>
      <c r="U29" s="17">
        <f>($S$2/$U$2)*L29</f>
        <v>1286.5003018589853</v>
      </c>
      <c r="AD29" s="7">
        <v>43020</v>
      </c>
    </row>
    <row r="30" spans="1:30" x14ac:dyDescent="0.25">
      <c r="A30" s="5" t="s">
        <v>41</v>
      </c>
      <c r="B30" s="7">
        <v>43047</v>
      </c>
      <c r="C30" s="8">
        <v>0.95148148148148148</v>
      </c>
      <c r="D30" s="5" t="s">
        <v>42</v>
      </c>
      <c r="E30" s="9">
        <v>2.4460000000000002</v>
      </c>
      <c r="F30" s="9">
        <v>39.086100000000002</v>
      </c>
      <c r="G30" s="9" t="s">
        <v>43</v>
      </c>
      <c r="H30" s="9">
        <v>3.36</v>
      </c>
      <c r="I30" s="9">
        <v>3804.7379999999998</v>
      </c>
      <c r="J30" s="9" t="s">
        <v>44</v>
      </c>
      <c r="K30" s="9">
        <v>3.58</v>
      </c>
      <c r="L30" s="9">
        <v>728.11590000000001</v>
      </c>
      <c r="M30" s="5"/>
      <c r="N30" s="4"/>
      <c r="O30" s="5"/>
      <c r="P30" s="5"/>
      <c r="Q30" s="4"/>
      <c r="R30" s="4"/>
      <c r="S30" s="5"/>
      <c r="T30" s="4"/>
      <c r="U30" s="4"/>
      <c r="AD30" s="7">
        <v>43020</v>
      </c>
    </row>
    <row r="31" spans="1:30" x14ac:dyDescent="0.25">
      <c r="A31" s="5" t="s">
        <v>41</v>
      </c>
      <c r="B31" s="7">
        <v>43047</v>
      </c>
      <c r="C31" s="8">
        <v>0.95513888888888887</v>
      </c>
      <c r="D31" s="5" t="s">
        <v>42</v>
      </c>
      <c r="E31" s="9">
        <v>2.4460000000000002</v>
      </c>
      <c r="F31" s="9">
        <v>38.531399999999998</v>
      </c>
      <c r="G31" s="9" t="s">
        <v>43</v>
      </c>
      <c r="H31" s="9">
        <v>3.3559999999999999</v>
      </c>
      <c r="I31" s="9">
        <v>3794.2062000000001</v>
      </c>
      <c r="J31" s="9" t="s">
        <v>44</v>
      </c>
      <c r="K31" s="9">
        <v>3.58</v>
      </c>
      <c r="L31" s="9">
        <v>721.29359999999997</v>
      </c>
      <c r="M31" s="5"/>
      <c r="N31" s="4"/>
      <c r="O31" s="5"/>
      <c r="P31" s="5"/>
      <c r="Q31" s="4"/>
      <c r="R31" s="4"/>
      <c r="S31" s="5"/>
      <c r="T31" s="4"/>
      <c r="U31" s="4"/>
      <c r="AD31" s="7">
        <v>43020</v>
      </c>
    </row>
    <row r="32" spans="1:30" x14ac:dyDescent="0.25">
      <c r="A32" s="5" t="s">
        <v>41</v>
      </c>
      <c r="B32" s="7">
        <v>43047</v>
      </c>
      <c r="C32" s="8">
        <v>0.95922453703703703</v>
      </c>
      <c r="D32" s="5" t="s">
        <v>42</v>
      </c>
      <c r="E32" s="9">
        <v>2.4460000000000002</v>
      </c>
      <c r="F32" s="9">
        <v>37.803400000000003</v>
      </c>
      <c r="G32" s="9" t="s">
        <v>43</v>
      </c>
      <c r="H32" s="9">
        <v>3.36</v>
      </c>
      <c r="I32" s="9">
        <v>3685.1819999999998</v>
      </c>
      <c r="J32" s="9" t="s">
        <v>44</v>
      </c>
      <c r="K32" s="9">
        <v>3.58</v>
      </c>
      <c r="L32" s="9">
        <v>713.62549999999999</v>
      </c>
      <c r="M32" s="5"/>
      <c r="N32" s="4"/>
      <c r="O32" s="5"/>
      <c r="P32" s="5"/>
      <c r="Q32" s="4"/>
      <c r="R32" s="4"/>
      <c r="S32" s="5"/>
      <c r="T32" s="4"/>
      <c r="U32" s="4"/>
      <c r="AD32" s="7">
        <v>43020</v>
      </c>
    </row>
    <row r="33" spans="1:30" x14ac:dyDescent="0.25">
      <c r="A33" s="5" t="s">
        <v>41</v>
      </c>
      <c r="B33" s="7">
        <v>43047</v>
      </c>
      <c r="C33" s="8">
        <v>0.96331018518518519</v>
      </c>
      <c r="D33" s="5" t="s">
        <v>42</v>
      </c>
      <c r="E33" s="9">
        <v>2.4460000000000002</v>
      </c>
      <c r="F33" s="9">
        <v>38.546500000000002</v>
      </c>
      <c r="G33" s="9" t="s">
        <v>43</v>
      </c>
      <c r="H33" s="9">
        <v>3.36</v>
      </c>
      <c r="I33" s="9">
        <v>3787.9712</v>
      </c>
      <c r="J33" s="9" t="s">
        <v>44</v>
      </c>
      <c r="K33" s="9">
        <v>3.5830000000000002</v>
      </c>
      <c r="L33" s="9">
        <v>724.07039999999995</v>
      </c>
      <c r="M33" s="5"/>
      <c r="N33" s="4"/>
      <c r="O33" s="5"/>
      <c r="P33" s="5"/>
      <c r="Q33" s="4"/>
      <c r="R33" s="4"/>
      <c r="S33" s="5"/>
      <c r="T33" s="4"/>
      <c r="U33" s="4"/>
      <c r="AD33" s="7">
        <v>43020</v>
      </c>
    </row>
    <row r="34" spans="1:30" x14ac:dyDescent="0.25">
      <c r="A34" s="27" t="s">
        <v>65</v>
      </c>
      <c r="B34" s="28">
        <v>43047</v>
      </c>
      <c r="C34" s="29">
        <v>0.96739583333333334</v>
      </c>
      <c r="D34" s="27" t="s">
        <v>42</v>
      </c>
      <c r="E34" s="30">
        <v>2.44</v>
      </c>
      <c r="F34" s="30">
        <v>19.106300000000001</v>
      </c>
      <c r="G34" s="30" t="s">
        <v>43</v>
      </c>
      <c r="H34" s="30">
        <v>3.3530000000000002</v>
      </c>
      <c r="I34" s="30">
        <v>4335.1878999999999</v>
      </c>
      <c r="J34" s="30" t="s">
        <v>44</v>
      </c>
      <c r="K34" s="30">
        <v>3.573</v>
      </c>
      <c r="L34" s="30">
        <v>538.38850000000002</v>
      </c>
      <c r="O34" s="19">
        <f>($O$2/$M$2)*F34</f>
        <v>2.0145592866705697</v>
      </c>
      <c r="R34" s="19">
        <f>($R$2/$P$2)*I34</f>
        <v>456.93122688564432</v>
      </c>
      <c r="U34" s="19">
        <f>($S$2/$U$2)*L34</f>
        <v>976.70579171049519</v>
      </c>
      <c r="AD34" s="7">
        <v>43020</v>
      </c>
    </row>
    <row r="35" spans="1:30" x14ac:dyDescent="0.25">
      <c r="A35" s="27" t="s">
        <v>66</v>
      </c>
      <c r="B35" s="28">
        <v>43047</v>
      </c>
      <c r="C35" s="29">
        <v>0.97106481481481488</v>
      </c>
      <c r="D35" s="27" t="s">
        <v>42</v>
      </c>
      <c r="E35" s="30">
        <v>2.4460000000000002</v>
      </c>
      <c r="F35" s="30">
        <v>19.2744</v>
      </c>
      <c r="G35" s="30" t="s">
        <v>43</v>
      </c>
      <c r="H35" s="30">
        <v>3.3559999999999999</v>
      </c>
      <c r="I35" s="30">
        <v>5442.4363999999996</v>
      </c>
      <c r="J35" s="30" t="s">
        <v>44</v>
      </c>
      <c r="K35" s="30">
        <v>3.58</v>
      </c>
      <c r="L35" s="30">
        <v>532.36</v>
      </c>
      <c r="O35" s="19">
        <f>($O$2/$M$2)*F35</f>
        <v>2.0322836716163373</v>
      </c>
      <c r="R35" s="19">
        <f>($R$2/$P$2)*I35</f>
        <v>573.63583744526716</v>
      </c>
      <c r="U35" s="19">
        <f>($S$2/$U$2)*L35</f>
        <v>965.7693195062659</v>
      </c>
      <c r="AD35" s="7">
        <v>43020</v>
      </c>
    </row>
    <row r="36" spans="1:30" x14ac:dyDescent="0.25">
      <c r="A36" s="27" t="s">
        <v>67</v>
      </c>
      <c r="B36" s="28">
        <v>43047</v>
      </c>
      <c r="C36" s="29">
        <v>0.97515046296296293</v>
      </c>
      <c r="D36" s="27" t="s">
        <v>42</v>
      </c>
      <c r="E36" s="30">
        <v>2.4430000000000001</v>
      </c>
      <c r="F36" s="30">
        <v>18.73</v>
      </c>
      <c r="G36" s="30" t="s">
        <v>43</v>
      </c>
      <c r="H36" s="30">
        <v>3.3530000000000002</v>
      </c>
      <c r="I36" s="30">
        <v>6365.7766000000001</v>
      </c>
      <c r="J36" s="30" t="s">
        <v>44</v>
      </c>
      <c r="K36" s="30">
        <v>3.573</v>
      </c>
      <c r="L36" s="30">
        <v>535.08839999999998</v>
      </c>
      <c r="O36" s="19">
        <f>($O$2/$M$2)*F36</f>
        <v>1.9748823916373013</v>
      </c>
      <c r="R36" s="19">
        <f>($R$2/$P$2)*I36</f>
        <v>670.95641042869806</v>
      </c>
      <c r="U36" s="19">
        <f>($S$2/$U$2)*L36</f>
        <v>970.71898704578962</v>
      </c>
      <c r="AD36" s="7">
        <v>43020</v>
      </c>
    </row>
    <row r="37" spans="1:30" x14ac:dyDescent="0.25">
      <c r="A37" s="27" t="s">
        <v>68</v>
      </c>
      <c r="B37" s="28">
        <v>43047</v>
      </c>
      <c r="C37" s="29">
        <v>0.97923611111111108</v>
      </c>
      <c r="D37" s="27" t="s">
        <v>42</v>
      </c>
      <c r="E37" s="30">
        <v>2.4460000000000002</v>
      </c>
      <c r="F37" s="30">
        <v>19.061800000000002</v>
      </c>
      <c r="G37" s="30" t="s">
        <v>43</v>
      </c>
      <c r="H37" s="30">
        <v>3.3559999999999999</v>
      </c>
      <c r="I37" s="30">
        <v>7008.4856</v>
      </c>
      <c r="J37" s="30" t="s">
        <v>44</v>
      </c>
      <c r="K37" s="30">
        <v>3.5760000000000001</v>
      </c>
      <c r="L37" s="30">
        <v>532.82000000000005</v>
      </c>
      <c r="O37" s="19">
        <f>($O$2/$M$2)*F37</f>
        <v>2.0098672275980731</v>
      </c>
      <c r="R37" s="19">
        <f>($R$2/$P$2)*I37</f>
        <v>738.69829813336833</v>
      </c>
      <c r="U37" s="19">
        <f>($S$2/$U$2)*L37</f>
        <v>966.60381850501278</v>
      </c>
      <c r="AD37" s="7">
        <v>43020</v>
      </c>
    </row>
    <row r="38" spans="1:30" x14ac:dyDescent="0.25">
      <c r="A38" s="27" t="s">
        <v>69</v>
      </c>
      <c r="B38" s="28">
        <v>43047</v>
      </c>
      <c r="C38" s="29">
        <v>0.98332175925925924</v>
      </c>
      <c r="D38" s="27" t="s">
        <v>42</v>
      </c>
      <c r="E38" s="30">
        <v>2.4460000000000002</v>
      </c>
      <c r="F38" s="30">
        <v>19.2104</v>
      </c>
      <c r="G38" s="30" t="s">
        <v>43</v>
      </c>
      <c r="H38" s="30">
        <v>3.3559999999999999</v>
      </c>
      <c r="I38" s="30">
        <v>8048.3995999999997</v>
      </c>
      <c r="J38" s="30" t="s">
        <v>44</v>
      </c>
      <c r="K38" s="30">
        <v>3.5760000000000001</v>
      </c>
      <c r="L38" s="30">
        <v>538.86500000000001</v>
      </c>
      <c r="O38" s="19">
        <f>($O$2/$M$2)*F38</f>
        <v>2.0255355417143197</v>
      </c>
      <c r="R38" s="19">
        <f>($R$2/$P$2)*I38</f>
        <v>848.30581477078056</v>
      </c>
      <c r="U38" s="19">
        <f>($S$2/$U$2)*L38</f>
        <v>977.57022382550144</v>
      </c>
      <c r="AD38" s="7">
        <v>43020</v>
      </c>
    </row>
    <row r="39" spans="1:30" x14ac:dyDescent="0.25">
      <c r="A39" s="27" t="s">
        <v>70</v>
      </c>
      <c r="B39" s="28">
        <v>43047</v>
      </c>
      <c r="C39" s="29">
        <v>0.98741898148148144</v>
      </c>
      <c r="D39" s="27" t="s">
        <v>42</v>
      </c>
      <c r="E39" s="30">
        <v>2.4430000000000001</v>
      </c>
      <c r="F39" s="30">
        <v>18.617799999999999</v>
      </c>
      <c r="G39" s="30" t="s">
        <v>43</v>
      </c>
      <c r="H39" s="30">
        <v>3.3530000000000002</v>
      </c>
      <c r="I39" s="30">
        <v>4262.6934000000001</v>
      </c>
      <c r="J39" s="30" t="s">
        <v>44</v>
      </c>
      <c r="K39" s="30">
        <v>3.573</v>
      </c>
      <c r="L39" s="30">
        <v>529.47239999999999</v>
      </c>
      <c r="O39" s="26">
        <f>($O$2/$M$2)*F39</f>
        <v>1.9630520764028268</v>
      </c>
      <c r="R39" s="16">
        <f>($R$2/$P$2)*I39</f>
        <v>449.29026608035576</v>
      </c>
      <c r="U39" s="16">
        <f>($S$2/$U$2)*L39</f>
        <v>960.5308427480453</v>
      </c>
      <c r="AD39" s="7">
        <v>43020</v>
      </c>
    </row>
    <row r="40" spans="1:30" x14ac:dyDescent="0.25">
      <c r="A40" s="27" t="s">
        <v>71</v>
      </c>
      <c r="B40" s="28">
        <v>43047</v>
      </c>
      <c r="C40" s="29">
        <v>0.99149305555555556</v>
      </c>
      <c r="D40" s="27" t="s">
        <v>42</v>
      </c>
      <c r="E40" s="30">
        <v>2.44</v>
      </c>
      <c r="F40" s="30">
        <v>17.6951</v>
      </c>
      <c r="G40" s="30" t="s">
        <v>43</v>
      </c>
      <c r="H40" s="30">
        <v>3.35</v>
      </c>
      <c r="I40" s="30">
        <v>5400.9013000000004</v>
      </c>
      <c r="J40" s="30" t="s">
        <v>44</v>
      </c>
      <c r="K40" s="30">
        <v>3.57</v>
      </c>
      <c r="L40" s="30">
        <v>540.19479999999999</v>
      </c>
      <c r="O40" s="16">
        <f>($O$2/$M$2)*F40</f>
        <v>1.8657630223310844</v>
      </c>
      <c r="R40" s="16">
        <f>($R$2/$P$2)*I40</f>
        <v>569.25801469811074</v>
      </c>
      <c r="U40" s="16">
        <f>($S$2/$U$2)*L40</f>
        <v>979.98265158318304</v>
      </c>
      <c r="AD40" s="7">
        <v>43020</v>
      </c>
    </row>
    <row r="41" spans="1:30" x14ac:dyDescent="0.25">
      <c r="A41" s="27" t="s">
        <v>72</v>
      </c>
      <c r="B41" s="28">
        <v>43047</v>
      </c>
      <c r="C41" s="29">
        <v>0.99557870370370372</v>
      </c>
      <c r="D41" s="27" t="s">
        <v>42</v>
      </c>
      <c r="E41" s="30">
        <v>2.4460000000000002</v>
      </c>
      <c r="F41" s="30">
        <v>17.196899999999999</v>
      </c>
      <c r="G41" s="30" t="s">
        <v>43</v>
      </c>
      <c r="H41" s="30">
        <v>3.36</v>
      </c>
      <c r="I41" s="30">
        <v>6211.5832</v>
      </c>
      <c r="J41" s="30" t="s">
        <v>44</v>
      </c>
      <c r="K41" s="30">
        <v>3.58</v>
      </c>
      <c r="L41" s="30">
        <v>538.74860000000001</v>
      </c>
      <c r="O41" s="16">
        <f>($O$2/$M$2)*F41</f>
        <v>1.813233048625067</v>
      </c>
      <c r="R41" s="16">
        <f>($R$2/$P$2)*I41</f>
        <v>654.70433991529103</v>
      </c>
      <c r="U41" s="16">
        <f>($S$2/$U$2)*L41</f>
        <v>977.35905929625335</v>
      </c>
      <c r="AD41" s="7">
        <v>43020</v>
      </c>
    </row>
    <row r="42" spans="1:30" x14ac:dyDescent="0.25">
      <c r="A42" s="27" t="s">
        <v>73</v>
      </c>
      <c r="B42" s="28">
        <v>43047</v>
      </c>
      <c r="C42" s="29">
        <v>0.99924768518518514</v>
      </c>
      <c r="D42" s="27" t="s">
        <v>42</v>
      </c>
      <c r="E42" s="30">
        <v>2.4460000000000002</v>
      </c>
      <c r="F42" s="30">
        <v>16.732600000000001</v>
      </c>
      <c r="G42" s="30" t="s">
        <v>43</v>
      </c>
      <c r="H42" s="30">
        <v>3.36</v>
      </c>
      <c r="I42" s="30">
        <v>6781.4023999999999</v>
      </c>
      <c r="J42" s="30" t="s">
        <v>44</v>
      </c>
      <c r="K42" s="30">
        <v>3.58</v>
      </c>
      <c r="L42" s="30">
        <v>543.05740000000003</v>
      </c>
      <c r="O42" s="16">
        <f t="shared" ref="O39:O43" si="0">($O$2/$M$2)*F42</f>
        <v>1.7642774749765249</v>
      </c>
      <c r="R42" s="16">
        <f>($R$2/$P$2)*I42</f>
        <v>714.76360197380438</v>
      </c>
      <c r="U42" s="16">
        <f>($S$2/$U$2)*L42</f>
        <v>985.17577513495007</v>
      </c>
      <c r="AD42" s="7">
        <v>43020</v>
      </c>
    </row>
    <row r="43" spans="1:30" x14ac:dyDescent="0.25">
      <c r="A43" s="27" t="s">
        <v>74</v>
      </c>
      <c r="B43" s="28">
        <v>43048</v>
      </c>
      <c r="C43" s="29">
        <v>3.3333333333333335E-3</v>
      </c>
      <c r="D43" s="27" t="s">
        <v>42</v>
      </c>
      <c r="E43" s="30">
        <v>2.4430000000000001</v>
      </c>
      <c r="F43" s="30">
        <v>16.3796</v>
      </c>
      <c r="G43" s="30" t="s">
        <v>43</v>
      </c>
      <c r="H43" s="30">
        <v>3.3559999999999999</v>
      </c>
      <c r="I43" s="30">
        <v>7115.2070999999996</v>
      </c>
      <c r="J43" s="30" t="s">
        <v>44</v>
      </c>
      <c r="K43" s="30">
        <v>3.5760000000000001</v>
      </c>
      <c r="L43" s="30">
        <v>536.57529999999997</v>
      </c>
      <c r="O43" s="16">
        <f t="shared" si="0"/>
        <v>1.7270573209857096</v>
      </c>
      <c r="R43" s="16">
        <f>($R$2/$P$2)*I43</f>
        <v>749.9468038625148</v>
      </c>
      <c r="T43" s="16">
        <f>($S$2/$U$2)*L43</f>
        <v>973.41641435282588</v>
      </c>
      <c r="AD43" s="7">
        <v>43020</v>
      </c>
    </row>
    <row r="44" spans="1:30" x14ac:dyDescent="0.25">
      <c r="A44" s="5" t="s">
        <v>41</v>
      </c>
      <c r="B44" s="7">
        <v>43048</v>
      </c>
      <c r="C44" s="8">
        <v>6.9907407407407409E-3</v>
      </c>
      <c r="D44" s="5" t="s">
        <v>42</v>
      </c>
      <c r="E44" s="9">
        <v>2.4430000000000001</v>
      </c>
      <c r="F44" s="9">
        <v>39.089399999999998</v>
      </c>
      <c r="G44" s="9" t="s">
        <v>43</v>
      </c>
      <c r="H44" s="9">
        <v>3.3530000000000002</v>
      </c>
      <c r="I44" s="9">
        <v>3807.0520000000001</v>
      </c>
      <c r="J44" s="9" t="s">
        <v>44</v>
      </c>
      <c r="K44" s="9">
        <v>3.573</v>
      </c>
      <c r="L44" s="9">
        <v>722.90480000000002</v>
      </c>
      <c r="M44" s="5"/>
      <c r="N44" s="4"/>
      <c r="O44" s="4"/>
      <c r="P44" s="5"/>
      <c r="Q44" s="4"/>
      <c r="R44" s="4"/>
      <c r="S44" s="5"/>
      <c r="T44" s="4"/>
      <c r="U44" s="4"/>
      <c r="AD44" s="7">
        <v>43020</v>
      </c>
    </row>
    <row r="45" spans="1:30" x14ac:dyDescent="0.25">
      <c r="A45" s="5" t="s">
        <v>41</v>
      </c>
      <c r="B45" s="7">
        <v>43048</v>
      </c>
      <c r="C45" s="8">
        <v>1.1076388888888887E-2</v>
      </c>
      <c r="D45" s="5" t="s">
        <v>42</v>
      </c>
      <c r="E45" s="9">
        <v>2.4359999999999999</v>
      </c>
      <c r="F45" s="9">
        <v>38.404800000000002</v>
      </c>
      <c r="G45" s="9" t="s">
        <v>43</v>
      </c>
      <c r="H45" s="9">
        <v>3.35</v>
      </c>
      <c r="I45" s="9">
        <v>3786.3582000000001</v>
      </c>
      <c r="J45" s="9" t="s">
        <v>44</v>
      </c>
      <c r="K45" s="9">
        <v>3.57</v>
      </c>
      <c r="L45" s="9">
        <v>727.7713</v>
      </c>
      <c r="M45" s="5"/>
      <c r="N45" s="4"/>
      <c r="O45" s="4"/>
      <c r="P45" s="5"/>
      <c r="Q45" s="4"/>
      <c r="R45" s="4"/>
      <c r="S45" s="5"/>
      <c r="T45" s="4"/>
      <c r="U45" s="4"/>
      <c r="AD45" s="7">
        <v>43020</v>
      </c>
    </row>
    <row r="46" spans="1:30" x14ac:dyDescent="0.25">
      <c r="A46" s="5" t="s">
        <v>41</v>
      </c>
      <c r="B46" s="7">
        <v>43048</v>
      </c>
      <c r="C46" s="8">
        <v>1.5162037037037036E-2</v>
      </c>
      <c r="D46" s="5" t="s">
        <v>42</v>
      </c>
      <c r="E46" s="9">
        <v>2.4460000000000002</v>
      </c>
      <c r="F46" s="9">
        <v>38.8703</v>
      </c>
      <c r="G46" s="9" t="s">
        <v>43</v>
      </c>
      <c r="H46" s="9">
        <v>3.3559999999999999</v>
      </c>
      <c r="I46" s="9">
        <v>3792.1473000000001</v>
      </c>
      <c r="J46" s="9" t="s">
        <v>44</v>
      </c>
      <c r="K46" s="9">
        <v>3.58</v>
      </c>
      <c r="L46" s="9">
        <v>725.32449999999994</v>
      </c>
      <c r="M46" s="5"/>
      <c r="N46" s="4"/>
      <c r="O46" s="4"/>
      <c r="P46" s="5"/>
      <c r="Q46" s="4"/>
      <c r="R46" s="4"/>
      <c r="S46" s="5"/>
      <c r="T46" s="4"/>
      <c r="U46" s="4"/>
      <c r="AD46" s="7">
        <v>43020</v>
      </c>
    </row>
    <row r="47" spans="1:30" x14ac:dyDescent="0.25">
      <c r="A47" s="5" t="s">
        <v>41</v>
      </c>
      <c r="B47" s="7">
        <v>43048</v>
      </c>
      <c r="C47" s="8">
        <v>1.923611111111111E-2</v>
      </c>
      <c r="D47" s="5" t="s">
        <v>42</v>
      </c>
      <c r="E47" s="9">
        <v>2.4430000000000001</v>
      </c>
      <c r="F47" s="9">
        <v>39.020299999999999</v>
      </c>
      <c r="G47" s="9" t="s">
        <v>43</v>
      </c>
      <c r="H47" s="9">
        <v>3.3559999999999999</v>
      </c>
      <c r="I47" s="9">
        <v>3801.5962</v>
      </c>
      <c r="J47" s="9" t="s">
        <v>44</v>
      </c>
      <c r="K47" s="9">
        <v>3.5760000000000001</v>
      </c>
      <c r="L47" s="9">
        <v>726.98900000000003</v>
      </c>
      <c r="M47" s="5"/>
      <c r="N47" s="4"/>
      <c r="O47" s="4"/>
      <c r="P47" s="5"/>
      <c r="Q47" s="4"/>
      <c r="R47" s="4"/>
      <c r="S47" s="5"/>
      <c r="T47" s="4"/>
      <c r="U47" s="4"/>
      <c r="AD47" s="7">
        <v>43020</v>
      </c>
    </row>
    <row r="48" spans="1:30" x14ac:dyDescent="0.25">
      <c r="A48" s="27" t="s">
        <v>75</v>
      </c>
      <c r="B48" s="28">
        <v>43048</v>
      </c>
      <c r="C48" s="29">
        <v>2.2905092592592591E-2</v>
      </c>
      <c r="D48" s="27" t="s">
        <v>42</v>
      </c>
      <c r="E48" s="30">
        <v>2.4460000000000002</v>
      </c>
      <c r="F48" s="30">
        <v>18.819099999999999</v>
      </c>
      <c r="G48" s="30" t="s">
        <v>43</v>
      </c>
      <c r="H48" s="30">
        <v>3.3559999999999999</v>
      </c>
      <c r="I48" s="30">
        <v>4325.7529999999997</v>
      </c>
      <c r="J48" s="30" t="s">
        <v>44</v>
      </c>
      <c r="K48" s="30">
        <v>3.58</v>
      </c>
      <c r="L48" s="30">
        <v>537.47289999999998</v>
      </c>
      <c r="O48" s="22">
        <f>($O$2/$M$2)*F48</f>
        <v>1.9842770537352661</v>
      </c>
      <c r="R48" s="22">
        <f>($R$2/$P$2)*I48</f>
        <v>455.93678315402582</v>
      </c>
      <c r="U48" s="22">
        <f>($S$2/$U$2)*L48</f>
        <v>975.0447758773372</v>
      </c>
      <c r="AD48" s="7">
        <v>43020</v>
      </c>
    </row>
    <row r="49" spans="1:30" x14ac:dyDescent="0.25">
      <c r="A49" s="27" t="s">
        <v>76</v>
      </c>
      <c r="B49" s="28">
        <v>43048</v>
      </c>
      <c r="C49" s="29">
        <v>2.6990740740740742E-2</v>
      </c>
      <c r="D49" s="27" t="s">
        <v>42</v>
      </c>
      <c r="E49" s="30">
        <v>2.4460000000000002</v>
      </c>
      <c r="F49" s="30">
        <v>18.492000000000001</v>
      </c>
      <c r="G49" s="30" t="s">
        <v>43</v>
      </c>
      <c r="H49" s="30">
        <v>3.36</v>
      </c>
      <c r="I49" s="30">
        <v>5057.0173999999997</v>
      </c>
      <c r="J49" s="30" t="s">
        <v>44</v>
      </c>
      <c r="K49" s="30">
        <v>3.58</v>
      </c>
      <c r="L49" s="30">
        <v>543.89020000000005</v>
      </c>
      <c r="O49" s="22">
        <f>($O$2/$M$2)*F49</f>
        <v>1.9497877835641739</v>
      </c>
      <c r="R49" s="22">
        <f>($R$2/$P$2)*I49</f>
        <v>533.01245949778809</v>
      </c>
      <c r="U49" s="22">
        <f>($S$2/$U$2)*L49</f>
        <v>986.68658114833363</v>
      </c>
      <c r="AD49" s="7">
        <v>43020</v>
      </c>
    </row>
    <row r="50" spans="1:30" x14ac:dyDescent="0.25">
      <c r="A50" s="27" t="s">
        <v>77</v>
      </c>
      <c r="B50" s="28">
        <v>43048</v>
      </c>
      <c r="C50" s="29">
        <v>3.0648148148148147E-2</v>
      </c>
      <c r="D50" s="27" t="s">
        <v>42</v>
      </c>
      <c r="E50" s="30">
        <v>2.4430000000000001</v>
      </c>
      <c r="F50" s="30">
        <v>18.3674</v>
      </c>
      <c r="G50" s="30" t="s">
        <v>43</v>
      </c>
      <c r="H50" s="30">
        <v>3.3530000000000002</v>
      </c>
      <c r="I50" s="30">
        <v>5268.7241999999997</v>
      </c>
      <c r="J50" s="30" t="s">
        <v>44</v>
      </c>
      <c r="K50" s="30">
        <v>3.573</v>
      </c>
      <c r="L50" s="30">
        <v>535.92920000000004</v>
      </c>
      <c r="O50" s="22">
        <f>($O$2/$M$2)*F50</f>
        <v>1.9366500181611834</v>
      </c>
      <c r="R50" s="22">
        <f>($R$2/$P$2)*I50</f>
        <v>555.32647450600348</v>
      </c>
      <c r="U50" s="22">
        <f>($S$2/$U$2)*L50</f>
        <v>972.24430608523835</v>
      </c>
      <c r="AD50" s="7">
        <v>43020</v>
      </c>
    </row>
    <row r="51" spans="1:30" x14ac:dyDescent="0.25">
      <c r="A51" s="27" t="s">
        <v>78</v>
      </c>
      <c r="B51" s="28">
        <v>43048</v>
      </c>
      <c r="C51" s="29">
        <v>3.4317129629629628E-2</v>
      </c>
      <c r="D51" s="27" t="s">
        <v>42</v>
      </c>
      <c r="E51" s="30">
        <v>2.4460000000000002</v>
      </c>
      <c r="F51" s="30">
        <v>18.066800000000001</v>
      </c>
      <c r="G51" s="30" t="s">
        <v>43</v>
      </c>
      <c r="H51" s="30">
        <v>3.36</v>
      </c>
      <c r="I51" s="30">
        <v>5639.2781000000004</v>
      </c>
      <c r="J51" s="30" t="s">
        <v>44</v>
      </c>
      <c r="K51" s="30">
        <v>3.58</v>
      </c>
      <c r="L51" s="30">
        <v>544.29399999999998</v>
      </c>
      <c r="O51" s="22">
        <f>($O$2/$M$2)*F51</f>
        <v>1.9049548955276452</v>
      </c>
      <c r="R51" s="22">
        <f>($R$2/$P$2)*I51</f>
        <v>594.38306260781576</v>
      </c>
      <c r="U51" s="22">
        <f>($S$2/$U$2)*L51</f>
        <v>987.41912613897262</v>
      </c>
      <c r="AD51" s="7">
        <v>43020</v>
      </c>
    </row>
    <row r="52" spans="1:30" x14ac:dyDescent="0.25">
      <c r="A52" s="27" t="s">
        <v>79</v>
      </c>
      <c r="B52" s="28">
        <v>43048</v>
      </c>
      <c r="C52" s="29">
        <v>3.8402777777777779E-2</v>
      </c>
      <c r="D52" s="27" t="s">
        <v>42</v>
      </c>
      <c r="E52" s="30">
        <v>2.4460000000000002</v>
      </c>
      <c r="F52" s="30">
        <v>18.1248</v>
      </c>
      <c r="G52" s="30" t="s">
        <v>43</v>
      </c>
      <c r="H52" s="30">
        <v>3.3559999999999999</v>
      </c>
      <c r="I52" s="30">
        <v>5736.0778</v>
      </c>
      <c r="J52" s="30" t="s">
        <v>44</v>
      </c>
      <c r="K52" s="30">
        <v>3.5760000000000001</v>
      </c>
      <c r="L52" s="30">
        <v>534.78920000000005</v>
      </c>
      <c r="O52" s="22">
        <f>($O$2/$M$2)*F52</f>
        <v>1.9110703882513487</v>
      </c>
      <c r="R52" s="22">
        <f>($R$2/$P$2)*I52</f>
        <v>604.58580507329509</v>
      </c>
      <c r="U52" s="22">
        <f>($S$2/$U$2)*L52</f>
        <v>970.17619987095259</v>
      </c>
      <c r="AD52" s="7">
        <v>43020</v>
      </c>
    </row>
    <row r="53" spans="1:30" x14ac:dyDescent="0.25">
      <c r="A53" s="27" t="s">
        <v>80</v>
      </c>
      <c r="B53" s="28">
        <v>43048</v>
      </c>
      <c r="C53" s="29">
        <v>4.206018518518518E-2</v>
      </c>
      <c r="D53" s="27" t="s">
        <v>42</v>
      </c>
      <c r="E53" s="30">
        <v>2.4430000000000001</v>
      </c>
      <c r="F53" s="30">
        <v>18.505700000000001</v>
      </c>
      <c r="G53" s="30" t="s">
        <v>43</v>
      </c>
      <c r="H53" s="30">
        <v>3.3530000000000002</v>
      </c>
      <c r="I53" s="30">
        <v>4396.0194000000001</v>
      </c>
      <c r="J53" s="30" t="s">
        <v>44</v>
      </c>
      <c r="K53" s="30">
        <v>3.5760000000000001</v>
      </c>
      <c r="L53" s="30">
        <v>531.83989999999994</v>
      </c>
      <c r="O53" s="24">
        <f>($O$2/$M$2)*F53</f>
        <v>1.9512323051213245</v>
      </c>
      <c r="R53" s="24">
        <f t="shared" ref="R48:R53" si="1">($R$2/$P$2)*I53</f>
        <v>463.34290097439469</v>
      </c>
      <c r="U53" s="24">
        <f>($S$2/$U$2)*L53</f>
        <v>964.82579139920438</v>
      </c>
      <c r="AD53" s="7">
        <v>43020</v>
      </c>
    </row>
    <row r="54" spans="1:30" x14ac:dyDescent="0.25">
      <c r="A54" s="27" t="s">
        <v>81</v>
      </c>
      <c r="B54" s="28">
        <v>43048</v>
      </c>
      <c r="C54" s="29">
        <v>4.5717592592592594E-2</v>
      </c>
      <c r="D54" s="27" t="s">
        <v>42</v>
      </c>
      <c r="E54" s="30">
        <v>2.4460000000000002</v>
      </c>
      <c r="F54" s="30">
        <v>17.816400000000002</v>
      </c>
      <c r="G54" s="30" t="s">
        <v>43</v>
      </c>
      <c r="H54" s="30">
        <v>3.3559999999999999</v>
      </c>
      <c r="I54" s="30">
        <v>5148.7929999999997</v>
      </c>
      <c r="J54" s="30" t="s">
        <v>44</v>
      </c>
      <c r="K54" s="30">
        <v>3.58</v>
      </c>
      <c r="L54" s="30">
        <v>537.03989999999999</v>
      </c>
      <c r="O54" s="24">
        <f>($O$2/$M$2)*F54</f>
        <v>1.8785528372860021</v>
      </c>
      <c r="R54" s="24">
        <f t="shared" ref="R54:R57" si="2">($R$2/$P$2)*I54</f>
        <v>542.6856590161218</v>
      </c>
      <c r="U54" s="24">
        <f>($S$2/$U$2)*L54</f>
        <v>974.25925834156033</v>
      </c>
      <c r="AD54" s="7">
        <v>43020</v>
      </c>
    </row>
    <row r="55" spans="1:30" x14ac:dyDescent="0.25">
      <c r="A55" s="27" t="s">
        <v>82</v>
      </c>
      <c r="B55" s="28">
        <v>43048</v>
      </c>
      <c r="C55" s="29">
        <v>4.9814814814814812E-2</v>
      </c>
      <c r="D55" s="27" t="s">
        <v>42</v>
      </c>
      <c r="E55" s="30">
        <v>2.44</v>
      </c>
      <c r="F55" s="30">
        <v>17.4712</v>
      </c>
      <c r="G55" s="30" t="s">
        <v>43</v>
      </c>
      <c r="H55" s="30">
        <v>3.3530000000000002</v>
      </c>
      <c r="I55" s="30">
        <v>5359.6121000000003</v>
      </c>
      <c r="J55" s="30" t="s">
        <v>44</v>
      </c>
      <c r="K55" s="30">
        <v>3.5760000000000001</v>
      </c>
      <c r="L55" s="30">
        <v>532.12</v>
      </c>
      <c r="O55" s="24">
        <f t="shared" ref="O55:O57" si="3">($O$2/$M$2)*F55</f>
        <v>1.842155111626995</v>
      </c>
      <c r="R55" s="24">
        <f t="shared" si="2"/>
        <v>564.90610994834731</v>
      </c>
      <c r="U55" s="24">
        <f>($S$2/$U$2)*L55</f>
        <v>965.33392872431091</v>
      </c>
      <c r="AD55" s="7">
        <v>43020</v>
      </c>
    </row>
    <row r="56" spans="1:30" x14ac:dyDescent="0.25">
      <c r="A56" s="27" t="s">
        <v>83</v>
      </c>
      <c r="B56" s="28">
        <v>43048</v>
      </c>
      <c r="C56" s="29">
        <v>5.3888888888888896E-2</v>
      </c>
      <c r="D56" s="27" t="s">
        <v>42</v>
      </c>
      <c r="E56" s="30">
        <v>2.4430000000000001</v>
      </c>
      <c r="F56" s="30">
        <v>17.1523</v>
      </c>
      <c r="G56" s="30" t="s">
        <v>43</v>
      </c>
      <c r="H56" s="30">
        <v>3.3559999999999999</v>
      </c>
      <c r="I56" s="30">
        <v>5853.8900999999996</v>
      </c>
      <c r="J56" s="30" t="s">
        <v>44</v>
      </c>
      <c r="K56" s="30">
        <v>3.5760000000000001</v>
      </c>
      <c r="L56" s="30">
        <v>543.29920000000004</v>
      </c>
      <c r="O56" s="24">
        <f t="shared" si="3"/>
        <v>1.8085304455995987</v>
      </c>
      <c r="R56" s="24">
        <f t="shared" si="2"/>
        <v>617.00328731927095</v>
      </c>
      <c r="U56" s="24">
        <f>($S$2/$U$2)*L56</f>
        <v>985.61443134776971</v>
      </c>
      <c r="AD56" s="7">
        <v>43020</v>
      </c>
    </row>
    <row r="57" spans="1:30" x14ac:dyDescent="0.25">
      <c r="A57" s="27" t="s">
        <v>84</v>
      </c>
      <c r="B57" s="28">
        <v>43048</v>
      </c>
      <c r="C57" s="29">
        <v>5.7974537037037033E-2</v>
      </c>
      <c r="D57" s="27" t="s">
        <v>42</v>
      </c>
      <c r="E57" s="30">
        <v>2.4460000000000002</v>
      </c>
      <c r="F57" s="30">
        <v>17.062999999999999</v>
      </c>
      <c r="G57" s="30" t="s">
        <v>43</v>
      </c>
      <c r="H57" s="30">
        <v>3.3559999999999999</v>
      </c>
      <c r="I57" s="30">
        <v>6108.7595000000001</v>
      </c>
      <c r="J57" s="30" t="s">
        <v>44</v>
      </c>
      <c r="K57" s="30">
        <v>3.58</v>
      </c>
      <c r="L57" s="30">
        <v>535.40920000000006</v>
      </c>
      <c r="M57" s="3"/>
      <c r="N57" s="2"/>
      <c r="O57" s="24">
        <f t="shared" si="3"/>
        <v>1.7991146955956898</v>
      </c>
      <c r="P57" s="3"/>
      <c r="Q57" s="2"/>
      <c r="R57" s="24">
        <f t="shared" si="2"/>
        <v>643.86666448398591</v>
      </c>
      <c r="S57" s="3"/>
      <c r="U57" s="24">
        <f>($S$2/$U$2)*L57</f>
        <v>971.30095939100272</v>
      </c>
      <c r="AD57" s="7">
        <v>43020</v>
      </c>
    </row>
    <row r="58" spans="1:30" x14ac:dyDescent="0.25">
      <c r="A58" s="5" t="s">
        <v>41</v>
      </c>
      <c r="B58" s="7">
        <v>43048</v>
      </c>
      <c r="C58" s="8">
        <v>6.206018518518519E-2</v>
      </c>
      <c r="D58" s="5" t="s">
        <v>42</v>
      </c>
      <c r="E58" s="9">
        <v>2.44</v>
      </c>
      <c r="F58" s="9">
        <v>38.842199999999998</v>
      </c>
      <c r="G58" s="9" t="s">
        <v>43</v>
      </c>
      <c r="H58" s="9">
        <v>3.3530000000000002</v>
      </c>
      <c r="I58" s="9">
        <v>3794.9504000000002</v>
      </c>
      <c r="J58" s="9" t="s">
        <v>44</v>
      </c>
      <c r="K58" s="9">
        <v>3.573</v>
      </c>
      <c r="L58" s="9">
        <v>727.17250000000001</v>
      </c>
      <c r="AD58" s="7">
        <v>43020</v>
      </c>
    </row>
    <row r="59" spans="1:30" x14ac:dyDescent="0.25">
      <c r="A59" s="5" t="s">
        <v>41</v>
      </c>
      <c r="B59" s="7">
        <v>43048</v>
      </c>
      <c r="C59" s="8">
        <v>6.6157407407407401E-2</v>
      </c>
      <c r="D59" s="5" t="s">
        <v>42</v>
      </c>
      <c r="E59" s="9">
        <v>2.44</v>
      </c>
      <c r="F59" s="9">
        <v>38.857399999999998</v>
      </c>
      <c r="G59" s="9" t="s">
        <v>43</v>
      </c>
      <c r="H59" s="9">
        <v>3.3530000000000002</v>
      </c>
      <c r="I59" s="9">
        <v>3799.3418000000001</v>
      </c>
      <c r="J59" s="9" t="s">
        <v>44</v>
      </c>
      <c r="K59" s="9">
        <v>3.573</v>
      </c>
      <c r="L59" s="9">
        <v>724.31320000000005</v>
      </c>
    </row>
    <row r="60" spans="1:30" x14ac:dyDescent="0.25">
      <c r="A60" s="5" t="s">
        <v>41</v>
      </c>
      <c r="B60" s="7">
        <v>43048</v>
      </c>
      <c r="C60" s="8">
        <v>7.0231481481481492E-2</v>
      </c>
      <c r="D60" s="5" t="s">
        <v>42</v>
      </c>
      <c r="E60" s="9">
        <v>2.4430000000000001</v>
      </c>
      <c r="F60" s="9">
        <v>38.194000000000003</v>
      </c>
      <c r="G60" s="9" t="s">
        <v>43</v>
      </c>
      <c r="H60" s="9">
        <v>3.3559999999999999</v>
      </c>
      <c r="I60" s="9">
        <v>3745.9785000000002</v>
      </c>
      <c r="J60" s="9" t="s">
        <v>44</v>
      </c>
      <c r="K60" s="9">
        <v>3.5760000000000001</v>
      </c>
      <c r="L60" s="9">
        <v>716.26819999999998</v>
      </c>
    </row>
    <row r="61" spans="1:30" x14ac:dyDescent="0.25">
      <c r="A61" s="5" t="s">
        <v>41</v>
      </c>
      <c r="B61" s="7">
        <v>43048</v>
      </c>
      <c r="C61" s="8">
        <v>7.3900462962962959E-2</v>
      </c>
      <c r="D61" s="5" t="s">
        <v>42</v>
      </c>
      <c r="E61" s="9">
        <v>2.4460000000000002</v>
      </c>
      <c r="F61" s="9">
        <v>38.854500000000002</v>
      </c>
      <c r="G61" s="9" t="s">
        <v>43</v>
      </c>
      <c r="H61" s="9">
        <v>3.3559999999999999</v>
      </c>
      <c r="I61" s="9">
        <v>3810.1819999999998</v>
      </c>
      <c r="J61" s="9" t="s">
        <v>44</v>
      </c>
      <c r="K61" s="9">
        <v>3.5760000000000001</v>
      </c>
      <c r="L61" s="9">
        <v>725.29420000000005</v>
      </c>
    </row>
    <row r="62" spans="1:30" x14ac:dyDescent="0.2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2018-03-27T19:46:10Z</dcterms:modified>
</cp:coreProperties>
</file>