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AD26F578-78E7-4E0D-AB56-A46F84BC945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D21" i="3"/>
  <c r="F21" i="3" s="1"/>
  <c r="E16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C127" i="2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11" i="3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<sst xmlns="http://schemas.openxmlformats.org/spreadsheetml/2006/main" count="105" uniqueCount="90">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</sst>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abSelected="1" topLeftCell="C1" zoomScale="163" zoomScaleNormal="100" workbookViewId="0">
      <selection activeCell="F9" sqref="F9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57</v>
      </c>
      <c r="I4" t="s">
        <v>58</v>
      </c>
      <c r="J4" s="10" t="s">
        <v>59</v>
      </c>
      <c r="K4" s="10" t="s">
        <v>60</v>
      </c>
    </row>
    <row r="5" spans="4:11" x14ac:dyDescent="0.25">
      <c r="E5" s="2"/>
      <c r="H5" s="21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baseColWidth="10" defaultColWidth="8.88671875"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0" t="s">
        <v>7</v>
      </c>
      <c r="D2" s="20"/>
      <c r="E2">
        <v>100</v>
      </c>
      <c r="G2" s="20" t="s">
        <v>8</v>
      </c>
      <c r="H2" s="20"/>
      <c r="I2">
        <v>3.3999999999999998E-3</v>
      </c>
    </row>
    <row r="4" spans="3:15" x14ac:dyDescent="0.25">
      <c r="D4" s="20" t="s">
        <v>9</v>
      </c>
      <c r="E4" s="20"/>
      <c r="F4" s="20"/>
      <c r="G4" s="3"/>
      <c r="H4" s="20" t="s">
        <v>10</v>
      </c>
      <c r="I4" s="20"/>
      <c r="J4" s="20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31</v>
      </c>
      <c r="G106" s="5" t="s">
        <v>30</v>
      </c>
      <c r="H106" s="5" t="s">
        <v>29</v>
      </c>
      <c r="L106" s="5" t="s">
        <v>38</v>
      </c>
      <c r="N106" t="s">
        <v>39</v>
      </c>
      <c r="U106" s="9"/>
      <c r="V106" s="9"/>
    </row>
    <row r="107" spans="2:27" x14ac:dyDescent="0.25"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37</v>
      </c>
      <c r="J107" s="5" t="s">
        <v>34</v>
      </c>
      <c r="K107" s="5" t="s">
        <v>33</v>
      </c>
      <c r="L107" s="5" t="s">
        <v>35</v>
      </c>
      <c r="M107" s="5" t="s">
        <v>36</v>
      </c>
      <c r="N107" s="5" t="s">
        <v>37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9" t="s">
        <v>32</v>
      </c>
      <c r="C108" s="19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40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34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33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35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71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72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78</v>
      </c>
      <c r="C125">
        <v>500</v>
      </c>
      <c r="G125" s="5"/>
      <c r="H125" s="5"/>
      <c r="J125" s="5"/>
    </row>
    <row r="126" spans="2:27" x14ac:dyDescent="0.25">
      <c r="B126" t="s">
        <v>76</v>
      </c>
      <c r="C126">
        <v>100</v>
      </c>
      <c r="G126" s="5"/>
      <c r="H126" s="5"/>
      <c r="J126" s="5"/>
    </row>
    <row r="127" spans="2:27" x14ac:dyDescent="0.25">
      <c r="B127" s="14" t="s">
        <v>79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74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73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75</v>
      </c>
      <c r="C132">
        <v>2.8</v>
      </c>
      <c r="G132" s="5"/>
      <c r="H132" s="5"/>
      <c r="I132" s="5"/>
    </row>
    <row r="133" spans="2:9" x14ac:dyDescent="0.25">
      <c r="B133" t="s">
        <v>77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80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opLeftCell="E3" zoomScale="235" zoomScaleNormal="235" workbookViewId="0">
      <selection activeCell="J10" sqref="J10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0" t="s">
        <v>22</v>
      </c>
      <c r="H1" s="20"/>
      <c r="I1" s="20"/>
      <c r="J1" s="12"/>
    </row>
    <row r="3" spans="2:12" x14ac:dyDescent="0.25">
      <c r="K3" t="s">
        <v>55</v>
      </c>
    </row>
    <row r="4" spans="2:12" x14ac:dyDescent="0.25">
      <c r="G4" t="s">
        <v>18</v>
      </c>
      <c r="H4" s="18">
        <v>9.6999999999999993</v>
      </c>
      <c r="I4" s="18">
        <v>0.41399999999999998</v>
      </c>
    </row>
    <row r="5" spans="2:12" x14ac:dyDescent="0.25">
      <c r="G5" t="s">
        <v>19</v>
      </c>
      <c r="H5">
        <v>3</v>
      </c>
      <c r="I5">
        <v>3</v>
      </c>
      <c r="L5">
        <v>3500</v>
      </c>
    </row>
    <row r="6" spans="2:12" x14ac:dyDescent="0.25">
      <c r="G6" t="s">
        <v>20</v>
      </c>
      <c r="H6">
        <v>3</v>
      </c>
      <c r="I6" s="18">
        <v>3</v>
      </c>
      <c r="J6" s="17"/>
    </row>
    <row r="7" spans="2:12" x14ac:dyDescent="0.25">
      <c r="G7" t="s">
        <v>21</v>
      </c>
      <c r="H7" s="18">
        <v>9</v>
      </c>
      <c r="I7">
        <v>9</v>
      </c>
    </row>
    <row r="8" spans="2:12" x14ac:dyDescent="0.25">
      <c r="G8" t="s">
        <v>53</v>
      </c>
      <c r="H8" s="18">
        <v>14</v>
      </c>
      <c r="I8">
        <v>0</v>
      </c>
    </row>
    <row r="9" spans="2:12" x14ac:dyDescent="0.25">
      <c r="G9" t="s">
        <v>56</v>
      </c>
      <c r="H9">
        <f>SUM(H4:H8)</f>
        <v>38.700000000000003</v>
      </c>
      <c r="I9">
        <f>SUM(I4:I8)</f>
        <v>15.414</v>
      </c>
    </row>
    <row r="11" spans="2:12" x14ac:dyDescent="0.25">
      <c r="G11" t="s">
        <v>54</v>
      </c>
      <c r="H11">
        <f>L5/H9</f>
        <v>90.439276485788113</v>
      </c>
      <c r="I11">
        <f>L5/I9</f>
        <v>227.06630336058129</v>
      </c>
    </row>
    <row r="12" spans="2:12" x14ac:dyDescent="0.25">
      <c r="G12" t="s">
        <v>70</v>
      </c>
      <c r="H12">
        <f>H11/4</f>
        <v>22.609819121447028</v>
      </c>
      <c r="I12">
        <f>I11/4</f>
        <v>56.766575840145322</v>
      </c>
    </row>
    <row r="13" spans="2:12" x14ac:dyDescent="0.25">
      <c r="B13" t="s">
        <v>61</v>
      </c>
    </row>
    <row r="14" spans="2:12" x14ac:dyDescent="0.25">
      <c r="B14" t="s">
        <v>62</v>
      </c>
      <c r="C14">
        <v>92.5</v>
      </c>
    </row>
    <row r="15" spans="2:12" x14ac:dyDescent="0.25">
      <c r="B15" t="s">
        <v>63</v>
      </c>
      <c r="C15">
        <v>60000000</v>
      </c>
    </row>
    <row r="16" spans="2:12" x14ac:dyDescent="0.25">
      <c r="B16" t="s">
        <v>64</v>
      </c>
      <c r="C16">
        <v>4.9999999999999997E-12</v>
      </c>
      <c r="E16">
        <f>C14/(C15*C16*LN(2^(C17+1)))-C18</f>
        <v>30317.766995443366</v>
      </c>
    </row>
    <row r="17" spans="2:7" x14ac:dyDescent="0.25">
      <c r="B17" t="s">
        <v>65</v>
      </c>
      <c r="C17">
        <v>12</v>
      </c>
    </row>
    <row r="18" spans="2:7" x14ac:dyDescent="0.25">
      <c r="C18">
        <v>3900</v>
      </c>
    </row>
    <row r="20" spans="2:7" x14ac:dyDescent="0.25">
      <c r="D20" t="s">
        <v>66</v>
      </c>
      <c r="E20" t="s">
        <v>68</v>
      </c>
      <c r="F20" t="s">
        <v>67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69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0" t="s">
        <v>23</v>
      </c>
      <c r="G4" s="20"/>
      <c r="H4">
        <v>72000000</v>
      </c>
    </row>
    <row r="6" spans="6:11" x14ac:dyDescent="0.25">
      <c r="G6" t="s">
        <v>25</v>
      </c>
      <c r="H6" t="s">
        <v>24</v>
      </c>
      <c r="I6" t="s">
        <v>45</v>
      </c>
      <c r="J6" t="s">
        <v>46</v>
      </c>
      <c r="K6" t="s">
        <v>44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51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81</v>
      </c>
      <c r="C4" t="s">
        <v>82</v>
      </c>
      <c r="F4" t="s">
        <v>81</v>
      </c>
      <c r="G4" t="s">
        <v>82</v>
      </c>
      <c r="I4" t="s">
        <v>87</v>
      </c>
      <c r="J4" t="s">
        <v>86</v>
      </c>
      <c r="L4" t="s">
        <v>83</v>
      </c>
      <c r="M4" t="s">
        <v>84</v>
      </c>
      <c r="O4" t="s">
        <v>85</v>
      </c>
      <c r="P4" t="s">
        <v>88</v>
      </c>
      <c r="Q4" t="s">
        <v>89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2020-08-28T23:39:43Z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