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A8DD002C-5460-4E16-9506-6244E147295C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7" i="4"/>
  <c r="J10" i="4" l="1"/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J12" i="4"/>
  <c r="J13" i="4"/>
  <c r="J14" i="4"/>
  <c r="J11" i="4"/>
  <c r="H109" i="2" l="1"/>
  <c r="J109" i="2" s="1"/>
  <c r="Q109" i="2"/>
  <c r="G110" i="2"/>
  <c r="J9" i="4"/>
  <c r="J8" i="4"/>
  <c r="J7" i="4"/>
  <c r="K109" i="2" l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X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U119" i="2" l="1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I117" i="2" s="1"/>
  <c r="G118" i="2"/>
  <c r="H117" i="2" l="1"/>
  <c r="J117" i="2" s="1"/>
  <c r="K117" i="2" s="1"/>
  <c r="O115" i="2"/>
  <c r="L116" i="2"/>
  <c r="M116" i="2" s="1"/>
  <c r="N116" i="2" s="1"/>
  <c r="E118" i="2"/>
  <c r="G119" i="2"/>
  <c r="H118" i="2" l="1"/>
  <c r="I118" i="2"/>
  <c r="O116" i="2"/>
  <c r="L117" i="2"/>
  <c r="M117" i="2" s="1"/>
  <c r="N117" i="2" s="1"/>
  <c r="G120" i="2"/>
  <c r="E119" i="2"/>
  <c r="J118" i="2"/>
  <c r="C118" i="2" l="1"/>
  <c r="C119" i="2" s="1"/>
  <c r="C120" i="2" s="1"/>
  <c r="H119" i="2"/>
  <c r="J119" i="2" s="1"/>
  <c r="I119" i="2"/>
  <c r="O117" i="2"/>
  <c r="E120" i="2"/>
  <c r="G121" i="2"/>
  <c r="H120" i="2" l="1"/>
  <c r="I120" i="2"/>
  <c r="G122" i="2"/>
  <c r="E121" i="2"/>
  <c r="J120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<sst xmlns="http://schemas.openxmlformats.org/spreadsheetml/2006/main" count="81" uniqueCount="58">
  <si>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</si>
  <si>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</si>
  <si>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</si>
  <si>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</si>
  <si>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</si>
  <si>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</si>
  <si>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</si>
  <si>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</si>
  <si>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</si>
  <si>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</si>
  <si>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</si>
  <si>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</si>
  <si>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</si>
  <si>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</si>
  <si>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</si>
  <si>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</si>
  <si>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</si>
  <si>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</si>
  <si>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</si>
  <si>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</si>
  <si>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</si>
  <si>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</si>
  <si>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</si>
  <si>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</si>
  <si>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</si>
  <si>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</si>
  <si>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</si>
  <si>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</si>
  <si>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</si>
  <si>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</si>
  <si>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</si>
  <si>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</si>
  <si>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</si>
  <si>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</si>
  <si>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</si>
  <si>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</si>
  <si>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</si>
  <si>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</si>
  <si>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</si>
  <si>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</si>
  <si>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</si>
  <si>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</si>
  <si>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</si>
  <si>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</si>
  <si>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</si>
  <si>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</si>
  <si>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</si>
  <si>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</si>
  <si>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</si>
  <si>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</si>
  <si>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</si>
  <si>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CORDIC</t>
  </si>
  <si>
    <t>libfixmath</t>
  </si>
  <si>
    <t>atan2 dobule</t>
  </si>
  <si>
    <t>atan2 float</t>
  </si>
  <si>
    <t>Version</t>
  </si>
  <si>
    <t>Cycles</t>
  </si>
  <si>
    <t>Time in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</si>
</sst>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opLeftCell="A194" zoomScale="163" zoomScaleNormal="100" workbookViewId="0">
      <selection activeCell="E198" sqref="E198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6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1">((G8-C8)/C8)*100</f>
        <v>0.11778563015312216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1"/>
        <v>0.10805781534772647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1"/>
        <v>9.8921286918823195E-2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1"/>
        <v>9.0375721607462295E-2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1"/>
        <v>8.2420817143528724E-2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1"/>
        <v>7.5056292219151818E-2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1"/>
        <v>6.828188646368509E-2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1"/>
        <v>6.2097360420724695E-2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1"/>
        <v>5.6502495526890108E-2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1"/>
        <v>5.1497094092538699E-2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1"/>
        <v>4.7080979284361418E-2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1"/>
        <v>4.3253995109641015E-2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1"/>
        <v>4.0016006402569942E-2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1"/>
        <v>3.7366898812198873E-2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1"/>
        <v>3.5306578792504845E-2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1"/>
        <v>3.3834973594012545E-2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1"/>
        <v>3.2952031257336999E-2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1"/>
        <v>3.2657720608792636E-2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1"/>
        <v>3.295203125734588E-2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1"/>
        <v>3.3834973594012677E-2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1"/>
        <v>3.530657879250558E-2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1"/>
        <v>3.7366898812203814E-2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1"/>
        <v>4.001600640255254E-2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1"/>
        <v>4.3253995109647468E-2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1"/>
        <v>4.7080979284368378E-2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1"/>
        <v>5.1497094092528325E-2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1"/>
        <v>5.6502495526877458E-2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1"/>
        <v>6.209736042072056E-2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1"/>
        <v>6.8281886463696026E-2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1"/>
        <v>7.5056292219151666E-2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1"/>
        <v>8.2420817143526531E-2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1"/>
        <v>9.0375721607435663E-2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1"/>
        <v>9.8921286918838308E-2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1"/>
        <v>0.10805781534773576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1"/>
        <v>0.11778563015312404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1"/>
        <v>0.12810507561144313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6.02E-4</v>
      </c>
      <c r="G44" s="1">
        <f t="shared" si="3"/>
        <v>5.6478405315614619</v>
      </c>
      <c r="H44" s="1">
        <f t="shared" si="1"/>
        <v>0.13901651704701379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6.0300000000000002E-4</v>
      </c>
      <c r="G45" s="1">
        <f t="shared" si="3"/>
        <v>5.6384742951907123</v>
      </c>
      <c r="H45" s="1">
        <f t="shared" si="1"/>
        <v>0.15052034086505553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6.0400000000000004E-4</v>
      </c>
      <c r="G46" s="1">
        <f t="shared" si="3"/>
        <v>5.6291390728476811</v>
      </c>
      <c r="H46" s="1">
        <f t="shared" si="1"/>
        <v>0.16261695458489717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6.0700000000000001E-4</v>
      </c>
      <c r="G48" s="1">
        <f t="shared" si="3"/>
        <v>5.6013179571663914</v>
      </c>
      <c r="H48" s="1">
        <f t="shared" si="1"/>
        <v>2.3534949399661678E-2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6.0800000000000003E-4</v>
      </c>
      <c r="G49" s="1">
        <f t="shared" si="3"/>
        <v>5.5921052631578938</v>
      </c>
      <c r="H49" s="1">
        <f t="shared" si="1"/>
        <v>3.7661237171452068E-2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6.0899999999999995E-4</v>
      </c>
      <c r="G50" s="1">
        <f t="shared" si="3"/>
        <v>5.5829228243021349</v>
      </c>
      <c r="H50" s="1">
        <f t="shared" si="1"/>
        <v>5.2380363837367175E-2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6.0999999999999997E-4</v>
      </c>
      <c r="G51" s="1">
        <f t="shared" si="3"/>
        <v>5.5737704918032787</v>
      </c>
      <c r="H51" s="1">
        <f t="shared" si="1"/>
        <v>6.7692851046114874E-2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6.11E-4</v>
      </c>
      <c r="G52" s="1">
        <f t="shared" si="3"/>
        <v>5.5646481178396066</v>
      </c>
      <c r="H52" s="1">
        <f t="shared" si="1"/>
        <v>8.359924171935755E-2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6.1200000000000002E-4</v>
      </c>
      <c r="G53" s="1">
        <f t="shared" si="3"/>
        <v>5.5555555555555554</v>
      </c>
      <c r="H53" s="1">
        <f t="shared" si="1"/>
        <v>0.10010010009992353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6.1300000000000005E-4</v>
      </c>
      <c r="G54" s="1">
        <f t="shared" si="3"/>
        <v>5.5464926590538326</v>
      </c>
      <c r="H54" s="1">
        <f t="shared" si="1"/>
        <v>0.11719601180185522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6.1399999999999996E-4</v>
      </c>
      <c r="G55" s="1">
        <f t="shared" si="3"/>
        <v>5.5374592833876219</v>
      </c>
      <c r="H55" s="1">
        <f t="shared" si="1"/>
        <v>0.13488758386278321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6.1499999999999999E-4</v>
      </c>
      <c r="G56" s="1">
        <f t="shared" si="3"/>
        <v>5.5284552845528454</v>
      </c>
      <c r="H56" s="1">
        <f t="shared" si="1"/>
        <v>0.15317544479773837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6.1799999999999995E-4</v>
      </c>
      <c r="G58" s="1">
        <f t="shared" si="3"/>
        <v>5.5016181229773462</v>
      </c>
      <c r="H58" s="1">
        <f t="shared" si="1"/>
        <v>2.9420417769753286E-2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6.1899999999999998E-4</v>
      </c>
      <c r="G59" s="1">
        <f t="shared" si="3"/>
        <v>5.4927302100161546</v>
      </c>
      <c r="H59" s="1">
        <f t="shared" si="1"/>
        <v>4.973060138696888E-2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6.2E-4</v>
      </c>
      <c r="G60" s="1">
        <f t="shared" si="3"/>
        <v>5.4838709677419351</v>
      </c>
      <c r="H60" s="1">
        <f t="shared" si="1"/>
        <v>7.0638097480380496E-2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6.2100000000000002E-4</v>
      </c>
      <c r="G61" s="1">
        <f t="shared" si="3"/>
        <v>5.4750402576489527</v>
      </c>
      <c r="H61" s="1">
        <f t="shared" si="1"/>
        <v>9.214364988925644E-2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6.2200000000000005E-4</v>
      </c>
      <c r="G62" s="1">
        <f t="shared" si="3"/>
        <v>5.4662379421221861</v>
      </c>
      <c r="H62" s="1">
        <f t="shared" si="1"/>
        <v>0.11424802421568334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6.2299999999999996E-4</v>
      </c>
      <c r="G63" s="1">
        <f t="shared" si="3"/>
        <v>5.4574638844301768</v>
      </c>
      <c r="H63" s="1">
        <f t="shared" si="1"/>
        <v>0.13695200789296999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6.2600000000000004E-4</v>
      </c>
      <c r="G65" s="1">
        <f t="shared" si="3"/>
        <v>5.4313099041533537</v>
      </c>
      <c r="H65" s="1">
        <f t="shared" si="1"/>
        <v>2.412346507077916E-2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6.2699999999999995E-4</v>
      </c>
      <c r="G66" s="1">
        <f t="shared" si="3"/>
        <v>5.4226475279106863</v>
      </c>
      <c r="H66" s="1">
        <f t="shared" si="1"/>
        <v>4.8847378425766932E-2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6.2799999999999998E-4</v>
      </c>
      <c r="G67" s="1">
        <f t="shared" si="3"/>
        <v>5.4140127388535033</v>
      </c>
      <c r="H67" s="1">
        <f t="shared" si="1"/>
        <v>7.4172622060876076E-2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6.29E-4</v>
      </c>
      <c r="G68" s="1">
        <f t="shared" si="3"/>
        <v>5.4054054054054053</v>
      </c>
      <c r="H68" s="1">
        <f t="shared" si="1"/>
        <v>0.10010010009990973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6.3000000000000003E-4</v>
      </c>
      <c r="G69" s="1">
        <f t="shared" si="3"/>
        <v>5.3968253968253963</v>
      </c>
      <c r="H69" s="1">
        <f t="shared" si="1"/>
        <v>0.12663073887543511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6.3100000000000005E-4</v>
      </c>
      <c r="G70" s="1">
        <f t="shared" si="3"/>
        <v>5.3882725832012675</v>
      </c>
      <c r="H70" s="1">
        <f t="shared" si="1"/>
        <v>0.15376548701222628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6.3299999999999999E-4</v>
      </c>
      <c r="G71" s="1">
        <f t="shared" si="3"/>
        <v>5.3712480252764614</v>
      </c>
      <c r="H71" s="1">
        <f t="shared" si="1"/>
        <v>2.324069416110823E-2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6.3400000000000001E-4</v>
      </c>
      <c r="G72" s="1">
        <f t="shared" ref="G72:G135" si="8">($F$6/F72)</f>
        <v>5.3627760252365926</v>
      </c>
      <c r="H72" s="1">
        <f t="shared" ref="H72:H135" si="9">((G72-C72)/C72)*100</f>
        <v>5.1791515607882206E-2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6.3500000000000004E-4</v>
      </c>
      <c r="G73" s="1">
        <f t="shared" si="8"/>
        <v>5.3543307086614167</v>
      </c>
      <c r="H73" s="1">
        <f t="shared" si="9"/>
        <v>8.0947825446848268E-2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6.3599999999999996E-4</v>
      </c>
      <c r="G74" s="1">
        <f t="shared" si="8"/>
        <v>5.3459119496855347</v>
      </c>
      <c r="H74" s="1">
        <f t="shared" si="9"/>
        <v>0.11071066826826026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6.3699999999999998E-4</v>
      </c>
      <c r="G75" s="1">
        <f t="shared" si="8"/>
        <v>5.3375196232339084</v>
      </c>
      <c r="H75" s="1">
        <f t="shared" si="9"/>
        <v>0.14108111133017878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6.4000000000000005E-4</v>
      </c>
      <c r="G77" s="1">
        <f t="shared" si="8"/>
        <v>5.3124999999999991</v>
      </c>
      <c r="H77" s="1">
        <f t="shared" si="9"/>
        <v>4.7080979284158941E-2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6.4099999999999997E-4</v>
      </c>
      <c r="G78" s="1">
        <f t="shared" si="8"/>
        <v>5.3042121684867398</v>
      </c>
      <c r="H78" s="1">
        <f t="shared" si="9"/>
        <v>7.9474877108117362E-2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6.4199999999999999E-4</v>
      </c>
      <c r="G79" s="1">
        <f t="shared" si="8"/>
        <v>5.29595015576324</v>
      </c>
      <c r="H79" s="1">
        <f t="shared" si="9"/>
        <v>0.11247931499489985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6.4300000000000002E-4</v>
      </c>
      <c r="G80" s="1">
        <f t="shared" si="8"/>
        <v>5.2877138413685847</v>
      </c>
      <c r="H80" s="1">
        <f t="shared" si="9"/>
        <v>0.14609548046542906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6.4499999999999996E-4</v>
      </c>
      <c r="G81" s="1">
        <f t="shared" si="8"/>
        <v>5.2713178294573648</v>
      </c>
      <c r="H81" s="1">
        <f t="shared" si="9"/>
        <v>2.5006251562705667E-2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6.4599999999999998E-4</v>
      </c>
      <c r="G82" s="1">
        <f t="shared" si="8"/>
        <v>5.2631578947368416</v>
      </c>
      <c r="H82" s="1">
        <f t="shared" si="9"/>
        <v>6.0036021612776207E-2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6.4700000000000001E-4</v>
      </c>
      <c r="G83" s="1">
        <f t="shared" si="8"/>
        <v>5.255023183925811</v>
      </c>
      <c r="H83" s="1">
        <f t="shared" si="9"/>
        <v>9.5679693824785653E-2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6.4800000000000003E-4</v>
      </c>
      <c r="G84" s="1">
        <f t="shared" si="8"/>
        <v>5.2469135802469129</v>
      </c>
      <c r="H84" s="1">
        <f t="shared" si="9"/>
        <v>0.1319385543302081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6.5099999999999999E-4</v>
      </c>
      <c r="G86" s="1">
        <f t="shared" si="8"/>
        <v>5.2227342549923197</v>
      </c>
      <c r="H86" s="1">
        <f t="shared" si="9"/>
        <v>5.2380363837342465E-2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6.5200000000000002E-4</v>
      </c>
      <c r="G87" s="1">
        <f t="shared" si="8"/>
        <v>5.2147239263803673</v>
      </c>
      <c r="H87" s="1">
        <f t="shared" si="9"/>
        <v>9.0670371983830308E-2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6.5300000000000004E-4</v>
      </c>
      <c r="G88" s="1">
        <f t="shared" si="8"/>
        <v>5.2067381316998462</v>
      </c>
      <c r="H88" s="1">
        <f t="shared" si="9"/>
        <v>0.12957945576608207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6.5499999999999998E-4</v>
      </c>
      <c r="G89" s="1">
        <f t="shared" si="8"/>
        <v>5.1908396946564883</v>
      </c>
      <c r="H89" s="1">
        <f t="shared" si="9"/>
        <v>1.6179087793413292E-2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6.5600000000000001E-4</v>
      </c>
      <c r="G90" s="1">
        <f t="shared" si="8"/>
        <v>5.1829268292682924</v>
      </c>
      <c r="H90" s="1">
        <f t="shared" si="9"/>
        <v>5.6502495526679949E-2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6.5700000000000003E-4</v>
      </c>
      <c r="G91" s="1">
        <f t="shared" si="8"/>
        <v>5.1750380517503798</v>
      </c>
      <c r="H91" s="1">
        <f t="shared" si="9"/>
        <v>9.7447809484708117E-2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6.5799999999999995E-4</v>
      </c>
      <c r="G92" s="1">
        <f t="shared" si="8"/>
        <v>5.1671732522796354</v>
      </c>
      <c r="H92" s="1">
        <f t="shared" si="9"/>
        <v>0.13901651704681611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6.6E-4</v>
      </c>
      <c r="G93" s="1">
        <f t="shared" si="8"/>
        <v>5.1515151515151514</v>
      </c>
      <c r="H93" s="1">
        <f t="shared" si="9"/>
        <v>2.9420417769543291E-2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6.6100000000000002E-4</v>
      </c>
      <c r="G94" s="1">
        <f t="shared" si="8"/>
        <v>5.143721633888048</v>
      </c>
      <c r="H94" s="1">
        <f t="shared" si="9"/>
        <v>7.2405328560854409E-2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6.6200000000000005E-4</v>
      </c>
      <c r="G95" s="1">
        <f t="shared" si="8"/>
        <v>5.1359516616314194</v>
      </c>
      <c r="H95" s="1">
        <f t="shared" si="9"/>
        <v>0.11601679593370405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6.6500000000000001E-4</v>
      </c>
      <c r="G97" s="1">
        <f t="shared" si="8"/>
        <v>5.1127819548872173</v>
      </c>
      <c r="H97" s="1">
        <f t="shared" si="9"/>
        <v>5.4441387224998958E-2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6.6600000000000003E-4</v>
      </c>
      <c r="G98" s="1">
        <f t="shared" si="8"/>
        <v>5.1051051051051042</v>
      </c>
      <c r="H98" s="1">
        <f t="shared" si="9"/>
        <v>0.10010010009968798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6.6699999999999995E-4</v>
      </c>
      <c r="G99" s="1">
        <f t="shared" si="8"/>
        <v>5.0974512743628191</v>
      </c>
      <c r="H99" s="1">
        <f t="shared" si="9"/>
        <v>0.1463904589940819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6.69E-4</v>
      </c>
      <c r="G100" s="1">
        <f t="shared" si="8"/>
        <v>5.0822122571001493</v>
      </c>
      <c r="H100" s="1">
        <f t="shared" si="9"/>
        <v>4.3548368112789851E-2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6.7000000000000002E-4</v>
      </c>
      <c r="G101" s="1">
        <f t="shared" si="8"/>
        <v>5.0746268656716413</v>
      </c>
      <c r="H101" s="1">
        <f t="shared" si="9"/>
        <v>9.1259677941252434E-2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6.7100000000000005E-4</v>
      </c>
      <c r="G102" s="1">
        <f t="shared" si="8"/>
        <v>5.0670640834575256</v>
      </c>
      <c r="H102" s="1">
        <f t="shared" si="9"/>
        <v>0.13960639244082024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6.7299999999999999E-4</v>
      </c>
      <c r="G103" s="1">
        <f t="shared" si="8"/>
        <v>5.052005943536404</v>
      </c>
      <c r="H103" s="1">
        <f t="shared" si="9"/>
        <v>3.9721654185816184E-2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6.7400000000000001E-4</v>
      </c>
      <c r="G104" s="1">
        <f t="shared" si="8"/>
        <v>5.0445103857566762</v>
      </c>
      <c r="H104" s="1">
        <f t="shared" si="9"/>
        <v>8.9491780886043926E-2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6.7500000000000004E-4</v>
      </c>
      <c r="G105" s="1">
        <f t="shared" si="8"/>
        <v>5.0370370370370363</v>
      </c>
      <c r="H105" s="1">
        <f t="shared" si="9"/>
        <v>0.13990133274386674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6.7699999999999998E-4</v>
      </c>
      <c r="G106" s="1">
        <f t="shared" si="8"/>
        <v>5.0221565731166908</v>
      </c>
      <c r="H106" s="1">
        <f t="shared" si="9"/>
        <v>4.2959623838064259E-2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6.78E-4</v>
      </c>
      <c r="G107" s="1">
        <f t="shared" si="8"/>
        <v>5.0147492625368733</v>
      </c>
      <c r="H107" s="1">
        <f t="shared" si="9"/>
        <v>9.4795659418223932E-2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6.8099999999999996E-4</v>
      </c>
      <c r="G109" s="1">
        <f t="shared" si="8"/>
        <v>4.9926578560939792</v>
      </c>
      <c r="H109" s="1">
        <f t="shared" si="9"/>
        <v>5.3263649177543067E-2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6.8199999999999999E-4</v>
      </c>
      <c r="G110" s="1">
        <f t="shared" si="8"/>
        <v>4.9853372434017595</v>
      </c>
      <c r="H110" s="1">
        <f t="shared" si="9"/>
        <v>0.10717356228392683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6.8400000000000004E-4</v>
      </c>
      <c r="G111" s="1">
        <f t="shared" si="8"/>
        <v>4.9707602339181278</v>
      </c>
      <c r="H111" s="1">
        <f t="shared" si="9"/>
        <v>1.529645710478152E-2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6.8499999999999995E-4</v>
      </c>
      <c r="G112" s="1">
        <f t="shared" si="8"/>
        <v>4.9635036496350367</v>
      </c>
      <c r="H112" s="1">
        <f t="shared" si="9"/>
        <v>7.0638097480166223E-2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6.8599999999999998E-4</v>
      </c>
      <c r="G113" s="1">
        <f t="shared" si="8"/>
        <v>4.9562682215743443</v>
      </c>
      <c r="H113" s="1">
        <f t="shared" si="9"/>
        <v>0.12663073887524406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6.8800000000000003E-4</v>
      </c>
      <c r="G114" s="1">
        <f t="shared" si="8"/>
        <v>4.941860465116279</v>
      </c>
      <c r="H114" s="1">
        <f t="shared" si="9"/>
        <v>3.7661237171235387E-2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6.8900000000000005E-4</v>
      </c>
      <c r="G115" s="1">
        <f t="shared" si="8"/>
        <v>4.9346879535558772</v>
      </c>
      <c r="H115" s="1">
        <f t="shared" si="9"/>
        <v>9.5090335818601032E-2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6.9200000000000002E-4</v>
      </c>
      <c r="G117" s="1">
        <f t="shared" si="8"/>
        <v>4.9132947976878611</v>
      </c>
      <c r="H117" s="1">
        <f t="shared" si="9"/>
        <v>6.7103822562962392E-2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6.9300000000000004E-4</v>
      </c>
      <c r="G118" s="1">
        <f t="shared" si="8"/>
        <v>4.9062049062049056</v>
      </c>
      <c r="H118" s="1">
        <f t="shared" si="9"/>
        <v>0.12663073887521731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6.9499999999999998E-4</v>
      </c>
      <c r="G119" s="1">
        <f t="shared" si="8"/>
        <v>4.8920863309352516</v>
      </c>
      <c r="H119" s="1">
        <f t="shared" si="9"/>
        <v>4.2665254299211947E-2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6.96E-4</v>
      </c>
      <c r="G120" s="1">
        <f t="shared" si="8"/>
        <v>4.8850574712643677</v>
      </c>
      <c r="H120" s="1">
        <f t="shared" si="9"/>
        <v>0.10363670623662689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6.9800000000000005E-4</v>
      </c>
      <c r="G121" s="1">
        <f t="shared" si="8"/>
        <v>4.8710601719197699</v>
      </c>
      <c r="H121" s="1">
        <f t="shared" si="9"/>
        <v>2.1769443937377213E-2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6.9899999999999997E-4</v>
      </c>
      <c r="G122" s="1">
        <f t="shared" si="8"/>
        <v>4.8640915593705296</v>
      </c>
      <c r="H122" s="1">
        <f t="shared" si="9"/>
        <v>8.4188464413780653E-2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7.0200000000000004E-4</v>
      </c>
      <c r="G124" s="1">
        <f t="shared" si="8"/>
        <v>4.8433048433048427</v>
      </c>
      <c r="H124" s="1">
        <f t="shared" si="9"/>
        <v>6.8281886463272254E-2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7.0299999999999996E-4</v>
      </c>
      <c r="G125" s="1">
        <f t="shared" si="8"/>
        <v>4.8364153627311524</v>
      </c>
      <c r="H125" s="1">
        <f t="shared" si="9"/>
        <v>0.13282324495098799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7.0500000000000001E-4</v>
      </c>
      <c r="G126" s="1">
        <f t="shared" si="8"/>
        <v>4.8226950354609928</v>
      </c>
      <c r="H126" s="1">
        <f t="shared" si="9"/>
        <v>5.5913598775371942E-2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7.0600000000000003E-4</v>
      </c>
      <c r="G127" s="1">
        <f t="shared" si="8"/>
        <v>4.8158640226628888</v>
      </c>
      <c r="H127" s="1">
        <f t="shared" si="9"/>
        <v>0.12191315307419459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7.0799999999999997E-4</v>
      </c>
      <c r="G128" s="1">
        <f t="shared" si="8"/>
        <v>4.8022598870056497</v>
      </c>
      <c r="H128" s="1">
        <f t="shared" si="9"/>
        <v>4.7080979283945674E-2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7.0899999999999999E-4</v>
      </c>
      <c r="G129" s="1">
        <f t="shared" si="8"/>
        <v>4.795486600846262</v>
      </c>
      <c r="H129" s="1">
        <f t="shared" si="9"/>
        <v>0.11454281516163664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7.1100000000000004E-4</v>
      </c>
      <c r="G130" s="1">
        <f t="shared" si="8"/>
        <v>4.7819971870604778</v>
      </c>
      <c r="H130" s="1">
        <f t="shared" si="9"/>
        <v>4.1782156076527834E-2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7.1199999999999996E-4</v>
      </c>
      <c r="G131" s="1">
        <f t="shared" si="8"/>
        <v>4.7752808988764048</v>
      </c>
      <c r="H131" s="1">
        <f t="shared" si="9"/>
        <v>0.11071066826802535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7.1400000000000001E-4</v>
      </c>
      <c r="G132" s="1">
        <f t="shared" si="8"/>
        <v>4.7619047619047619</v>
      </c>
      <c r="H132" s="1">
        <f t="shared" si="9"/>
        <v>4.0016006402135283E-2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7.1500000000000003E-4</v>
      </c>
      <c r="G133" s="1">
        <f t="shared" si="8"/>
        <v>4.755244755244755</v>
      </c>
      <c r="H133" s="1">
        <f t="shared" si="9"/>
        <v>0.11041589988914806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7.1699999999999997E-4</v>
      </c>
      <c r="G134" s="1">
        <f t="shared" si="8"/>
        <v>4.7419804741980469</v>
      </c>
      <c r="H134" s="1">
        <f t="shared" si="9"/>
        <v>4.1782156076522185E-2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7.18E-4</v>
      </c>
      <c r="G135" s="1">
        <f t="shared" si="8"/>
        <v>4.7353760445682447</v>
      </c>
      <c r="H135" s="1">
        <f t="shared" si="9"/>
        <v>0.1136584475311774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7.2000000000000005E-4</v>
      </c>
      <c r="G136" s="1">
        <f t="shared" ref="G136:G199" si="13">($F$6/F136)</f>
        <v>4.7222222222222214</v>
      </c>
      <c r="H136" s="1">
        <f t="shared" ref="H136:H199" si="14">((G136-C136)/C136)*100</f>
        <v>4.7080979283924657E-2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7.2099999999999996E-4</v>
      </c>
      <c r="G137" s="1">
        <f t="shared" si="13"/>
        <v>4.7156726768377251</v>
      </c>
      <c r="H137" s="1">
        <f t="shared" si="14"/>
        <v>0.12043899867717335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7.2300000000000001E-4</v>
      </c>
      <c r="G138" s="1">
        <f t="shared" si="13"/>
        <v>4.7026279391424612</v>
      </c>
      <c r="H138" s="1">
        <f t="shared" si="14"/>
        <v>5.5913598775124501E-2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7.2400000000000003E-4</v>
      </c>
      <c r="G139" s="1">
        <f t="shared" si="13"/>
        <v>4.6961325966850822</v>
      </c>
      <c r="H139" s="1">
        <f t="shared" si="14"/>
        <v>0.13075899115250461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7.2599999999999997E-4</v>
      </c>
      <c r="G140" s="1">
        <f t="shared" si="13"/>
        <v>4.6831955922865012</v>
      </c>
      <c r="H140" s="1">
        <f t="shared" si="14"/>
        <v>6.8281886463060687E-2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7.2900000000000005E-4</v>
      </c>
      <c r="G142" s="1">
        <f t="shared" si="13"/>
        <v>4.6639231824417005</v>
      </c>
      <c r="H142" s="1">
        <f t="shared" si="14"/>
        <v>8.4188464413521222E-2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7.3099999999999999E-4</v>
      </c>
      <c r="G143" s="1">
        <f t="shared" si="13"/>
        <v>4.6511627906976738</v>
      </c>
      <c r="H143" s="1">
        <f t="shared" si="14"/>
        <v>2.5006251562239276E-2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7.3200000000000001E-4</v>
      </c>
      <c r="G144" s="1">
        <f t="shared" si="13"/>
        <v>4.6448087431693983</v>
      </c>
      <c r="H144" s="1">
        <f t="shared" si="14"/>
        <v>0.10363670623638754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7.3399999999999995E-4</v>
      </c>
      <c r="G145" s="1">
        <f t="shared" si="13"/>
        <v>4.6321525885558588</v>
      </c>
      <c r="H145" s="1">
        <f t="shared" si="14"/>
        <v>4.6492193430424572E-2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7.3499999999999998E-4</v>
      </c>
      <c r="G146" s="1">
        <f t="shared" si="13"/>
        <v>4.6258503401360542</v>
      </c>
      <c r="H146" s="1">
        <f t="shared" si="14"/>
        <v>0.12663073887497586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7.3700000000000002E-4</v>
      </c>
      <c r="G147" s="1">
        <f t="shared" si="13"/>
        <v>4.6132971506105829</v>
      </c>
      <c r="H147" s="1">
        <f t="shared" si="14"/>
        <v>7.1521705218074272E-2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7.3899999999999997E-4</v>
      </c>
      <c r="G148" s="1">
        <f t="shared" si="13"/>
        <v>4.6008119079837622</v>
      </c>
      <c r="H148" s="1">
        <f t="shared" si="14"/>
        <v>1.7650173559398113E-2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7.3999999999999999E-4</v>
      </c>
      <c r="G149" s="1">
        <f t="shared" si="13"/>
        <v>4.5945945945945947</v>
      </c>
      <c r="H149" s="1">
        <f t="shared" si="14"/>
        <v>0.10010010009944778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7.4200000000000004E-4</v>
      </c>
      <c r="G150" s="1">
        <f t="shared" si="13"/>
        <v>4.5822102425876006</v>
      </c>
      <c r="H150" s="1">
        <f t="shared" si="14"/>
        <v>4.8258571781010576E-2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7.4299999999999995E-4</v>
      </c>
      <c r="G151" s="1">
        <f t="shared" si="13"/>
        <v>4.5760430686406464</v>
      </c>
      <c r="H151" s="1">
        <f t="shared" si="14"/>
        <v>0.13223344946644919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7.45E-4</v>
      </c>
      <c r="G152" s="1">
        <f t="shared" si="13"/>
        <v>4.5637583892617446</v>
      </c>
      <c r="H152" s="1">
        <f t="shared" si="14"/>
        <v>8.2420817142867656E-2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7.4700000000000005E-4</v>
      </c>
      <c r="G153" s="1">
        <f t="shared" si="13"/>
        <v>4.5515394912985272</v>
      </c>
      <c r="H153" s="1">
        <f t="shared" si="14"/>
        <v>3.3834973593344295E-2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7.4799999999999997E-4</v>
      </c>
      <c r="G154" s="1">
        <f t="shared" si="13"/>
        <v>4.545454545454545</v>
      </c>
      <c r="H154" s="1">
        <f t="shared" si="14"/>
        <v>0.12014417300693173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7.5000000000000002E-4</v>
      </c>
      <c r="G155" s="1">
        <f t="shared" si="13"/>
        <v>4.5333333333333332</v>
      </c>
      <c r="H155" s="1">
        <f t="shared" si="14"/>
        <v>7.358351729147096E-2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7.5199999999999996E-4</v>
      </c>
      <c r="G156" s="1">
        <f t="shared" si="13"/>
        <v>4.5212765957446805</v>
      </c>
      <c r="H156" s="1">
        <f t="shared" si="14"/>
        <v>2.8243268686963908E-2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7.5299999999999998E-4</v>
      </c>
      <c r="G157" s="1">
        <f t="shared" si="13"/>
        <v>4.5152722443559092</v>
      </c>
      <c r="H157" s="1">
        <f t="shared" si="14"/>
        <v>0.11690120523013783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7.5500000000000003E-4</v>
      </c>
      <c r="G158" s="1">
        <f t="shared" si="13"/>
        <v>4.5033112582781456</v>
      </c>
      <c r="H158" s="1">
        <f t="shared" si="14"/>
        <v>7.3583517291452905E-2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7.5699999999999997E-4</v>
      </c>
      <c r="G159" s="1">
        <f t="shared" si="13"/>
        <v>4.4914134742404226</v>
      </c>
      <c r="H159" s="1">
        <f t="shared" si="14"/>
        <v>3.1480495331674095E-2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7.5799999999999999E-4</v>
      </c>
      <c r="G160" s="1">
        <f t="shared" si="13"/>
        <v>4.4854881266490763</v>
      </c>
      <c r="H160" s="1">
        <f t="shared" si="14"/>
        <v>0.12250282698764474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7.6000000000000004E-4</v>
      </c>
      <c r="G161" s="1">
        <f t="shared" si="13"/>
        <v>4.473684210526315</v>
      </c>
      <c r="H161" s="1">
        <f t="shared" si="14"/>
        <v>8.2420817142842662E-2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7.6199999999999998E-4</v>
      </c>
      <c r="G162" s="1">
        <f t="shared" si="13"/>
        <v>4.4619422572178475</v>
      </c>
      <c r="H162" s="1">
        <f t="shared" si="14"/>
        <v>4.3548368112496967E-2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7.6499999999999995E-4</v>
      </c>
      <c r="G164" s="1">
        <f t="shared" si="13"/>
        <v>4.4444444444444446</v>
      </c>
      <c r="H164" s="1">
        <f t="shared" si="14"/>
        <v>0.10010010009943494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7.67E-4</v>
      </c>
      <c r="G165" s="1">
        <f t="shared" si="13"/>
        <v>4.4328552803129071</v>
      </c>
      <c r="H165" s="1">
        <f t="shared" si="14"/>
        <v>6.4453280200387472E-2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7.6900000000000004E-4</v>
      </c>
      <c r="G166" s="1">
        <f t="shared" si="13"/>
        <v>4.4213263979193753</v>
      </c>
      <c r="H166" s="1">
        <f t="shared" si="14"/>
        <v>3.0009002700117221E-2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7.6999999999999996E-4</v>
      </c>
      <c r="G167" s="1">
        <f t="shared" si="13"/>
        <v>4.4155844155844157</v>
      </c>
      <c r="H167" s="1">
        <f t="shared" si="14"/>
        <v>0.12663073887495113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7.7200000000000001E-4</v>
      </c>
      <c r="G168" s="1">
        <f t="shared" si="13"/>
        <v>4.4041450777202069</v>
      </c>
      <c r="H168" s="1">
        <f t="shared" si="14"/>
        <v>9.4206311822209551E-2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7.7399999999999995E-4</v>
      </c>
      <c r="G169" s="1">
        <f t="shared" si="13"/>
        <v>4.3927648578811374</v>
      </c>
      <c r="H169" s="1">
        <f t="shared" si="14"/>
        <v>6.2980817337299669E-2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7.76E-4</v>
      </c>
      <c r="G170" s="1">
        <f t="shared" si="13"/>
        <v>4.3814432989690717</v>
      </c>
      <c r="H170" s="1">
        <f t="shared" si="14"/>
        <v>3.2952031256657452E-2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7.7899999999999996E-4</v>
      </c>
      <c r="G172" s="1">
        <f t="shared" si="13"/>
        <v>4.3645699614890887</v>
      </c>
      <c r="H172" s="1">
        <f t="shared" si="14"/>
        <v>0.10481563048300577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7.8100000000000001E-4</v>
      </c>
      <c r="G173" s="1">
        <f t="shared" si="13"/>
        <v>4.3533930857874514</v>
      </c>
      <c r="H173" s="1">
        <f t="shared" si="14"/>
        <v>7.8001972124633723E-2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7.8299999999999995E-4</v>
      </c>
      <c r="G174" s="1">
        <f t="shared" si="13"/>
        <v>4.3422733077905491</v>
      </c>
      <c r="H174" s="1">
        <f t="shared" si="14"/>
        <v>5.2380363836843906E-2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7.85E-4</v>
      </c>
      <c r="G175" s="1">
        <f t="shared" si="13"/>
        <v>4.3312101910828025</v>
      </c>
      <c r="H175" s="1">
        <f t="shared" si="14"/>
        <v>2.7948985745316322E-2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7.8799999999999996E-4</v>
      </c>
      <c r="G177" s="1">
        <f t="shared" si="13"/>
        <v>4.3147208121827409</v>
      </c>
      <c r="H177" s="1">
        <f t="shared" si="14"/>
        <v>0.10953160516731114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7.9000000000000001E-4</v>
      </c>
      <c r="G178" s="1">
        <f t="shared" si="13"/>
        <v>4.3037974683544302</v>
      </c>
      <c r="H178" s="1">
        <f t="shared" si="14"/>
        <v>8.8313217544190123E-2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7.9199999999999995E-4</v>
      </c>
      <c r="G179" s="1">
        <f t="shared" si="13"/>
        <v>4.2929292929292933</v>
      </c>
      <c r="H179" s="1">
        <f t="shared" si="14"/>
        <v>6.828188646300716E-2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7.94E-4</v>
      </c>
      <c r="G180" s="1">
        <f t="shared" si="13"/>
        <v>4.2821158690176322</v>
      </c>
      <c r="H180" s="1">
        <f t="shared" si="14"/>
        <v>4.9436192000061205E-2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7.9600000000000005E-4</v>
      </c>
      <c r="G181" s="1">
        <f t="shared" si="13"/>
        <v>4.2713567839195976</v>
      </c>
      <c r="H181" s="1">
        <f t="shared" si="14"/>
        <v>3.1774799053110758E-2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7.9799999999999999E-4</v>
      </c>
      <c r="G182" s="1">
        <f t="shared" si="13"/>
        <v>4.2606516290726812</v>
      </c>
      <c r="H182" s="1">
        <f t="shared" si="14"/>
        <v>1.5296457104489581E-2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8.0099999999999995E-4</v>
      </c>
      <c r="G184" s="1">
        <f t="shared" si="13"/>
        <v>4.2446941323345815</v>
      </c>
      <c r="H184" s="1">
        <f t="shared" si="14"/>
        <v>0.11071066826748246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8.03E-4</v>
      </c>
      <c r="G185" s="1">
        <f t="shared" si="13"/>
        <v>4.2341220423412205</v>
      </c>
      <c r="H185" s="1">
        <f t="shared" si="14"/>
        <v>9.7447809484161638E-2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8.0500000000000005E-4</v>
      </c>
      <c r="G186" s="1">
        <f t="shared" si="13"/>
        <v>4.2236024844720488</v>
      </c>
      <c r="H186" s="1">
        <f t="shared" si="14"/>
        <v>8.5366930616327635E-2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8.0699999999999999E-4</v>
      </c>
      <c r="G187" s="1">
        <f t="shared" si="13"/>
        <v>4.2131350681536555</v>
      </c>
      <c r="H187" s="1">
        <f t="shared" si="14"/>
        <v>7.4467177045498767E-2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8.0900000000000004E-4</v>
      </c>
      <c r="G188" s="1">
        <f t="shared" si="13"/>
        <v>4.2027194066749072</v>
      </c>
      <c r="H188" s="1">
        <f t="shared" si="14"/>
        <v>6.4747777973023932E-2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8.1099999999999998E-4</v>
      </c>
      <c r="G189" s="1">
        <f t="shared" si="13"/>
        <v>4.1923551171393338</v>
      </c>
      <c r="H189" s="1">
        <f t="shared" si="14"/>
        <v>5.6208046283853473E-2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8.1300000000000003E-4</v>
      </c>
      <c r="G190" s="1">
        <f t="shared" si="13"/>
        <v>4.1820418204182035</v>
      </c>
      <c r="H190" s="1">
        <f t="shared" si="14"/>
        <v>4.8847378424971041E-2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8.1499999999999997E-4</v>
      </c>
      <c r="G191" s="1">
        <f t="shared" si="13"/>
        <v>4.1717791411042944</v>
      </c>
      <c r="H191" s="1">
        <f t="shared" si="14"/>
        <v>4.2665254298668132E-2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8.1700000000000002E-4</v>
      </c>
      <c r="G192" s="1">
        <f t="shared" si="13"/>
        <v>4.1615667074663403</v>
      </c>
      <c r="H192" s="1">
        <f t="shared" si="14"/>
        <v>3.7661237170676695E-2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8.1899999999999996E-4</v>
      </c>
      <c r="G193" s="1">
        <f t="shared" si="13"/>
        <v>4.1514041514041518</v>
      </c>
      <c r="H193" s="1">
        <f t="shared" si="14"/>
        <v>3.38349735930462E-2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8.2100000000000001E-4</v>
      </c>
      <c r="G194" s="1">
        <f t="shared" si="13"/>
        <v>4.1412911084043849</v>
      </c>
      <c r="H194" s="1">
        <f t="shared" si="14"/>
        <v>3.1186193341671421E-2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8.2299999999999995E-4</v>
      </c>
      <c r="G195" s="1">
        <f t="shared" si="13"/>
        <v>4.1312272174969626</v>
      </c>
      <c r="H195" s="1">
        <f t="shared" si="14"/>
        <v>2.9714709368590109E-2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8.25E-4</v>
      </c>
      <c r="G196" s="1">
        <f t="shared" si="13"/>
        <v>4.1212121212121211</v>
      </c>
      <c r="H196" s="1">
        <f t="shared" si="14"/>
        <v>2.942041776895675E-2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8.2700000000000004E-4</v>
      </c>
      <c r="G197" s="1">
        <f t="shared" si="13"/>
        <v>4.1112454655380892</v>
      </c>
      <c r="H197" s="1">
        <f t="shared" si="14"/>
        <v>3.0303297762747632E-2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8.2899999999999998E-4</v>
      </c>
      <c r="G198" s="1">
        <f t="shared" si="13"/>
        <v>4.1013268998793722</v>
      </c>
      <c r="H198" s="1">
        <f t="shared" si="14"/>
        <v>3.236341169103734E-2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8.3100000000000003E-4</v>
      </c>
      <c r="G199" s="1">
        <f t="shared" si="13"/>
        <v>4.0914560770156436</v>
      </c>
      <c r="H199" s="1">
        <f t="shared" si="14"/>
        <v>3.5600905026987331E-2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8.3299999999999997E-4</v>
      </c>
      <c r="G200" s="1">
        <f t="shared" ref="G200:G263" si="18">($F$6/F200)</f>
        <v>4.0816326530612246</v>
      </c>
      <c r="H200" s="1">
        <f t="shared" ref="H200:H263" si="19">((G200-C200)/C200)*100</f>
        <v>4.0016006401581504E-2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8.3500000000000002E-4</v>
      </c>
      <c r="G201" s="1">
        <f t="shared" si="18"/>
        <v>4.0718562874251489</v>
      </c>
      <c r="H201" s="1">
        <f t="shared" si="19"/>
        <v>4.5609027643947524E-2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8.3699999999999996E-4</v>
      </c>
      <c r="G202" s="1">
        <f t="shared" si="18"/>
        <v>4.0621266427718039</v>
      </c>
      <c r="H202" s="1">
        <f t="shared" si="19"/>
        <v>5.2380363836559363E-2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8.3900000000000001E-4</v>
      </c>
      <c r="G203" s="1">
        <f t="shared" si="18"/>
        <v>4.0524433849821211</v>
      </c>
      <c r="H203" s="1">
        <f t="shared" si="19"/>
        <v>6.0330493384722822E-2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8.4099999999999995E-4</v>
      </c>
      <c r="G204" s="1">
        <f t="shared" si="18"/>
        <v>4.0428061831153386</v>
      </c>
      <c r="H204" s="1">
        <f t="shared" si="19"/>
        <v>6.9459978101448966E-2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8.43E-4</v>
      </c>
      <c r="G205" s="1">
        <f t="shared" si="18"/>
        <v>4.0332147093712925</v>
      </c>
      <c r="H205" s="1">
        <f t="shared" si="19"/>
        <v>7.9769463306506236E-2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8.4500000000000005E-4</v>
      </c>
      <c r="G206" s="1">
        <f t="shared" si="18"/>
        <v>4.0236686390532537</v>
      </c>
      <c r="H206" s="1">
        <f t="shared" si="19"/>
        <v>9.1259677940626963E-2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8.4699999999999999E-4</v>
      </c>
      <c r="G207" s="1">
        <f t="shared" si="18"/>
        <v>4.0141676505312871</v>
      </c>
      <c r="H207" s="1">
        <f t="shared" si="19"/>
        <v>0.1039314346944465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8.52E-4</v>
      </c>
      <c r="G209" s="1">
        <f t="shared" si="18"/>
        <v>3.9906103286384975</v>
      </c>
      <c r="H209" s="1">
        <f t="shared" si="19"/>
        <v>1.5296457104193726E-2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8.5400000000000005E-4</v>
      </c>
      <c r="G210" s="1">
        <f t="shared" si="18"/>
        <v>3.9812646370023415</v>
      </c>
      <c r="H210" s="1">
        <f t="shared" si="19"/>
        <v>3.1774799052801318E-2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8.5599999999999999E-4</v>
      </c>
      <c r="G211" s="1">
        <f t="shared" si="18"/>
        <v>3.9719626168224296</v>
      </c>
      <c r="H211" s="1">
        <f t="shared" si="19"/>
        <v>4.9436191999732669E-2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8.5800000000000004E-4</v>
      </c>
      <c r="G212" s="1">
        <f t="shared" si="18"/>
        <v>3.9627039627039622</v>
      </c>
      <c r="H212" s="1">
        <f t="shared" si="19"/>
        <v>6.8281886462682601E-2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8.5999999999999998E-4</v>
      </c>
      <c r="G213" s="1">
        <f t="shared" si="18"/>
        <v>3.9534883720930232</v>
      </c>
      <c r="H213" s="1">
        <f t="shared" si="19"/>
        <v>8.831321754387321E-2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8.6200000000000003E-4</v>
      </c>
      <c r="G214" s="1">
        <f t="shared" si="18"/>
        <v>3.9443155452436192</v>
      </c>
      <c r="H214" s="1">
        <f t="shared" si="19"/>
        <v>0.10953160516698479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8.6499999999999999E-4</v>
      </c>
      <c r="G215" s="1">
        <f t="shared" si="18"/>
        <v>3.9306358381502888</v>
      </c>
      <c r="H215" s="1">
        <f t="shared" si="19"/>
        <v>1.6179087792587671E-2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8.6700000000000004E-4</v>
      </c>
      <c r="G216" s="1">
        <f t="shared" si="18"/>
        <v>3.9215686274509798</v>
      </c>
      <c r="H216" s="1">
        <f t="shared" si="19"/>
        <v>4.001600640152729E-2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8.6899999999999998E-4</v>
      </c>
      <c r="G217" s="1">
        <f t="shared" si="18"/>
        <v>3.9125431530494819</v>
      </c>
      <c r="H217" s="1">
        <f t="shared" si="19"/>
        <v>6.5042277479327948E-2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8.7100000000000003E-4</v>
      </c>
      <c r="G218" s="1">
        <f t="shared" si="18"/>
        <v>3.9035591274397241</v>
      </c>
      <c r="H218" s="1">
        <f t="shared" si="19"/>
        <v>9.1259677940620315E-2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8.7600000000000004E-4</v>
      </c>
      <c r="G220" s="1">
        <f t="shared" si="18"/>
        <v>3.8812785388127851</v>
      </c>
      <c r="H220" s="1">
        <f t="shared" si="19"/>
        <v>3.295203125631925E-2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8.7799999999999998E-4</v>
      </c>
      <c r="G221" s="1">
        <f t="shared" si="18"/>
        <v>3.8724373576309792</v>
      </c>
      <c r="H221" s="1">
        <f t="shared" si="19"/>
        <v>6.2980817336927189E-2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8.8000000000000003E-4</v>
      </c>
      <c r="G222" s="1">
        <f t="shared" si="18"/>
        <v>3.8636363636363633</v>
      </c>
      <c r="H222" s="1">
        <f t="shared" si="19"/>
        <v>9.4206311821850575E-2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8.83E-4</v>
      </c>
      <c r="G223" s="1">
        <f t="shared" si="18"/>
        <v>3.8505096262740657</v>
      </c>
      <c r="H223" s="1">
        <f t="shared" si="19"/>
        <v>1.3237046078587415E-2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8.8500000000000004E-4</v>
      </c>
      <c r="G224" s="1">
        <f t="shared" si="18"/>
        <v>3.8418079096045195</v>
      </c>
      <c r="H224" s="1">
        <f t="shared" si="19"/>
        <v>4.7080979283323193E-2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8.8699999999999998E-4</v>
      </c>
      <c r="G225" s="1">
        <f t="shared" si="18"/>
        <v>3.8331454340473505</v>
      </c>
      <c r="H225" s="1">
        <f t="shared" si="19"/>
        <v>8.2126215334476727E-2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8.92E-4</v>
      </c>
      <c r="G227" s="1">
        <f t="shared" si="18"/>
        <v>3.811659192825112</v>
      </c>
      <c r="H227" s="1">
        <f t="shared" si="19"/>
        <v>4.3548368112125181E-2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8.9400000000000005E-4</v>
      </c>
      <c r="G228" s="1">
        <f t="shared" si="18"/>
        <v>3.8031319910514538</v>
      </c>
      <c r="H228" s="1">
        <f t="shared" si="19"/>
        <v>8.2420817142473887E-2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8.9899999999999995E-4</v>
      </c>
      <c r="G230" s="1">
        <f t="shared" si="18"/>
        <v>3.7819799777530592</v>
      </c>
      <c r="H230" s="1">
        <f t="shared" si="19"/>
        <v>5.2380363836479517E-2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9.01E-4</v>
      </c>
      <c r="G231" s="1">
        <f t="shared" si="18"/>
        <v>3.773584905660377</v>
      </c>
      <c r="H231" s="1">
        <f t="shared" si="19"/>
        <v>9.5090335817684807E-2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9.0399999999999996E-4</v>
      </c>
      <c r="G232" s="1">
        <f t="shared" si="18"/>
        <v>3.7610619469026547</v>
      </c>
      <c r="H232" s="1">
        <f t="shared" si="19"/>
        <v>2.824326868629614E-2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9.0600000000000001E-4</v>
      </c>
      <c r="G233" s="1">
        <f t="shared" si="18"/>
        <v>3.7527593818984544</v>
      </c>
      <c r="H233" s="1">
        <f t="shared" si="19"/>
        <v>7.3583517290777403E-2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9.1100000000000003E-4</v>
      </c>
      <c r="G235" s="1">
        <f t="shared" si="18"/>
        <v>3.7321624588364433</v>
      </c>
      <c r="H235" s="1">
        <f t="shared" si="19"/>
        <v>5.7974767731717711E-2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9.1299999999999997E-4</v>
      </c>
      <c r="G236" s="1">
        <f t="shared" si="18"/>
        <v>3.7239868565169769</v>
      </c>
      <c r="H236" s="1">
        <f t="shared" si="19"/>
        <v>0.10717356228298201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9.1600000000000004E-4</v>
      </c>
      <c r="G237" s="1">
        <f t="shared" si="18"/>
        <v>3.7117903930131</v>
      </c>
      <c r="H237" s="1">
        <f t="shared" si="19"/>
        <v>4.825857178031849E-2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9.1799999999999998E-4</v>
      </c>
      <c r="G238" s="1">
        <f t="shared" si="18"/>
        <v>3.7037037037037037</v>
      </c>
      <c r="H238" s="1">
        <f t="shared" si="19"/>
        <v>0.10010010009875012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9.2100000000000005E-4</v>
      </c>
      <c r="G239" s="1">
        <f t="shared" si="18"/>
        <v>3.6916395222584142</v>
      </c>
      <c r="H239" s="1">
        <f t="shared" si="19"/>
        <v>4.4431497516640502E-2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9.2299999999999999E-4</v>
      </c>
      <c r="G240" s="1">
        <f t="shared" si="18"/>
        <v>3.6836403033586129</v>
      </c>
      <c r="H240" s="1">
        <f t="shared" si="19"/>
        <v>9.8921286917472123E-2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9.2599999999999996E-4</v>
      </c>
      <c r="G241" s="1">
        <f t="shared" si="18"/>
        <v>3.6717062634989199</v>
      </c>
      <c r="H241" s="1">
        <f t="shared" si="19"/>
        <v>4.6492193429694732E-2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9.2800000000000001E-4</v>
      </c>
      <c r="G242" s="1">
        <f t="shared" si="18"/>
        <v>3.6637931034482758</v>
      </c>
      <c r="H242" s="1">
        <f t="shared" si="19"/>
        <v>0.1036367062356795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9.3099999999999997E-4</v>
      </c>
      <c r="G243" s="1">
        <f t="shared" si="18"/>
        <v>3.6519871106337272</v>
      </c>
      <c r="H243" s="1">
        <f t="shared" si="19"/>
        <v>5.4441387224028553E-2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9.3599999999999998E-4</v>
      </c>
      <c r="G245" s="1">
        <f t="shared" si="18"/>
        <v>3.6324786324786325</v>
      </c>
      <c r="H245" s="1">
        <f t="shared" si="19"/>
        <v>6.8281886462323485E-2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9.3899999999999995E-4</v>
      </c>
      <c r="G246" s="1">
        <f t="shared" si="18"/>
        <v>3.6208732694355699</v>
      </c>
      <c r="H246" s="1">
        <f t="shared" si="19"/>
        <v>2.4123465069613444E-2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9.41E-4</v>
      </c>
      <c r="G247" s="1">
        <f t="shared" si="18"/>
        <v>3.6131774707757702</v>
      </c>
      <c r="H247" s="1">
        <f t="shared" si="19"/>
        <v>8.8018581044878835E-2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9.4399999999999996E-4</v>
      </c>
      <c r="G248" s="1">
        <f t="shared" si="18"/>
        <v>3.601694915254237</v>
      </c>
      <c r="H248" s="1">
        <f t="shared" si="19"/>
        <v>4.7080979282976859E-2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9.4899999999999997E-4</v>
      </c>
      <c r="G250" s="1">
        <f t="shared" si="18"/>
        <v>3.5827186512118017</v>
      </c>
      <c r="H250" s="1">
        <f t="shared" si="19"/>
        <v>7.5939977981894322E-2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9.5200000000000005E-4</v>
      </c>
      <c r="G251" s="1">
        <f t="shared" si="18"/>
        <v>3.5714285714285712</v>
      </c>
      <c r="H251" s="1">
        <f t="shared" si="19"/>
        <v>4.0016006401152174E-2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9.5699999999999995E-4</v>
      </c>
      <c r="G253" s="1">
        <f t="shared" si="18"/>
        <v>3.5527690700104495</v>
      </c>
      <c r="H253" s="1">
        <f t="shared" si="19"/>
        <v>7.8001972123928454E-2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9.6000000000000002E-4</v>
      </c>
      <c r="G254" s="1">
        <f t="shared" si="18"/>
        <v>3.5416666666666665</v>
      </c>
      <c r="H254" s="1">
        <f t="shared" si="19"/>
        <v>4.708097928294569E-2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9.6299999999999999E-4</v>
      </c>
      <c r="G255" s="1">
        <f t="shared" si="18"/>
        <v>3.5306334371754931</v>
      </c>
      <c r="H255" s="1">
        <f t="shared" si="19"/>
        <v>1.7944395904902391E-2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9.6500000000000004E-4</v>
      </c>
      <c r="G256" s="1">
        <f t="shared" si="18"/>
        <v>3.5233160621761654</v>
      </c>
      <c r="H256" s="1">
        <f t="shared" si="19"/>
        <v>9.4206311821454392E-2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9.68E-4</v>
      </c>
      <c r="G257" s="1">
        <f t="shared" si="18"/>
        <v>3.5123966942148757</v>
      </c>
      <c r="H257" s="1">
        <f t="shared" si="19"/>
        <v>6.8281886462269389E-2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9.7099999999999997E-4</v>
      </c>
      <c r="G258" s="1">
        <f t="shared" si="18"/>
        <v>3.5015447991761071</v>
      </c>
      <c r="H258" s="1">
        <f t="shared" si="19"/>
        <v>4.4137119315910134E-2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9.7400000000000004E-4</v>
      </c>
      <c r="G259" s="1">
        <f t="shared" si="18"/>
        <v>3.4907597535934287</v>
      </c>
      <c r="H259" s="1">
        <f t="shared" si="19"/>
        <v>2.1769443936353976E-2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9.7900000000000005E-4</v>
      </c>
      <c r="G261" s="1">
        <f t="shared" si="18"/>
        <v>3.4729315628192028</v>
      </c>
      <c r="H261" s="1">
        <f t="shared" si="19"/>
        <v>8.4483078361752548E-2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9.8200000000000002E-4</v>
      </c>
      <c r="G262" s="1">
        <f t="shared" si="18"/>
        <v>3.4623217922606924</v>
      </c>
      <c r="H262" s="1">
        <f t="shared" si="19"/>
        <v>6.7103822561912871E-2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9.8499999999999998E-4</v>
      </c>
      <c r="G263" s="1">
        <f t="shared" si="18"/>
        <v>3.4517766497461926</v>
      </c>
      <c r="H263" s="1">
        <f t="shared" si="19"/>
        <v>5.1497094091091038E-2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9.8799999999999995E-4</v>
      </c>
      <c r="G264" s="1">
        <f t="shared" ref="G264:G327" si="23">($F$6/F264)</f>
        <v>3.4412955465587043</v>
      </c>
      <c r="H264" s="1">
        <f t="shared" ref="H264:H327" si="24">((G264-C264)/C264)*100</f>
        <v>3.7661237170178496E-2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9.9099999999999991E-4</v>
      </c>
      <c r="G265" s="1">
        <f t="shared" si="23"/>
        <v>3.4308779011099899</v>
      </c>
      <c r="H265" s="1">
        <f t="shared" si="24"/>
        <v>2.5594784546355775E-2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9.9400000000000009E-4</v>
      </c>
      <c r="G266" s="1">
        <f t="shared" si="23"/>
        <v>3.4205231388329973</v>
      </c>
      <c r="H266" s="1">
        <f t="shared" si="24"/>
        <v>1.5296457103718776E-2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1.0020000000000001E-3</v>
      </c>
      <c r="G269" s="1">
        <f t="shared" si="23"/>
        <v>3.3932135728542909</v>
      </c>
      <c r="H269" s="1">
        <f t="shared" si="24"/>
        <v>9.4795659417139161E-2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1.005E-3</v>
      </c>
      <c r="G270" s="1">
        <f t="shared" si="23"/>
        <v>3.3830845771144276</v>
      </c>
      <c r="H270" s="1">
        <f t="shared" si="24"/>
        <v>9.1259677940160919E-2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1.008E-3</v>
      </c>
      <c r="G271" s="1">
        <f t="shared" si="23"/>
        <v>3.373015873015873</v>
      </c>
      <c r="H271" s="1">
        <f t="shared" si="24"/>
        <v>8.949178088495946E-2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1.011E-3</v>
      </c>
      <c r="G272" s="1">
        <f t="shared" si="23"/>
        <v>3.3630069238377844</v>
      </c>
      <c r="H272" s="1">
        <f t="shared" si="24"/>
        <v>8.9491780884950356E-2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1.0139999999999999E-3</v>
      </c>
      <c r="G273" s="1">
        <f t="shared" si="23"/>
        <v>3.3530571992110456</v>
      </c>
      <c r="H273" s="1">
        <f t="shared" si="24"/>
        <v>9.1259677940171383E-2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1.0169999999999999E-3</v>
      </c>
      <c r="G274" s="1">
        <f t="shared" si="23"/>
        <v>3.3431661750245825</v>
      </c>
      <c r="H274" s="1">
        <f t="shared" si="24"/>
        <v>9.4795659417137051E-2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1.0269999999999999E-3</v>
      </c>
      <c r="G277" s="1">
        <f t="shared" si="23"/>
        <v>3.3106134371957157</v>
      </c>
      <c r="H277" s="1">
        <f t="shared" si="24"/>
        <v>1.8532845790509296E-2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1.0300000000000001E-3</v>
      </c>
      <c r="G278" s="1">
        <f t="shared" si="23"/>
        <v>3.3009708737864072</v>
      </c>
      <c r="H278" s="1">
        <f t="shared" si="24"/>
        <v>2.9420417768089485E-2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1.0330000000000001E-3</v>
      </c>
      <c r="G279" s="1">
        <f t="shared" si="23"/>
        <v>3.2913843175217807</v>
      </c>
      <c r="H279" s="1">
        <f t="shared" si="24"/>
        <v>4.2076520417043184E-2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1.036E-3</v>
      </c>
      <c r="G280" s="1">
        <f t="shared" si="23"/>
        <v>3.2818532818532815</v>
      </c>
      <c r="H280" s="1">
        <f t="shared" si="24"/>
        <v>5.6502495525038943E-2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1.039E-3</v>
      </c>
      <c r="G281" s="1">
        <f t="shared" si="23"/>
        <v>3.2723772858517806</v>
      </c>
      <c r="H281" s="1">
        <f t="shared" si="24"/>
        <v>7.2699873141301108E-2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1.042E-3</v>
      </c>
      <c r="G282" s="1">
        <f t="shared" si="23"/>
        <v>3.2629558541266794</v>
      </c>
      <c r="H282" s="1">
        <f t="shared" si="24"/>
        <v>9.0670371982183931E-2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1.0460000000000001E-3</v>
      </c>
      <c r="G283" s="1">
        <f t="shared" si="23"/>
        <v>3.2504780114722749</v>
      </c>
      <c r="H283" s="1">
        <f t="shared" si="24"/>
        <v>1.4708045298920782E-2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1.049E-3</v>
      </c>
      <c r="G284" s="1">
        <f t="shared" si="23"/>
        <v>3.2411820781696852</v>
      </c>
      <c r="H284" s="1">
        <f t="shared" si="24"/>
        <v>3.6483894124228075E-2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1.052E-3</v>
      </c>
      <c r="G285" s="1">
        <f t="shared" si="23"/>
        <v>3.2319391634980987</v>
      </c>
      <c r="H285" s="1">
        <f t="shared" si="24"/>
        <v>6.0036021611107195E-2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1.0549999999999999E-3</v>
      </c>
      <c r="G286" s="1">
        <f t="shared" si="23"/>
        <v>3.2227488151658767</v>
      </c>
      <c r="H286" s="1">
        <f t="shared" si="24"/>
        <v>8.5366930615420708E-2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1.059E-3</v>
      </c>
      <c r="G287" s="1">
        <f t="shared" si="23"/>
        <v>3.2105760151085927</v>
      </c>
      <c r="H287" s="1">
        <f t="shared" si="24"/>
        <v>1.7944395904447612E-2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1.062E-3</v>
      </c>
      <c r="G288" s="1">
        <f t="shared" si="23"/>
        <v>3.2015065913370995</v>
      </c>
      <c r="H288" s="1">
        <f t="shared" si="24"/>
        <v>4.708097928247857E-2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1.065E-3</v>
      </c>
      <c r="G289" s="1">
        <f t="shared" si="23"/>
        <v>3.192488262910798</v>
      </c>
      <c r="H289" s="1">
        <f t="shared" si="24"/>
        <v>7.8001972123450419E-2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1.0690000000000001E-3</v>
      </c>
      <c r="G290" s="1">
        <f t="shared" si="23"/>
        <v>3.1805425631431241</v>
      </c>
      <c r="H290" s="1">
        <f t="shared" si="24"/>
        <v>1.7061734058616062E-2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1.072E-3</v>
      </c>
      <c r="G291" s="1">
        <f t="shared" si="23"/>
        <v>3.1716417910447756</v>
      </c>
      <c r="H291" s="1">
        <f t="shared" si="24"/>
        <v>5.1791515606173621E-2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1.075E-3</v>
      </c>
      <c r="G292" s="1">
        <f t="shared" si="23"/>
        <v>3.1627906976744184</v>
      </c>
      <c r="H292" s="1">
        <f t="shared" si="24"/>
        <v>8.8313217542984254E-2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1.0790000000000001E-3</v>
      </c>
      <c r="G293" s="1">
        <f t="shared" si="23"/>
        <v>3.1510658016682109</v>
      </c>
      <c r="H293" s="1">
        <f t="shared" si="24"/>
        <v>3.3834973592096737E-2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1.0820000000000001E-3</v>
      </c>
      <c r="G294" s="1">
        <f t="shared" si="23"/>
        <v>3.142329020332717</v>
      </c>
      <c r="H294" s="1">
        <f t="shared" si="24"/>
        <v>7.4172622059136065E-2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1.0859999999999999E-3</v>
      </c>
      <c r="G295" s="1">
        <f t="shared" si="23"/>
        <v>3.1307550644567219</v>
      </c>
      <c r="H295" s="1">
        <f t="shared" si="24"/>
        <v>2.4123465069075225E-2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1.0889999999999999E-3</v>
      </c>
      <c r="G296" s="1">
        <f t="shared" si="23"/>
        <v>3.1221303948576677</v>
      </c>
      <c r="H296" s="1">
        <f t="shared" si="24"/>
        <v>6.8281886461783528E-2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1.093E-3</v>
      </c>
      <c r="G297" s="1">
        <f t="shared" si="23"/>
        <v>3.110704483074108</v>
      </c>
      <c r="H297" s="1">
        <f t="shared" si="24"/>
        <v>2.2652188876145368E-2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1.096E-3</v>
      </c>
      <c r="G298" s="1">
        <f t="shared" si="23"/>
        <v>3.1021897810218979</v>
      </c>
      <c r="H298" s="1">
        <f t="shared" si="24"/>
        <v>7.0638097478639486E-2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1.1000000000000001E-3</v>
      </c>
      <c r="G299" s="1">
        <f t="shared" si="23"/>
        <v>3.0909090909090904</v>
      </c>
      <c r="H299" s="1">
        <f t="shared" si="24"/>
        <v>2.9420417767979185E-2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1.103E-3</v>
      </c>
      <c r="G300" s="1">
        <f t="shared" si="23"/>
        <v>3.082502266545784</v>
      </c>
      <c r="H300" s="1">
        <f t="shared" si="24"/>
        <v>8.12424203157108E-2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1.1069999999999999E-3</v>
      </c>
      <c r="G301" s="1">
        <f t="shared" si="23"/>
        <v>3.0713640469738031</v>
      </c>
      <c r="H301" s="1">
        <f t="shared" si="24"/>
        <v>4.4431497516066246E-2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1.111E-3</v>
      </c>
      <c r="G302" s="1">
        <f t="shared" si="23"/>
        <v>3.0603060306030603</v>
      </c>
      <c r="H302" s="1">
        <f t="shared" si="24"/>
        <v>1.0001000098047958E-2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1.114E-3</v>
      </c>
      <c r="G303" s="1">
        <f t="shared" si="23"/>
        <v>3.0520646319569118</v>
      </c>
      <c r="H303" s="1">
        <f t="shared" si="24"/>
        <v>6.7692851044312816E-2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1.1180000000000001E-3</v>
      </c>
      <c r="G304" s="1">
        <f t="shared" si="23"/>
        <v>3.0411449016100174</v>
      </c>
      <c r="H304" s="1">
        <f t="shared" si="24"/>
        <v>3.766123716965037E-2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1.122E-3</v>
      </c>
      <c r="G305" s="1">
        <f t="shared" si="23"/>
        <v>3.0303030303030303</v>
      </c>
      <c r="H305" s="1">
        <f t="shared" si="24"/>
        <v>1.0001000098022092E-2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1.1249999999999999E-3</v>
      </c>
      <c r="G306" s="1">
        <f t="shared" si="23"/>
        <v>3.0222222222222221</v>
      </c>
      <c r="H306" s="1">
        <f t="shared" si="24"/>
        <v>7.3583517290136735E-2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1.129E-3</v>
      </c>
      <c r="G307" s="1">
        <f t="shared" si="23"/>
        <v>3.0115146147032772</v>
      </c>
      <c r="H307" s="1">
        <f t="shared" si="24"/>
        <v>5.0319425356045833E-2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1.1329999999999999E-3</v>
      </c>
      <c r="G308" s="1">
        <f t="shared" si="23"/>
        <v>3.0008826125330983</v>
      </c>
      <c r="H308" s="1">
        <f t="shared" si="24"/>
        <v>2.9420417767944098E-2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1.137E-3</v>
      </c>
      <c r="G309" s="1">
        <f t="shared" si="23"/>
        <v>2.990325417766051</v>
      </c>
      <c r="H309" s="1">
        <f t="shared" si="24"/>
        <v>1.0883537324107502E-2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1.14E-3</v>
      </c>
      <c r="G310" s="1">
        <f t="shared" si="23"/>
        <v>2.9824561403508771</v>
      </c>
      <c r="H310" s="1">
        <f t="shared" si="24"/>
        <v>8.2420817141515251E-2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1.1440000000000001E-3</v>
      </c>
      <c r="G311" s="1">
        <f t="shared" si="23"/>
        <v>2.9720279720279716</v>
      </c>
      <c r="H311" s="1">
        <f t="shared" si="24"/>
        <v>6.8281886461665137E-2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1.1479999999999999E-3</v>
      </c>
      <c r="G312" s="1">
        <f t="shared" si="23"/>
        <v>2.9616724738675959</v>
      </c>
      <c r="H312" s="1">
        <f t="shared" si="24"/>
        <v>5.6502495524863555E-2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1.152E-3</v>
      </c>
      <c r="G313" s="1">
        <f t="shared" si="23"/>
        <v>2.9513888888888888</v>
      </c>
      <c r="H313" s="1">
        <f t="shared" si="24"/>
        <v>4.7080979282328191E-2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1.1559999999999999E-3</v>
      </c>
      <c r="G314" s="1">
        <f t="shared" si="23"/>
        <v>2.9411764705882355</v>
      </c>
      <c r="H314" s="1">
        <f t="shared" si="24"/>
        <v>4.0016006400529942E-2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1.16E-3</v>
      </c>
      <c r="G315" s="1">
        <f t="shared" si="23"/>
        <v>2.9310344827586206</v>
      </c>
      <c r="H315" s="1">
        <f t="shared" si="24"/>
        <v>3.5306578790457975E-2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1.1640000000000001E-3</v>
      </c>
      <c r="G316" s="1">
        <f t="shared" si="23"/>
        <v>2.9209621993127142</v>
      </c>
      <c r="H316" s="1">
        <f t="shared" si="24"/>
        <v>3.2952031255283169E-2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1.168E-3</v>
      </c>
      <c r="G317" s="1">
        <f t="shared" si="23"/>
        <v>2.9109589041095889</v>
      </c>
      <c r="H317" s="1">
        <f t="shared" si="24"/>
        <v>3.2952031255284994E-2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1.1720000000000001E-3</v>
      </c>
      <c r="G318" s="1">
        <f t="shared" si="23"/>
        <v>2.9010238907849826</v>
      </c>
      <c r="H318" s="1">
        <f t="shared" si="24"/>
        <v>3.530657879043754E-2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1.176E-3</v>
      </c>
      <c r="G319" s="1">
        <f t="shared" si="23"/>
        <v>2.8911564625850339</v>
      </c>
      <c r="H319" s="1">
        <f t="shared" si="24"/>
        <v>4.0016006400477241E-2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1.1800000000000001E-3</v>
      </c>
      <c r="G320" s="1">
        <f t="shared" si="23"/>
        <v>2.8813559322033897</v>
      </c>
      <c r="H320" s="1">
        <f t="shared" si="24"/>
        <v>4.7080979282285725E-2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1.1839999999999999E-3</v>
      </c>
      <c r="G321" s="1">
        <f t="shared" si="23"/>
        <v>2.8716216216216215</v>
      </c>
      <c r="H321" s="1">
        <f t="shared" si="24"/>
        <v>5.6502495524787352E-2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1.188E-3</v>
      </c>
      <c r="G322" s="1">
        <f t="shared" si="23"/>
        <v>2.8619528619528616</v>
      </c>
      <c r="H322" s="1">
        <f t="shared" si="24"/>
        <v>6.8281886461598371E-2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1.1919999999999999E-3</v>
      </c>
      <c r="G323" s="1">
        <f t="shared" si="23"/>
        <v>2.8523489932885906</v>
      </c>
      <c r="H323" s="1">
        <f t="shared" si="24"/>
        <v>8.2420817141421215E-2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1.1969999999999999E-3</v>
      </c>
      <c r="G324" s="1">
        <f t="shared" si="23"/>
        <v>2.8404344193817876</v>
      </c>
      <c r="H324" s="1">
        <f t="shared" si="24"/>
        <v>1.5296457102732761E-2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1.201E-3</v>
      </c>
      <c r="G325" s="1">
        <f t="shared" si="23"/>
        <v>2.8309741881765191</v>
      </c>
      <c r="H325" s="1">
        <f t="shared" si="24"/>
        <v>3.4423610475240923E-2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1.2049999999999999E-3</v>
      </c>
      <c r="G326" s="1">
        <f t="shared" si="23"/>
        <v>2.8215767634854774</v>
      </c>
      <c r="H326" s="1">
        <f t="shared" si="24"/>
        <v>5.5913598773309321E-2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1.209E-3</v>
      </c>
      <c r="G327" s="1">
        <f t="shared" si="23"/>
        <v>2.8122415219189412</v>
      </c>
      <c r="H327" s="1">
        <f t="shared" si="24"/>
        <v>7.9769463305013943E-2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1.214E-3</v>
      </c>
      <c r="G328" s="1">
        <f t="shared" ref="G328:G391" si="28">($F$6/F328)</f>
        <v>2.8006589785831957</v>
      </c>
      <c r="H328" s="1">
        <f t="shared" ref="H328:H391" si="29">((G328-C328)/C328)*100</f>
        <v>2.3534949397345524E-2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1.2179999999999999E-3</v>
      </c>
      <c r="G329" s="1">
        <f t="shared" si="28"/>
        <v>2.7914614121510675</v>
      </c>
      <c r="H329" s="1">
        <f t="shared" si="29"/>
        <v>5.2380363835026117E-2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1.227E-3</v>
      </c>
      <c r="G331" s="1">
        <f t="shared" si="28"/>
        <v>2.7709861450692745</v>
      </c>
      <c r="H331" s="1">
        <f t="shared" si="29"/>
        <v>3.5600905025427197E-2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1.2310000000000001E-3</v>
      </c>
      <c r="G332" s="1">
        <f t="shared" si="28"/>
        <v>2.7619821283509336</v>
      </c>
      <c r="H332" s="1">
        <f t="shared" si="29"/>
        <v>7.1816244596506998E-2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1.2359999999999999E-3</v>
      </c>
      <c r="G333" s="1">
        <f t="shared" si="28"/>
        <v>2.7508090614886731</v>
      </c>
      <c r="H333" s="1">
        <f t="shared" si="29"/>
        <v>2.9420417767378731E-2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1.24E-3</v>
      </c>
      <c r="G334" s="1">
        <f t="shared" si="28"/>
        <v>2.7419354838709675</v>
      </c>
      <c r="H334" s="1">
        <f t="shared" si="29"/>
        <v>7.0638097478012488E-2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1.245E-3</v>
      </c>
      <c r="G335" s="1">
        <f t="shared" si="28"/>
        <v>2.7309236947791162</v>
      </c>
      <c r="H335" s="1">
        <f t="shared" si="29"/>
        <v>3.3834973591430645E-2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1.2539999999999999E-3</v>
      </c>
      <c r="G337" s="1">
        <f t="shared" si="28"/>
        <v>2.7113237639553431</v>
      </c>
      <c r="H337" s="1">
        <f t="shared" si="29"/>
        <v>4.884737842335686E-2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1.2589999999999999E-3</v>
      </c>
      <c r="G338" s="1">
        <f t="shared" si="28"/>
        <v>2.7005559968228754</v>
      </c>
      <c r="H338" s="1">
        <f t="shared" si="29"/>
        <v>2.0592474918721449E-2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1.263E-3</v>
      </c>
      <c r="G339" s="1">
        <f t="shared" si="28"/>
        <v>2.6920031670625493</v>
      </c>
      <c r="H339" s="1">
        <f t="shared" si="29"/>
        <v>7.446717704383303E-2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1.268E-3</v>
      </c>
      <c r="G340" s="1">
        <f t="shared" si="28"/>
        <v>2.6813880126182963</v>
      </c>
      <c r="H340" s="1">
        <f t="shared" si="29"/>
        <v>5.1791515605461656E-2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1.273E-3</v>
      </c>
      <c r="G341" s="1">
        <f t="shared" si="28"/>
        <v>2.6708562450903375</v>
      </c>
      <c r="H341" s="1">
        <f t="shared" si="29"/>
        <v>3.2069104504395499E-2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1.2780000000000001E-3</v>
      </c>
      <c r="G342" s="1">
        <f t="shared" si="28"/>
        <v>2.6604068857589982</v>
      </c>
      <c r="H342" s="1">
        <f t="shared" si="29"/>
        <v>1.5296457102568491E-2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1.2869999999999999E-3</v>
      </c>
      <c r="G344" s="1">
        <f t="shared" si="28"/>
        <v>2.6418026418026419</v>
      </c>
      <c r="H344" s="1">
        <f t="shared" si="29"/>
        <v>6.8281886461060995E-2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1.292E-3</v>
      </c>
      <c r="G345" s="1">
        <f t="shared" si="28"/>
        <v>2.6315789473684208</v>
      </c>
      <c r="H345" s="1">
        <f t="shared" si="29"/>
        <v>6.0036021610292548E-2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1.297E-3</v>
      </c>
      <c r="G346" s="1">
        <f t="shared" si="28"/>
        <v>2.6214340786430221</v>
      </c>
      <c r="H346" s="1">
        <f t="shared" si="29"/>
        <v>5.4735826066880516E-2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1.302E-3</v>
      </c>
      <c r="G347" s="1">
        <f t="shared" si="28"/>
        <v>2.6113671274961598</v>
      </c>
      <c r="H347" s="1">
        <f t="shared" si="29"/>
        <v>5.2380363834856981E-2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1.307E-3</v>
      </c>
      <c r="G348" s="1">
        <f t="shared" si="28"/>
        <v>2.6013771996939554</v>
      </c>
      <c r="H348" s="1">
        <f t="shared" si="29"/>
        <v>5.2969218995599004E-2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1.312E-3</v>
      </c>
      <c r="G349" s="1">
        <f t="shared" si="28"/>
        <v>2.5914634146341462</v>
      </c>
      <c r="H349" s="1">
        <f t="shared" si="29"/>
        <v>5.6502495524175182E-2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1.317E-3</v>
      </c>
      <c r="G350" s="1">
        <f t="shared" si="28"/>
        <v>2.5816249050873195</v>
      </c>
      <c r="H350" s="1">
        <f t="shared" si="29"/>
        <v>6.2980817335256511E-2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1.322E-3</v>
      </c>
      <c r="G351" s="1">
        <f t="shared" si="28"/>
        <v>2.571860816944024</v>
      </c>
      <c r="H351" s="1">
        <f t="shared" si="29"/>
        <v>7.2405328558519944E-2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1.328E-3</v>
      </c>
      <c r="G352" s="1">
        <f t="shared" si="28"/>
        <v>2.5602409638554215</v>
      </c>
      <c r="H352" s="1">
        <f t="shared" si="29"/>
        <v>9.4126505996610012E-3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1.333E-3</v>
      </c>
      <c r="G353" s="1">
        <f t="shared" si="28"/>
        <v>2.5506376594148534</v>
      </c>
      <c r="H353" s="1">
        <f t="shared" si="29"/>
        <v>2.5006251560134311E-2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1.338E-3</v>
      </c>
      <c r="G354" s="1">
        <f t="shared" si="28"/>
        <v>2.5411061285500747</v>
      </c>
      <c r="H354" s="1">
        <f t="shared" si="29"/>
        <v>4.3548368110411018E-2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1.343E-3</v>
      </c>
      <c r="G355" s="1">
        <f t="shared" si="28"/>
        <v>2.5316455696202529</v>
      </c>
      <c r="H355" s="1">
        <f t="shared" si="29"/>
        <v>6.5042277477583912E-2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1.3489999999999999E-3</v>
      </c>
      <c r="G356" s="1">
        <f t="shared" si="28"/>
        <v>2.5203854707190509</v>
      </c>
      <c r="H356" s="1">
        <f t="shared" si="29"/>
        <v>1.5296457102410791E-2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1.354E-3</v>
      </c>
      <c r="G357" s="1">
        <f t="shared" si="28"/>
        <v>2.5110782865583454</v>
      </c>
      <c r="H357" s="1">
        <f t="shared" si="29"/>
        <v>4.2959623835674705E-2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1.3649999999999999E-3</v>
      </c>
      <c r="G359" s="1">
        <f t="shared" si="28"/>
        <v>2.4908424908424909</v>
      </c>
      <c r="H359" s="1">
        <f t="shared" si="29"/>
        <v>3.3834973591201453E-2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1.3699999999999999E-3</v>
      </c>
      <c r="G360" s="1">
        <f t="shared" si="28"/>
        <v>2.4817518248175183</v>
      </c>
      <c r="H360" s="1">
        <f t="shared" si="29"/>
        <v>7.0638097477747103E-2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1.3760000000000001E-3</v>
      </c>
      <c r="G361" s="1">
        <f t="shared" si="28"/>
        <v>2.4709302325581395</v>
      </c>
      <c r="H361" s="1">
        <f t="shared" si="29"/>
        <v>3.7661237168807267E-2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1.382E-3</v>
      </c>
      <c r="G362" s="1">
        <f t="shared" si="28"/>
        <v>2.4602026049204051</v>
      </c>
      <c r="H362" s="1">
        <f t="shared" si="29"/>
        <v>8.2359723713400102E-3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1.387E-3</v>
      </c>
      <c r="G363" s="1">
        <f t="shared" si="28"/>
        <v>2.4513338139870222</v>
      </c>
      <c r="H363" s="1">
        <f t="shared" si="29"/>
        <v>5.4441387222541902E-2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1.3929999999999999E-3</v>
      </c>
      <c r="G364" s="1">
        <f t="shared" si="28"/>
        <v>2.440775305096913</v>
      </c>
      <c r="H364" s="1">
        <f t="shared" si="29"/>
        <v>3.1774799050936421E-2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1.3990000000000001E-3</v>
      </c>
      <c r="G365" s="1">
        <f t="shared" si="28"/>
        <v>2.4303073624017153</v>
      </c>
      <c r="H365" s="1">
        <f t="shared" si="29"/>
        <v>1.2648658503926253E-2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1.4040000000000001E-3</v>
      </c>
      <c r="G366" s="1">
        <f t="shared" si="28"/>
        <v>2.4216524216524213</v>
      </c>
      <c r="H366" s="1">
        <f t="shared" si="29"/>
        <v>6.8281886460793209E-2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1.41E-3</v>
      </c>
      <c r="G367" s="1">
        <f t="shared" si="28"/>
        <v>2.4113475177304964</v>
      </c>
      <c r="H367" s="1">
        <f t="shared" si="29"/>
        <v>5.5913598772882919E-2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1.4159999999999999E-3</v>
      </c>
      <c r="G368" s="1">
        <f t="shared" si="28"/>
        <v>2.4011299435028248</v>
      </c>
      <c r="H368" s="1">
        <f t="shared" si="29"/>
        <v>4.7080979281446493E-2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1.4220000000000001E-3</v>
      </c>
      <c r="G369" s="1">
        <f t="shared" si="28"/>
        <v>2.3909985935302389</v>
      </c>
      <c r="H369" s="1">
        <f t="shared" si="29"/>
        <v>4.1782156074018334E-2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1.428E-3</v>
      </c>
      <c r="G370" s="1">
        <f t="shared" si="28"/>
        <v>2.3809523809523809</v>
      </c>
      <c r="H370" s="1">
        <f t="shared" si="29"/>
        <v>4.0016006399615285E-2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1.4339999999999999E-3</v>
      </c>
      <c r="G371" s="1">
        <f t="shared" si="28"/>
        <v>2.3709902370990235</v>
      </c>
      <c r="H371" s="1">
        <f t="shared" si="29"/>
        <v>4.178215607356036E-2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1.4400000000000001E-3</v>
      </c>
      <c r="G372" s="1">
        <f t="shared" si="28"/>
        <v>2.3611111111111107</v>
      </c>
      <c r="H372" s="1">
        <f t="shared" si="29"/>
        <v>4.7080979280968945E-2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1.446E-3</v>
      </c>
      <c r="G373" s="1">
        <f t="shared" si="28"/>
        <v>2.3513139695712306</v>
      </c>
      <c r="H373" s="1">
        <f t="shared" si="29"/>
        <v>5.5913598772363932E-2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1.4519999999999999E-3</v>
      </c>
      <c r="G374" s="1">
        <f t="shared" si="28"/>
        <v>2.3415977961432506</v>
      </c>
      <c r="H374" s="1">
        <f t="shared" si="29"/>
        <v>6.8281886460287988E-2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1.459E-3</v>
      </c>
      <c r="G375" s="1">
        <f t="shared" si="28"/>
        <v>2.3303632625085675</v>
      </c>
      <c r="H375" s="1">
        <f t="shared" si="29"/>
        <v>1.5590665600321576E-2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1.4649999999999999E-3</v>
      </c>
      <c r="G376" s="1">
        <f t="shared" si="28"/>
        <v>2.3208191126279862</v>
      </c>
      <c r="H376" s="1">
        <f t="shared" si="29"/>
        <v>3.5306578789051177E-2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1.4710000000000001E-3</v>
      </c>
      <c r="G377" s="1">
        <f t="shared" si="28"/>
        <v>2.3113528212100611</v>
      </c>
      <c r="H377" s="1">
        <f t="shared" si="29"/>
        <v>5.8563688743770596E-2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1.4779999999999999E-3</v>
      </c>
      <c r="G378" s="1">
        <f t="shared" si="28"/>
        <v>2.3004059539918811</v>
      </c>
      <c r="H378" s="1">
        <f t="shared" si="29"/>
        <v>1.7650173556559304E-2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1.4840000000000001E-3</v>
      </c>
      <c r="G379" s="1">
        <f t="shared" si="28"/>
        <v>2.2911051212938003</v>
      </c>
      <c r="H379" s="1">
        <f t="shared" si="29"/>
        <v>4.8258571778177897E-2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1.4909999999999999E-3</v>
      </c>
      <c r="G380" s="1">
        <f t="shared" si="28"/>
        <v>2.2803487592219986</v>
      </c>
      <c r="H380" s="1">
        <f t="shared" si="29"/>
        <v>1.5296457101686298E-2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1.4970000000000001E-3</v>
      </c>
      <c r="G381" s="1">
        <f t="shared" si="28"/>
        <v>2.2712090848363391</v>
      </c>
      <c r="H381" s="1">
        <f t="shared" si="29"/>
        <v>5.3263649174409775E-2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1.5039999999999999E-3</v>
      </c>
      <c r="G382" s="1">
        <f t="shared" si="28"/>
        <v>2.2606382978723403</v>
      </c>
      <c r="H382" s="1">
        <f t="shared" si="29"/>
        <v>2.8243268684074545E-2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1.511E-3</v>
      </c>
      <c r="G383" s="1">
        <f t="shared" si="28"/>
        <v>2.2501654533421576</v>
      </c>
      <c r="H383" s="1">
        <f t="shared" si="29"/>
        <v>7.353481870116454E-3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1.5169999999999999E-3</v>
      </c>
      <c r="G384" s="1">
        <f t="shared" si="28"/>
        <v>2.2412656558998023</v>
      </c>
      <c r="H384" s="1">
        <f t="shared" si="29"/>
        <v>5.6502495523308799E-2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1.524E-3</v>
      </c>
      <c r="G385" s="1">
        <f t="shared" si="28"/>
        <v>2.2309711286089238</v>
      </c>
      <c r="H385" s="1">
        <f t="shared" si="29"/>
        <v>4.3548368109588211E-2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1.531E-3</v>
      </c>
      <c r="G386" s="1">
        <f t="shared" si="28"/>
        <v>2.2207707380796862</v>
      </c>
      <c r="H386" s="1">
        <f t="shared" si="29"/>
        <v>3.4717931513784196E-2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1.5380000000000001E-3</v>
      </c>
      <c r="G387" s="1">
        <f t="shared" si="28"/>
        <v>2.2106631989596877</v>
      </c>
      <c r="H387" s="1">
        <f t="shared" si="29"/>
        <v>3.0009002697182541E-2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1.5449999999999999E-3</v>
      </c>
      <c r="G388" s="1">
        <f t="shared" si="28"/>
        <v>2.2006472491909386</v>
      </c>
      <c r="H388" s="1">
        <f t="shared" si="29"/>
        <v>2.9420417766292409E-2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1.552E-3</v>
      </c>
      <c r="G389" s="1">
        <f t="shared" si="28"/>
        <v>2.1907216494845358</v>
      </c>
      <c r="H389" s="1">
        <f t="shared" si="29"/>
        <v>3.2952031253695883E-2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1.5590000000000001E-3</v>
      </c>
      <c r="G390" s="1">
        <f t="shared" si="28"/>
        <v>2.1808851828094933</v>
      </c>
      <c r="H390" s="1">
        <f t="shared" si="29"/>
        <v>4.0604716028126375E-2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1.5659999999999999E-3</v>
      </c>
      <c r="G391" s="1">
        <f t="shared" si="28"/>
        <v>2.1711366538952745</v>
      </c>
      <c r="H391" s="1">
        <f t="shared" si="29"/>
        <v>5.2380363833854457E-2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1.5809999999999999E-3</v>
      </c>
      <c r="G393" s="1">
        <f t="shared" si="33"/>
        <v>2.150537634408602</v>
      </c>
      <c r="H393" s="1">
        <f t="shared" si="34"/>
        <v>2.5006251559169749E-2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1.588E-3</v>
      </c>
      <c r="G394" s="1">
        <f t="shared" si="33"/>
        <v>2.1410579345088161</v>
      </c>
      <c r="H394" s="1">
        <f t="shared" si="34"/>
        <v>4.9436191997009174E-2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1.596E-3</v>
      </c>
      <c r="G395" s="1">
        <f t="shared" si="33"/>
        <v>2.1303258145363406</v>
      </c>
      <c r="H395" s="1">
        <f t="shared" si="34"/>
        <v>1.5296457101445126E-2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1.603E-3</v>
      </c>
      <c r="G396" s="1">
        <f t="shared" si="33"/>
        <v>2.1210230817217717</v>
      </c>
      <c r="H396" s="1">
        <f t="shared" si="34"/>
        <v>4.8258571777905351E-2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1.611E-3</v>
      </c>
      <c r="G397" s="1">
        <f t="shared" si="33"/>
        <v>2.1104903786468032</v>
      </c>
      <c r="H397" s="1">
        <f t="shared" si="34"/>
        <v>2.3240694157506733E-2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1.6260000000000001E-3</v>
      </c>
      <c r="G399" s="1">
        <f t="shared" si="33"/>
        <v>2.0910209102091017</v>
      </c>
      <c r="H399" s="1">
        <f t="shared" si="34"/>
        <v>4.8847378422101115E-2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1.634E-3</v>
      </c>
      <c r="G400" s="1">
        <f t="shared" si="33"/>
        <v>2.0807833537331701</v>
      </c>
      <c r="H400" s="1">
        <f t="shared" si="34"/>
        <v>3.76612371677933E-2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1.642E-3</v>
      </c>
      <c r="G401" s="1">
        <f t="shared" si="33"/>
        <v>2.0706455542021924</v>
      </c>
      <c r="H401" s="1">
        <f t="shared" si="34"/>
        <v>3.1186193338752825E-2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1.65E-3</v>
      </c>
      <c r="G402" s="1">
        <f t="shared" si="33"/>
        <v>2.0606060606060606</v>
      </c>
      <c r="H402" s="1">
        <f t="shared" si="34"/>
        <v>2.9420417766045603E-2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1.658E-3</v>
      </c>
      <c r="G403" s="1">
        <f t="shared" si="33"/>
        <v>2.0506634499396861</v>
      </c>
      <c r="H403" s="1">
        <f t="shared" si="34"/>
        <v>3.2363411688090232E-2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1.6659999999999999E-3</v>
      </c>
      <c r="G404" s="1">
        <f t="shared" si="33"/>
        <v>2.0408163265306123</v>
      </c>
      <c r="H404" s="1">
        <f t="shared" si="34"/>
        <v>4.0016006398641502E-2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1.6739999999999999E-3</v>
      </c>
      <c r="G405" s="1">
        <f t="shared" si="33"/>
        <v>2.031063321385902</v>
      </c>
      <c r="H405" s="1">
        <f t="shared" si="34"/>
        <v>5.2380363833582633E-2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1.683E-3</v>
      </c>
      <c r="G406" s="1">
        <f t="shared" si="33"/>
        <v>2.0202020202020199</v>
      </c>
      <c r="H406" s="1">
        <f t="shared" si="34"/>
        <v>1.0001000096035951E-2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1.691E-3</v>
      </c>
      <c r="G407" s="1">
        <f t="shared" si="33"/>
        <v>2.0106445890005911</v>
      </c>
      <c r="H407" s="1">
        <f t="shared" si="34"/>
        <v>3.206910450302846E-2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1.7080000000000001E-3</v>
      </c>
      <c r="G409" s="1">
        <f t="shared" si="33"/>
        <v>1.9906323185011707</v>
      </c>
      <c r="H409" s="1">
        <f t="shared" si="34"/>
        <v>3.1774799049787694E-2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1.717E-3</v>
      </c>
      <c r="G410" s="1">
        <f t="shared" si="33"/>
        <v>1.9801980198019802</v>
      </c>
      <c r="H410" s="1">
        <f t="shared" si="34"/>
        <v>1.0001000095972431E-2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1.725E-3</v>
      </c>
      <c r="G411" s="1">
        <f t="shared" si="33"/>
        <v>1.9710144927536231</v>
      </c>
      <c r="H411" s="1">
        <f t="shared" si="34"/>
        <v>5.1497094088482701E-2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1.7340000000000001E-3</v>
      </c>
      <c r="G412" s="1">
        <f t="shared" si="33"/>
        <v>1.9607843137254899</v>
      </c>
      <c r="H412" s="1">
        <f t="shared" si="34"/>
        <v>4.0016006398467287E-2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1.743E-3</v>
      </c>
      <c r="G413" s="1">
        <f t="shared" si="33"/>
        <v>1.9506597819850831</v>
      </c>
      <c r="H413" s="1">
        <f t="shared" si="34"/>
        <v>3.3834973589904282E-2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1.7520000000000001E-3</v>
      </c>
      <c r="G414" s="1">
        <f t="shared" si="33"/>
        <v>1.9406392694063925</v>
      </c>
      <c r="H414" s="1">
        <f t="shared" si="34"/>
        <v>3.2952031253216475E-2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1.761E-3</v>
      </c>
      <c r="G415" s="1">
        <f t="shared" si="33"/>
        <v>1.9307211811470755</v>
      </c>
      <c r="H415" s="1">
        <f t="shared" si="34"/>
        <v>3.7366898808048991E-2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1.7700000000000001E-3</v>
      </c>
      <c r="G416" s="1">
        <f t="shared" si="33"/>
        <v>1.9209039548022597</v>
      </c>
      <c r="H416" s="1">
        <f t="shared" si="34"/>
        <v>4.7080979280187653E-2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1.7799999999999999E-3</v>
      </c>
      <c r="G417" s="1">
        <f t="shared" si="33"/>
        <v>1.9101123595505618</v>
      </c>
      <c r="H417" s="1">
        <f t="shared" si="34"/>
        <v>5.8826989781003858E-3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1.789E-3</v>
      </c>
      <c r="G418" s="1">
        <f t="shared" si="33"/>
        <v>1.9005030743432083</v>
      </c>
      <c r="H418" s="1">
        <f t="shared" si="34"/>
        <v>2.6477597006222341E-2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1.7979999999999999E-3</v>
      </c>
      <c r="G419" s="1">
        <f t="shared" si="33"/>
        <v>1.8909899888765296</v>
      </c>
      <c r="H419" s="1">
        <f t="shared" si="34"/>
        <v>5.2380363832776833E-2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1.8079999999999999E-3</v>
      </c>
      <c r="G420" s="1">
        <f t="shared" si="33"/>
        <v>1.8805309734513274</v>
      </c>
      <c r="H420" s="1">
        <f t="shared" si="34"/>
        <v>2.8243268682834576E-2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1.818E-3</v>
      </c>
      <c r="G421" s="1">
        <f t="shared" si="33"/>
        <v>1.8701870187018701</v>
      </c>
      <c r="H421" s="1">
        <f t="shared" si="34"/>
        <v>1.0001000095189987E-2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1.8270000000000001E-3</v>
      </c>
      <c r="G422" s="1">
        <f t="shared" si="33"/>
        <v>1.8609742747673781</v>
      </c>
      <c r="H422" s="1">
        <f t="shared" si="34"/>
        <v>5.2380363832689056E-2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1.8370000000000001E-3</v>
      </c>
      <c r="G423" s="1">
        <f t="shared" si="33"/>
        <v>1.8508437670114315</v>
      </c>
      <c r="H423" s="1">
        <f t="shared" si="34"/>
        <v>4.5609027640077703E-2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1.8469999999999999E-3</v>
      </c>
      <c r="G424" s="1">
        <f t="shared" si="33"/>
        <v>1.8408229561451002</v>
      </c>
      <c r="H424" s="1">
        <f t="shared" si="34"/>
        <v>4.4725877446201961E-2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1.8569999999999999E-3</v>
      </c>
      <c r="G425" s="1">
        <f t="shared" si="33"/>
        <v>1.8309100700053851</v>
      </c>
      <c r="H425" s="1">
        <f t="shared" si="34"/>
        <v>4.9730601382242515E-2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1.8680000000000001E-3</v>
      </c>
      <c r="G426" s="1">
        <f t="shared" si="33"/>
        <v>1.8201284796573873</v>
      </c>
      <c r="H426" s="1">
        <f t="shared" si="34"/>
        <v>7.0593218295239559E-3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1.8779999999999999E-3</v>
      </c>
      <c r="G427" s="1">
        <f t="shared" si="33"/>
        <v>1.8104366347177849</v>
      </c>
      <c r="H427" s="1">
        <f t="shared" si="34"/>
        <v>2.4123465066018156E-2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1.8879999999999999E-3</v>
      </c>
      <c r="G428" s="1">
        <f t="shared" si="33"/>
        <v>1.8008474576271185</v>
      </c>
      <c r="H428" s="1">
        <f t="shared" si="34"/>
        <v>4.7080979279360766E-2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1.8990000000000001E-3</v>
      </c>
      <c r="G429" s="1">
        <f t="shared" si="33"/>
        <v>1.790416008425487</v>
      </c>
      <c r="H429" s="1">
        <f t="shared" si="34"/>
        <v>2.3240694156256857E-2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1.91E-3</v>
      </c>
      <c r="G430" s="1">
        <f t="shared" si="33"/>
        <v>1.7801047120418847</v>
      </c>
      <c r="H430" s="1">
        <f t="shared" si="34"/>
        <v>5.882698977232351E-3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1.92E-3</v>
      </c>
      <c r="G431" s="1">
        <f t="shared" si="33"/>
        <v>1.7708333333333333</v>
      </c>
      <c r="H431" s="1">
        <f t="shared" si="34"/>
        <v>4.7080979279280857E-2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1.931E-3</v>
      </c>
      <c r="G432" s="1">
        <f t="shared" si="33"/>
        <v>1.7607457276022784</v>
      </c>
      <c r="H432" s="1">
        <f t="shared" si="34"/>
        <v>4.2370886487980514E-2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1.9419999999999999E-3</v>
      </c>
      <c r="G433" s="1">
        <f t="shared" si="33"/>
        <v>1.7507723995880535</v>
      </c>
      <c r="H433" s="1">
        <f t="shared" si="34"/>
        <v>4.4137119312203529E-2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1.9650000000000002E-3</v>
      </c>
      <c r="G435" s="1">
        <f t="shared" si="33"/>
        <v>1.7302798982188292</v>
      </c>
      <c r="H435" s="1">
        <f t="shared" si="34"/>
        <v>1.6179087788398296E-2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1.9759999999999999E-3</v>
      </c>
      <c r="G436" s="1">
        <f t="shared" si="33"/>
        <v>1.7206477732793521</v>
      </c>
      <c r="H436" s="1">
        <f t="shared" si="34"/>
        <v>3.7661237166407485E-2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1.9880000000000002E-3</v>
      </c>
      <c r="G437" s="1">
        <f t="shared" si="33"/>
        <v>1.7102615694164987</v>
      </c>
      <c r="H437" s="1">
        <f t="shared" si="34"/>
        <v>1.5296457099926556E-2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2.0110000000000002E-3</v>
      </c>
      <c r="G439" s="1">
        <f t="shared" si="33"/>
        <v>1.6907011437095969</v>
      </c>
      <c r="H439" s="1">
        <f t="shared" si="34"/>
        <v>4.1487793461938725E-2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2.0230000000000001E-3</v>
      </c>
      <c r="G440" s="1">
        <f t="shared" si="33"/>
        <v>1.6806722689075628</v>
      </c>
      <c r="H440" s="1">
        <f t="shared" si="34"/>
        <v>4.0016006397184729E-2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2.0349999999999999E-3</v>
      </c>
      <c r="G441" s="1">
        <f t="shared" si="33"/>
        <v>1.6707616707616708</v>
      </c>
      <c r="H441" s="1">
        <f t="shared" si="34"/>
        <v>4.560902763956251E-2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2.0479999999999999E-3</v>
      </c>
      <c r="G442" s="1">
        <f t="shared" si="33"/>
        <v>1.66015625</v>
      </c>
      <c r="H442" s="1">
        <f t="shared" si="34"/>
        <v>9.4126505969832144E-3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2.0600000000000002E-3</v>
      </c>
      <c r="G443" s="1">
        <f t="shared" si="33"/>
        <v>1.6504854368932036</v>
      </c>
      <c r="H443" s="1">
        <f t="shared" si="34"/>
        <v>2.9420417764454958E-2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2.0730000000000002E-3</v>
      </c>
      <c r="G444" s="1">
        <f t="shared" si="33"/>
        <v>1.6401350699469366</v>
      </c>
      <c r="H444" s="1">
        <f t="shared" si="34"/>
        <v>8.2359723686906017E-3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2.085E-3</v>
      </c>
      <c r="G445" s="1">
        <f t="shared" si="33"/>
        <v>1.6306954436450838</v>
      </c>
      <c r="H445" s="1">
        <f t="shared" si="34"/>
        <v>4.2665254294092299E-2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2.098E-3</v>
      </c>
      <c r="G446" s="1">
        <f t="shared" si="33"/>
        <v>1.6205910390848426</v>
      </c>
      <c r="H446" s="1">
        <f t="shared" si="34"/>
        <v>3.6483894120525981E-2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2.111E-3</v>
      </c>
      <c r="G447" s="1">
        <f t="shared" si="33"/>
        <v>1.6106110847939363</v>
      </c>
      <c r="H447" s="1">
        <f t="shared" si="34"/>
        <v>3.7955577257532409E-2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2.1380000000000001E-3</v>
      </c>
      <c r="G449" s="1">
        <f t="shared" si="33"/>
        <v>1.5902712815715621</v>
      </c>
      <c r="H449" s="1">
        <f t="shared" si="34"/>
        <v>1.7061734054844849E-2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2.1510000000000001E-3</v>
      </c>
      <c r="G450" s="1">
        <f t="shared" si="33"/>
        <v>1.5806601580660156</v>
      </c>
      <c r="H450" s="1">
        <f t="shared" si="34"/>
        <v>4.1782156071235886E-2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2.1649999999999998E-3</v>
      </c>
      <c r="G451" s="1">
        <f t="shared" si="33"/>
        <v>1.5704387990762125</v>
      </c>
      <c r="H451" s="1">
        <f t="shared" si="34"/>
        <v>2.7948985740287726E-2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2.1789999999999999E-3</v>
      </c>
      <c r="G452" s="1">
        <f t="shared" si="33"/>
        <v>1.5603487838458008</v>
      </c>
      <c r="H452" s="1">
        <f t="shared" si="34"/>
        <v>2.2357938827613989E-2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2.1930000000000001E-3</v>
      </c>
      <c r="G453" s="1">
        <f t="shared" si="33"/>
        <v>1.5503875968992247</v>
      </c>
      <c r="H453" s="1">
        <f t="shared" si="34"/>
        <v>2.5006251557076045E-2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2.2070000000000002E-3</v>
      </c>
      <c r="G454" s="1">
        <f t="shared" si="33"/>
        <v>1.5405527865881286</v>
      </c>
      <c r="H454" s="1">
        <f t="shared" si="34"/>
        <v>3.5895232989516704E-2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2.222E-3</v>
      </c>
      <c r="G455" s="1">
        <f t="shared" si="33"/>
        <v>1.5301530153015301</v>
      </c>
      <c r="H455" s="1">
        <f t="shared" si="34"/>
        <v>1.0001000094129131E-2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2.2360000000000001E-3</v>
      </c>
      <c r="G456" s="1">
        <f t="shared" ref="G456:G519" si="38">($F$6/F456)</f>
        <v>1.5205724508050087</v>
      </c>
      <c r="H456" s="1">
        <f t="shared" ref="H456:H519" si="39">((G456-C456)/C456)*100</f>
        <v>3.7661237165704672E-2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2.251E-3</v>
      </c>
      <c r="G457" s="1">
        <f t="shared" si="38"/>
        <v>1.5104398045313194</v>
      </c>
      <c r="H457" s="1">
        <f t="shared" si="39"/>
        <v>2.9126127895991172E-2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2.2659999999999998E-3</v>
      </c>
      <c r="G458" s="1">
        <f t="shared" si="38"/>
        <v>1.5004413062665491</v>
      </c>
      <c r="H458" s="1">
        <f t="shared" si="39"/>
        <v>2.9420417763946119E-2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2.281E-3</v>
      </c>
      <c r="G459" s="1">
        <f t="shared" si="38"/>
        <v>1.4905743095133712</v>
      </c>
      <c r="H459" s="1">
        <f t="shared" si="39"/>
        <v>3.8544262636326626E-2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2.297E-3</v>
      </c>
      <c r="G460" s="1">
        <f t="shared" si="38"/>
        <v>1.4801915542011319</v>
      </c>
      <c r="H460" s="1">
        <f t="shared" si="39"/>
        <v>1.2942851421755906E-2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2.3119999999999998E-3</v>
      </c>
      <c r="G461" s="1">
        <f t="shared" si="38"/>
        <v>1.4705882352941178</v>
      </c>
      <c r="H461" s="1">
        <f t="shared" si="39"/>
        <v>4.0016006396449942E-2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2.3280000000000002E-3</v>
      </c>
      <c r="G462" s="1">
        <f t="shared" si="38"/>
        <v>1.4604810996563571</v>
      </c>
      <c r="H462" s="1">
        <f t="shared" si="39"/>
        <v>3.2952031251175511E-2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2.3440000000000002E-3</v>
      </c>
      <c r="G463" s="1">
        <f t="shared" si="38"/>
        <v>1.4505119453924913</v>
      </c>
      <c r="H463" s="1">
        <f t="shared" si="39"/>
        <v>3.5306578786286132E-2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2.3609999999999998E-3</v>
      </c>
      <c r="G464" s="1">
        <f t="shared" si="38"/>
        <v>1.4400677678949598</v>
      </c>
      <c r="H464" s="1">
        <f t="shared" si="39"/>
        <v>4.7061038103976376E-3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2.3770000000000002E-3</v>
      </c>
      <c r="G465" s="1">
        <f t="shared" si="38"/>
        <v>1.4303744215397558</v>
      </c>
      <c r="H465" s="1">
        <f t="shared" si="39"/>
        <v>2.6183324451447307E-2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2.3939999999999999E-3</v>
      </c>
      <c r="G466" s="1">
        <f t="shared" si="38"/>
        <v>1.4202172096908938</v>
      </c>
      <c r="H466" s="1">
        <f t="shared" si="39"/>
        <v>1.5296457098150439E-2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2.4109999999999999E-3</v>
      </c>
      <c r="G467" s="1">
        <f t="shared" si="38"/>
        <v>1.4102032351721276</v>
      </c>
      <c r="H467" s="1">
        <f t="shared" si="39"/>
        <v>1.4413841987770799E-2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2.428E-3</v>
      </c>
      <c r="G468" s="1">
        <f t="shared" si="38"/>
        <v>1.4003294892915978</v>
      </c>
      <c r="H468" s="1">
        <f t="shared" si="39"/>
        <v>2.3534949392697353E-2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2.4629999999999999E-3</v>
      </c>
      <c r="G470" s="1">
        <f t="shared" si="38"/>
        <v>1.3804303694681284</v>
      </c>
      <c r="H470" s="1">
        <f t="shared" si="39"/>
        <v>3.1186193335383559E-2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2.4810000000000001E-3</v>
      </c>
      <c r="G471" s="1">
        <f t="shared" si="38"/>
        <v>1.3704151551793631</v>
      </c>
      <c r="H471" s="1">
        <f t="shared" si="39"/>
        <v>3.0303297756424739E-2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2.5179999999999998E-3</v>
      </c>
      <c r="G473" s="1">
        <f t="shared" si="38"/>
        <v>1.3502779984114377</v>
      </c>
      <c r="H473" s="1">
        <f t="shared" si="39"/>
        <v>2.0592474913901263E-2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2.5370000000000002E-3</v>
      </c>
      <c r="G474" s="1">
        <f t="shared" si="38"/>
        <v>1.3401655498620415</v>
      </c>
      <c r="H474" s="1">
        <f t="shared" si="39"/>
        <v>1.2354467309066633E-2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2.5560000000000001E-3</v>
      </c>
      <c r="G475" s="1">
        <f t="shared" si="38"/>
        <v>1.3302034428794991</v>
      </c>
      <c r="H475" s="1">
        <f t="shared" si="39"/>
        <v>1.5296457097676084E-2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2.575E-3</v>
      </c>
      <c r="G476" s="1">
        <f t="shared" si="38"/>
        <v>1.320388349514563</v>
      </c>
      <c r="H476" s="1">
        <f t="shared" si="39"/>
        <v>2.9420417762344917E-2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2.5950000000000001E-3</v>
      </c>
      <c r="G477" s="1">
        <f t="shared" si="38"/>
        <v>1.3102119460500963</v>
      </c>
      <c r="H477" s="1">
        <f t="shared" si="39"/>
        <v>1.6179087785976116E-2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2.6150000000000001E-3</v>
      </c>
      <c r="G478" s="1">
        <f t="shared" si="38"/>
        <v>1.3001912045889099</v>
      </c>
      <c r="H478" s="1">
        <f t="shared" si="39"/>
        <v>1.4708045293071608E-2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2.6350000000000002E-3</v>
      </c>
      <c r="G479" s="1">
        <f t="shared" si="38"/>
        <v>1.290322580645161</v>
      </c>
      <c r="H479" s="1">
        <f t="shared" si="39"/>
        <v>2.5006251555120304E-2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2.6559999999999999E-3</v>
      </c>
      <c r="G480" s="1">
        <f t="shared" si="38"/>
        <v>1.2801204819277108</v>
      </c>
      <c r="H480" s="1">
        <f t="shared" si="39"/>
        <v>9.4126505945951334E-3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2.6770000000000001E-3</v>
      </c>
      <c r="G481" s="1">
        <f t="shared" si="38"/>
        <v>1.2700784460216659</v>
      </c>
      <c r="H481" s="1">
        <f t="shared" si="39"/>
        <v>6.1768520918046715E-3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2.6979999999999999E-3</v>
      </c>
      <c r="G482" s="1">
        <f t="shared" si="38"/>
        <v>1.2601927353595255</v>
      </c>
      <c r="H482" s="1">
        <f t="shared" si="39"/>
        <v>1.5296457097264208E-2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2.7409999999999999E-3</v>
      </c>
      <c r="G484" s="1">
        <f t="shared" si="38"/>
        <v>1.2404232032105071</v>
      </c>
      <c r="H484" s="1">
        <f t="shared" si="39"/>
        <v>3.4129291161870662E-2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2.764E-3</v>
      </c>
      <c r="G485" s="1">
        <f t="shared" si="38"/>
        <v>1.2301013024602026</v>
      </c>
      <c r="H485" s="1">
        <f t="shared" si="39"/>
        <v>8.2359723660682723E-3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2.7859999999999998E-3</v>
      </c>
      <c r="G486" s="1">
        <f t="shared" si="38"/>
        <v>1.2203876525484565</v>
      </c>
      <c r="H486" s="1">
        <f t="shared" si="39"/>
        <v>3.1774799045620222E-2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2.8089999999999999E-3</v>
      </c>
      <c r="G487" s="1">
        <f t="shared" si="38"/>
        <v>1.2103951584193664</v>
      </c>
      <c r="H487" s="1">
        <f t="shared" si="39"/>
        <v>3.265772060051754E-2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2.833E-3</v>
      </c>
      <c r="G488" s="1">
        <f t="shared" si="38"/>
        <v>1.2001411930815389</v>
      </c>
      <c r="H488" s="1">
        <f t="shared" si="39"/>
        <v>1.1766090119897691E-2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2.8570000000000002E-3</v>
      </c>
      <c r="G489" s="1">
        <f t="shared" si="38"/>
        <v>1.1900595029751486</v>
      </c>
      <c r="H489" s="1">
        <f t="shared" si="39"/>
        <v>5.0002500040778122E-3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2.8809999999999999E-3</v>
      </c>
      <c r="G490" s="1">
        <f t="shared" si="38"/>
        <v>1.1801457827143353</v>
      </c>
      <c r="H490" s="1">
        <f t="shared" si="39"/>
        <v>1.2354467308072275E-2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2.905E-3</v>
      </c>
      <c r="G491" s="1">
        <f t="shared" si="38"/>
        <v>1.1703958691910499</v>
      </c>
      <c r="H491" s="1">
        <f t="shared" si="39"/>
        <v>3.3834973585450498E-2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2.9559999999999999E-3</v>
      </c>
      <c r="G493" s="1">
        <f t="shared" si="38"/>
        <v>1.1502029769959405</v>
      </c>
      <c r="H493" s="1">
        <f t="shared" si="39"/>
        <v>1.7650173551345159E-2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2.9819999999999998E-3</v>
      </c>
      <c r="G494" s="1">
        <f t="shared" si="38"/>
        <v>1.1401743796109993</v>
      </c>
      <c r="H494" s="1">
        <f t="shared" si="39"/>
        <v>1.5296457096426543E-2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3.0079999999999998E-3</v>
      </c>
      <c r="G495" s="1">
        <f t="shared" si="38"/>
        <v>1.1303191489361701</v>
      </c>
      <c r="H495" s="1">
        <f t="shared" si="39"/>
        <v>2.8243268678767555E-2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3.0349999999999999E-3</v>
      </c>
      <c r="G496" s="1">
        <f t="shared" si="38"/>
        <v>1.1202635914332784</v>
      </c>
      <c r="H496" s="1">
        <f t="shared" si="39"/>
        <v>2.3534949390920577E-2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3.0899999999999999E-3</v>
      </c>
      <c r="G498" s="1">
        <f t="shared" si="38"/>
        <v>1.1003236245954693</v>
      </c>
      <c r="H498" s="1">
        <f t="shared" si="39"/>
        <v>2.9420417760840617E-2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3.1189999999999998E-3</v>
      </c>
      <c r="G499" s="1">
        <f t="shared" si="38"/>
        <v>1.0900929785187561</v>
      </c>
      <c r="H499" s="1">
        <f t="shared" si="39"/>
        <v>8.5301393262454429E-3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3.1480000000000002E-3</v>
      </c>
      <c r="G500" s="1">
        <f t="shared" si="38"/>
        <v>1.0800508259212196</v>
      </c>
      <c r="H500" s="1">
        <f t="shared" si="39"/>
        <v>4.7061038073700828E-3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3.1770000000000001E-3</v>
      </c>
      <c r="G501" s="1">
        <f t="shared" si="38"/>
        <v>1.0701920050361975</v>
      </c>
      <c r="H501" s="1">
        <f t="shared" si="39"/>
        <v>1.7944395896961778E-2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3.2070000000000002E-3</v>
      </c>
      <c r="G502" s="1">
        <f t="shared" si="38"/>
        <v>1.0601808543810414</v>
      </c>
      <c r="H502" s="1">
        <f t="shared" si="39"/>
        <v>1.7061734051073637E-2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3.2690000000000002E-3</v>
      </c>
      <c r="G504" s="1">
        <f t="shared" si="38"/>
        <v>1.0400734169470784</v>
      </c>
      <c r="H504" s="1">
        <f t="shared" si="39"/>
        <v>7.0593218248539797E-3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3.3E-3</v>
      </c>
      <c r="G505" s="1">
        <f t="shared" si="38"/>
        <v>1.0303030303030303</v>
      </c>
      <c r="H505" s="1">
        <f t="shared" si="39"/>
        <v>2.9420417760223298E-2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3.333E-3</v>
      </c>
      <c r="G506" s="1">
        <f t="shared" si="38"/>
        <v>1.0201020102010201</v>
      </c>
      <c r="H506" s="1">
        <f t="shared" si="39"/>
        <v>1.0001000090210306E-2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3.3660000000000001E-3</v>
      </c>
      <c r="G507" s="1">
        <f t="shared" si="38"/>
        <v>1.0101010101010099</v>
      </c>
      <c r="H507" s="1">
        <f t="shared" si="39"/>
        <v>1.0001000090099511E-2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3.434E-3</v>
      </c>
      <c r="G509" s="1">
        <f t="shared" si="38"/>
        <v>0.99009900990099009</v>
      </c>
      <c r="H509" s="1">
        <f t="shared" si="39"/>
        <v>1.0001000089904849E-2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3.4689999999999999E-3</v>
      </c>
      <c r="G510" s="1">
        <f t="shared" si="38"/>
        <v>0.98010954165465547</v>
      </c>
      <c r="H510" s="1">
        <f t="shared" si="39"/>
        <v>1.1177719852596427E-2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3.5049999999999999E-3</v>
      </c>
      <c r="G511" s="1">
        <f t="shared" si="38"/>
        <v>0.97004279600570609</v>
      </c>
      <c r="H511" s="1">
        <f t="shared" si="39"/>
        <v>4.4119593408328203E-3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3.5409999999999999E-3</v>
      </c>
      <c r="G512" s="1">
        <f t="shared" si="38"/>
        <v>0.96018073990398189</v>
      </c>
      <c r="H512" s="1">
        <f t="shared" si="39"/>
        <v>1.8827073319988164E-2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3.578E-3</v>
      </c>
      <c r="G513" s="1">
        <f t="shared" si="38"/>
        <v>0.95025153717160415</v>
      </c>
      <c r="H513" s="1">
        <f t="shared" si="39"/>
        <v>2.6477596999489098E-2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3.6549999999999998E-3</v>
      </c>
      <c r="G515" s="1">
        <f t="shared" si="38"/>
        <v>0.93023255813953487</v>
      </c>
      <c r="H515" s="1">
        <f t="shared" si="39"/>
        <v>2.5006251551062623E-2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3.6949999999999999E-3</v>
      </c>
      <c r="G516" s="1">
        <f t="shared" si="38"/>
        <v>0.92016238159675234</v>
      </c>
      <c r="H516" s="1">
        <f t="shared" si="39"/>
        <v>1.765017354808391E-2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3.7360000000000002E-3</v>
      </c>
      <c r="G517" s="1">
        <f t="shared" si="38"/>
        <v>0.91006423982869367</v>
      </c>
      <c r="H517" s="1">
        <f t="shared" si="39"/>
        <v>7.0593218224839129E-3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3.777E-3</v>
      </c>
      <c r="G518" s="1">
        <f t="shared" si="38"/>
        <v>0.90018533227429176</v>
      </c>
      <c r="H518" s="1">
        <f t="shared" si="39"/>
        <v>2.0592474909076969E-2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3.82E-3</v>
      </c>
      <c r="G519" s="1">
        <f t="shared" si="38"/>
        <v>0.89005235602094235</v>
      </c>
      <c r="H519" s="1">
        <f t="shared" si="39"/>
        <v>5.8826989699219132E-3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3.8630000000000001E-3</v>
      </c>
      <c r="G520" s="1">
        <f t="shared" ref="G520:G583" si="43">($F$6/F520)</f>
        <v>0.8801449650530675</v>
      </c>
      <c r="H520" s="1">
        <f t="shared" ref="H520:H583" si="44">((G520-C520)/C520)*100</f>
        <v>1.6473301472437557E-2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3.9529999999999999E-3</v>
      </c>
      <c r="G522" s="1">
        <f t="shared" si="43"/>
        <v>0.86010624841892236</v>
      </c>
      <c r="H522" s="1">
        <f t="shared" si="44"/>
        <v>1.2354467303759949E-2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4.0470000000000002E-3</v>
      </c>
      <c r="G524" s="1">
        <f t="shared" si="43"/>
        <v>0.84012849023968361</v>
      </c>
      <c r="H524" s="1">
        <f t="shared" si="44"/>
        <v>1.5296457092095594E-2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4.0959999999999998E-3</v>
      </c>
      <c r="G525" s="1">
        <f t="shared" si="43"/>
        <v>0.830078125</v>
      </c>
      <c r="H525" s="1">
        <f t="shared" si="44"/>
        <v>9.4126505892778087E-3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4.1460000000000004E-3</v>
      </c>
      <c r="G526" s="1">
        <f t="shared" si="43"/>
        <v>0.82006753497346829</v>
      </c>
      <c r="H526" s="1">
        <f t="shared" si="44"/>
        <v>8.2359723607694554E-3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4.1970000000000002E-3</v>
      </c>
      <c r="G527" s="1">
        <f t="shared" si="43"/>
        <v>0.81010245413390514</v>
      </c>
      <c r="H527" s="1">
        <f t="shared" si="44"/>
        <v>1.2648658493229296E-2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4.3030000000000004E-3</v>
      </c>
      <c r="G529" s="1">
        <f t="shared" si="43"/>
        <v>0.79014640948175685</v>
      </c>
      <c r="H529" s="1">
        <f t="shared" si="44"/>
        <v>1.8532845778212917E-2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4.3579999999999999E-3</v>
      </c>
      <c r="G530" s="1">
        <f t="shared" si="43"/>
        <v>0.78017439192290039</v>
      </c>
      <c r="H530" s="1">
        <f t="shared" si="44"/>
        <v>2.2357938819399348E-2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4.4149999999999997E-3</v>
      </c>
      <c r="G531" s="1">
        <f t="shared" si="43"/>
        <v>0.77010192525481314</v>
      </c>
      <c r="H531" s="1">
        <f t="shared" si="44"/>
        <v>1.3237046065335076E-2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4.4730000000000004E-3</v>
      </c>
      <c r="G532" s="1">
        <f t="shared" si="43"/>
        <v>0.76011625307399944</v>
      </c>
      <c r="H532" s="1">
        <f t="shared" si="44"/>
        <v>1.5296457090708995E-2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4.5329999999999997E-3</v>
      </c>
      <c r="G533" s="1">
        <f t="shared" si="43"/>
        <v>0.75005515111405252</v>
      </c>
      <c r="H533" s="1">
        <f t="shared" si="44"/>
        <v>7.3534818591318388E-3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4.594E-3</v>
      </c>
      <c r="G534" s="1">
        <f t="shared" si="43"/>
        <v>0.74009577710056595</v>
      </c>
      <c r="H534" s="1">
        <f t="shared" si="44"/>
        <v>1.2942851413098047E-2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4.6569999999999997E-3</v>
      </c>
      <c r="G535" s="1">
        <f t="shared" si="43"/>
        <v>0.73008374490015027</v>
      </c>
      <c r="H535" s="1">
        <f t="shared" si="44"/>
        <v>1.1471904115102552E-2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4.7219999999999996E-3</v>
      </c>
      <c r="G536" s="1">
        <f t="shared" si="43"/>
        <v>0.72003388394747991</v>
      </c>
      <c r="H536" s="1">
        <f t="shared" si="44"/>
        <v>4.7061038013766513E-3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4.7879999999999997E-3</v>
      </c>
      <c r="G537" s="1">
        <f t="shared" si="43"/>
        <v>0.71010860484544691</v>
      </c>
      <c r="H537" s="1">
        <f t="shared" si="44"/>
        <v>1.5296457089705198E-2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4.8570000000000002E-3</v>
      </c>
      <c r="G538" s="1">
        <f t="shared" si="43"/>
        <v>0.70002058884084817</v>
      </c>
      <c r="H538" s="1">
        <f t="shared" si="44"/>
        <v>2.9412629627407622E-3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4.927E-3</v>
      </c>
      <c r="G539" s="1">
        <f t="shared" si="43"/>
        <v>0.69007509640755016</v>
      </c>
      <c r="H539" s="1">
        <f t="shared" si="44"/>
        <v>1.0883537310170645E-2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5.0740000000000004E-3</v>
      </c>
      <c r="G541" s="1">
        <f t="shared" si="43"/>
        <v>0.67008277493102075</v>
      </c>
      <c r="H541" s="1">
        <f t="shared" si="44"/>
        <v>1.235446730011746E-2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5.1510000000000002E-3</v>
      </c>
      <c r="G542" s="1">
        <f t="shared" si="43"/>
        <v>0.66006600660065995</v>
      </c>
      <c r="H542" s="1">
        <f t="shared" si="44"/>
        <v>1.0001000083467155E-2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5.2300000000000003E-3</v>
      </c>
      <c r="G543" s="1">
        <f t="shared" si="43"/>
        <v>0.65009560229445496</v>
      </c>
      <c r="H543" s="1">
        <f t="shared" si="44"/>
        <v>1.4708045283829779E-2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5.3119999999999999E-3</v>
      </c>
      <c r="G544" s="1">
        <f t="shared" si="43"/>
        <v>0.64006024096385539</v>
      </c>
      <c r="H544" s="1">
        <f t="shared" si="44"/>
        <v>9.4126505852093947E-3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5.3959999999999998E-3</v>
      </c>
      <c r="G545" s="1">
        <f t="shared" si="43"/>
        <v>0.63009636767976274</v>
      </c>
      <c r="H545" s="1">
        <f t="shared" si="44"/>
        <v>1.5296457087728929E-2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5.483E-3</v>
      </c>
      <c r="G546" s="1">
        <f t="shared" si="43"/>
        <v>0.62009848623016595</v>
      </c>
      <c r="H546" s="1">
        <f t="shared" si="44"/>
        <v>1.5884875815630545E-2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5.5729999999999998E-3</v>
      </c>
      <c r="G547" s="1">
        <f t="shared" si="43"/>
        <v>0.61008433518751115</v>
      </c>
      <c r="H547" s="1">
        <f t="shared" si="44"/>
        <v>1.382544055756162E-2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5.666E-3</v>
      </c>
      <c r="G548" s="1">
        <f t="shared" si="43"/>
        <v>0.60007059654076944</v>
      </c>
      <c r="H548" s="1">
        <f t="shared" si="44"/>
        <v>1.1766090109904507E-2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5.7619999999999998E-3</v>
      </c>
      <c r="G549" s="1">
        <f t="shared" si="43"/>
        <v>0.59007289135716767</v>
      </c>
      <c r="H549" s="1">
        <f t="shared" si="44"/>
        <v>1.2354467297909658E-2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5.9639999999999997E-3</v>
      </c>
      <c r="G551" s="1">
        <f t="shared" si="43"/>
        <v>0.57008718980549966</v>
      </c>
      <c r="H551" s="1">
        <f t="shared" si="44"/>
        <v>1.5296457085907031E-2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6.071E-3</v>
      </c>
      <c r="G552" s="1">
        <f t="shared" si="43"/>
        <v>0.56003953220227309</v>
      </c>
      <c r="H552" s="1">
        <f t="shared" si="44"/>
        <v>7.0593218148429643E-3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6.1809999999999999E-3</v>
      </c>
      <c r="G553" s="1">
        <f t="shared" si="43"/>
        <v>0.55007280375343792</v>
      </c>
      <c r="H553" s="1">
        <f t="shared" si="44"/>
        <v>1.3237046059627489E-2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6.2960000000000004E-3</v>
      </c>
      <c r="G554" s="1">
        <f t="shared" si="43"/>
        <v>0.5400254129606098</v>
      </c>
      <c r="H554" s="1">
        <f t="shared" si="44"/>
        <v>4.7061037964523759E-3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6.5380000000000004E-3</v>
      </c>
      <c r="G556" s="1">
        <f t="shared" si="43"/>
        <v>0.52003670847353922</v>
      </c>
      <c r="H556" s="1">
        <f t="shared" si="44"/>
        <v>7.0593218133025741E-3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6.6660000000000001E-3</v>
      </c>
      <c r="G557" s="1">
        <f t="shared" si="43"/>
        <v>0.51005100510051005</v>
      </c>
      <c r="H557" s="1">
        <f t="shared" si="44"/>
        <v>1.0001000078432057E-2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6.9379999999999997E-3</v>
      </c>
      <c r="G559" s="1">
        <f t="shared" si="43"/>
        <v>0.49005477082732773</v>
      </c>
      <c r="H559" s="1">
        <f t="shared" si="44"/>
        <v>1.1177719838309206E-2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7.0829999999999999E-3</v>
      </c>
      <c r="G560" s="1">
        <f t="shared" si="43"/>
        <v>0.48002258929831992</v>
      </c>
      <c r="H560" s="1">
        <f t="shared" si="44"/>
        <v>4.7061037918583546E-3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7.391E-3</v>
      </c>
      <c r="G562" s="1">
        <f t="shared" si="43"/>
        <v>0.46001894195643345</v>
      </c>
      <c r="H562" s="1">
        <f t="shared" si="44"/>
        <v>4.117816589883143E-3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7.5550000000000001E-3</v>
      </c>
      <c r="G563" s="1">
        <f t="shared" si="43"/>
        <v>0.45003309066843145</v>
      </c>
      <c r="H563" s="1">
        <f t="shared" si="44"/>
        <v>7.3534818469801729E-3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7.7270000000000004E-3</v>
      </c>
      <c r="G564" s="1">
        <f t="shared" si="43"/>
        <v>0.44001552995988091</v>
      </c>
      <c r="H564" s="1">
        <f t="shared" si="44"/>
        <v>3.5295363095206806E-3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7.9059999999999998E-3</v>
      </c>
      <c r="G565" s="1">
        <f t="shared" si="43"/>
        <v>0.43005312420946118</v>
      </c>
      <c r="H565" s="1">
        <f t="shared" si="44"/>
        <v>1.2354467288640973E-2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8.0949999999999998E-3</v>
      </c>
      <c r="G566" s="1">
        <f t="shared" si="43"/>
        <v>0.42001235330450892</v>
      </c>
      <c r="H566" s="1">
        <f t="shared" si="44"/>
        <v>2.9412629497428404E-3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8.2920000000000008E-3</v>
      </c>
      <c r="G567" s="1">
        <f t="shared" si="43"/>
        <v>0.41003376748673415</v>
      </c>
      <c r="H567" s="1">
        <f t="shared" si="44"/>
        <v>8.2359723449136231E-3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8.7170000000000008E-3</v>
      </c>
      <c r="G569" s="1">
        <f t="shared" si="43"/>
        <v>0.39004244579557179</v>
      </c>
      <c r="H569" s="1">
        <f t="shared" si="44"/>
        <v>1.0883537295334497E-2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8.9470000000000001E-3</v>
      </c>
      <c r="G570" s="1">
        <f t="shared" si="43"/>
        <v>0.38001564770314067</v>
      </c>
      <c r="H570" s="1">
        <f t="shared" si="44"/>
        <v>4.1178165843800728E-3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9.1889999999999993E-3</v>
      </c>
      <c r="G571" s="1">
        <f t="shared" si="43"/>
        <v>0.37000761780389596</v>
      </c>
      <c r="H571" s="1">
        <f t="shared" si="44"/>
        <v>2.0588658853912256E-3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9.4439999999999993E-3</v>
      </c>
      <c r="G572" s="1">
        <f t="shared" si="43"/>
        <v>0.36001694197373996</v>
      </c>
      <c r="H572" s="1">
        <f t="shared" si="44"/>
        <v>4.7061037835968269E-3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9.7140000000000004E-3</v>
      </c>
      <c r="G573" s="1">
        <f t="shared" si="43"/>
        <v>0.35001029442042408</v>
      </c>
      <c r="H573" s="1">
        <f t="shared" si="44"/>
        <v>2.9412629440250236E-3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1.0966999999999999E-2</v>
      </c>
      <c r="G577" s="1">
        <f t="shared" si="43"/>
        <v>0.31002097200692991</v>
      </c>
      <c r="H577" s="1">
        <f t="shared" si="44"/>
        <v>6.7651634870599525E-3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1.1332999999999999E-2</v>
      </c>
      <c r="G578" s="1">
        <f t="shared" si="43"/>
        <v>0.30000882378893495</v>
      </c>
      <c r="H578" s="1">
        <f t="shared" si="44"/>
        <v>2.941262938315137E-3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1.1724E-2</v>
      </c>
      <c r="G579" s="1">
        <f t="shared" si="43"/>
        <v>0.29000341180484474</v>
      </c>
      <c r="H579" s="1">
        <f t="shared" si="44"/>
        <v>1.1764843878408955E-3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1.2142E-2</v>
      </c>
      <c r="G580" s="1">
        <f t="shared" si="43"/>
        <v>0.28001976610113655</v>
      </c>
      <c r="H580" s="1">
        <f t="shared" si="44"/>
        <v>7.0593217919826508E-3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1.2592000000000001E-2</v>
      </c>
      <c r="G581" s="1">
        <f t="shared" si="43"/>
        <v>0.2700127064803049</v>
      </c>
      <c r="H581" s="1">
        <f t="shared" si="44"/>
        <v>4.7061037725608969E-3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1.3076000000000001E-2</v>
      </c>
      <c r="G582" s="1">
        <f t="shared" si="43"/>
        <v>0.26001835423676961</v>
      </c>
      <c r="H582" s="1">
        <f t="shared" si="44"/>
        <v>7.0593217882994408E-3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1.4166E-2</v>
      </c>
      <c r="G584" s="1">
        <f t="shared" ref="G584:G607" si="48">($F$6/F584)</f>
        <v>0.24001129464915996</v>
      </c>
      <c r="H584" s="1">
        <f t="shared" ref="H584:H607" si="49">((G584-C584)/C584)*100</f>
        <v>4.7061037666458532E-3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1.4782E-2</v>
      </c>
      <c r="G585" s="1">
        <f t="shared" si="48"/>
        <v>0.23000947097821672</v>
      </c>
      <c r="H585" s="1">
        <f t="shared" si="49"/>
        <v>4.117816564226281E-3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1.5454000000000001E-2</v>
      </c>
      <c r="G586" s="1">
        <f t="shared" si="48"/>
        <v>0.22000776497994046</v>
      </c>
      <c r="H586" s="1">
        <f t="shared" si="49"/>
        <v>3.5295362820290744E-3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1.619E-2</v>
      </c>
      <c r="G587" s="1">
        <f t="shared" si="48"/>
        <v>0.21000617665225446</v>
      </c>
      <c r="H587" s="1">
        <f t="shared" si="49"/>
        <v>2.9412629211669739E-3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1.7894E-2</v>
      </c>
      <c r="G589" s="1">
        <f t="shared" si="48"/>
        <v>0.19000782385157033</v>
      </c>
      <c r="H589" s="1">
        <f t="shared" si="49"/>
        <v>4.117816553336374E-3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1.8887999999999999E-2</v>
      </c>
      <c r="G590" s="1">
        <f t="shared" si="48"/>
        <v>0.18000847098686998</v>
      </c>
      <c r="H590" s="1">
        <f t="shared" si="49"/>
        <v>4.7061037499801584E-3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2.2665999999999999E-2</v>
      </c>
      <c r="G593" s="1">
        <f t="shared" si="48"/>
        <v>0.15000441189446748</v>
      </c>
      <c r="H593" s="1">
        <f t="shared" si="49"/>
        <v>2.9412628989750776E-3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2.4285000000000001E-2</v>
      </c>
      <c r="G594" s="1">
        <f t="shared" si="48"/>
        <v>0.14000411776816965</v>
      </c>
      <c r="H594" s="1">
        <f t="shared" si="49"/>
        <v>2.9412628926043247E-3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2.6152999999999999E-2</v>
      </c>
      <c r="G595" s="1">
        <f t="shared" si="48"/>
        <v>0.13000420601843002</v>
      </c>
      <c r="H595" s="1">
        <f t="shared" si="49"/>
        <v>3.2353987000175986E-3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2.8333000000000001E-2</v>
      </c>
      <c r="G596" s="1">
        <f t="shared" si="48"/>
        <v>0.12000141178131507</v>
      </c>
      <c r="H596" s="1">
        <f t="shared" si="49"/>
        <v>1.1764843292268903E-3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3.7776999999999998E-2</v>
      </c>
      <c r="G599" s="1">
        <f t="shared" si="48"/>
        <v>9.0001852979326044E-2</v>
      </c>
      <c r="H599" s="1">
        <f t="shared" si="49"/>
        <v>2.0588657847089276E-3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4.8571000000000003E-2</v>
      </c>
      <c r="G601" s="1">
        <f t="shared" si="48"/>
        <v>7.0000617652508687E-2</v>
      </c>
      <c r="H601" s="1">
        <f t="shared" si="49"/>
        <v>8.8236055626554719E-4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5.6666000000000001E-2</v>
      </c>
      <c r="G602" s="1">
        <f t="shared" si="48"/>
        <v>6.0000705890657535E-2</v>
      </c>
      <c r="H602" s="1">
        <f t="shared" si="49"/>
        <v>1.1764842300573651E-3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</v>
      </c>
      <c r="G605" s="1">
        <f t="shared" si="48"/>
        <v>3.000008823555363E-2</v>
      </c>
      <c r="H605" s="1">
        <f t="shared" si="49"/>
        <v>2.9411811443394979E-4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34</v>
      </c>
      <c r="G106" s="5" t="s">
        <v>33</v>
      </c>
      <c r="H106" s="5" t="s">
        <v>32</v>
      </c>
      <c r="L106" s="5" t="s">
        <v>48</v>
      </c>
      <c r="N106" t="s">
        <v>49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47</v>
      </c>
      <c r="J107" s="5" t="s">
        <v>44</v>
      </c>
      <c r="K107" s="5" t="s">
        <v>43</v>
      </c>
      <c r="L107" s="5" t="s">
        <v>45</v>
      </c>
      <c r="M107" s="5" t="s">
        <v>46</v>
      </c>
      <c r="N107" s="5" t="s">
        <v>47</v>
      </c>
      <c r="Q107" s="5" t="s">
        <v>15</v>
      </c>
      <c r="R107" s="5" t="s">
        <v>35</v>
      </c>
      <c r="S107" s="5" t="s">
        <v>13</v>
      </c>
      <c r="T107" s="5" t="s">
        <v>37</v>
      </c>
      <c r="U107" s="5" t="s">
        <v>12</v>
      </c>
      <c r="V107" t="s">
        <v>36</v>
      </c>
      <c r="W107" s="5" t="s">
        <v>14</v>
      </c>
      <c r="X107" s="5" t="s">
        <v>38</v>
      </c>
      <c r="Y107" s="5" t="s">
        <v>31</v>
      </c>
      <c r="Z107" s="5" t="s">
        <v>39</v>
      </c>
    </row>
    <row r="108" spans="2:26" x14ac:dyDescent="0.25">
      <c r="B108" s="10" t="s">
        <v>42</v>
      </c>
      <c r="C108" s="10"/>
      <c r="D108" s="6">
        <v>0</v>
      </c>
      <c r="E108" s="7">
        <v>1</v>
      </c>
      <c r="F108" s="7">
        <f>$C$106+($I$2*D108)</f>
        <v>0.01</v>
      </c>
      <c r="G108" s="7">
        <f>COS(RADIANS(E108))*F108</f>
        <v>9.9984769515639137E-3</v>
      </c>
      <c r="H108" s="7">
        <f t="shared" ref="H108:H123" si="45">SIN(RADIANS(E108))*F108</f>
        <v>1.7452406437283512E-4</v>
      </c>
      <c r="J108" s="5"/>
      <c r="K108" s="5"/>
      <c r="M108" s="5"/>
      <c r="Q108" s="7">
        <f t="shared" ref="Q108:Q113" si="46">E108</f>
        <v>1</v>
      </c>
      <c r="R108" s="6">
        <f t="shared" ref="R108:R113" si="47">DEGREES(ACOS(V108/T108))</f>
        <v>0.99999999999989964</v>
      </c>
      <c r="S108" s="6">
        <f>C106</f>
        <v>0.01</v>
      </c>
      <c r="T108" s="6">
        <v>1</v>
      </c>
      <c r="U108" s="6">
        <f t="shared" ref="U108:U113" si="48">COS(RADIANS(Q108))*S108</f>
        <v>9.9984769515639137E-3</v>
      </c>
      <c r="V108" s="6">
        <f t="shared" ref="V108:V113" si="49">SQRT(POWER(T108,2)-POWER(X108,2))</f>
        <v>0.99984769515639127</v>
      </c>
      <c r="W108" s="6">
        <f t="shared" ref="W108:W113" si="50">SIN(RADIANS(Q108))*S108</f>
        <v>1.7452406437283512E-4</v>
      </c>
      <c r="X108" s="6">
        <f t="shared" ref="X108:X113" si="51">SIN(RADIANS(Q108))*T108</f>
        <v>1.7452406437283512E-2</v>
      </c>
    </row>
    <row r="109" spans="2:26" x14ac:dyDescent="0.25">
      <c r="D109">
        <v>1</v>
      </c>
      <c r="E109">
        <f t="shared" ref="E109:E123" si="52">DEGREES(ACOS(G109/F109) )</f>
        <v>41.741599484435305</v>
      </c>
      <c r="F109" s="5">
        <f t="shared" ref="F109:F123" si="53">$C$106+($I$2*D109)</f>
        <v>1.34E-2</v>
      </c>
      <c r="G109" s="5">
        <f>G108</f>
        <v>9.9984769515639137E-3</v>
      </c>
      <c r="H109" s="5">
        <f t="shared" si="45"/>
        <v>8.9213484770546431E-3</v>
      </c>
      <c r="I109">
        <f>E109-E108</f>
        <v>40.741599484435305</v>
      </c>
      <c r="J109">
        <f t="shared" ref="J109:J123" si="54">H109-H108</f>
        <v>8.7468244126818074E-3</v>
      </c>
      <c r="K109">
        <f>J109/$C$113</f>
        <v>2.1867061031704518E-3</v>
      </c>
      <c r="L109">
        <f>(E109-E108)/K109</f>
        <v>18631.493013791405</v>
      </c>
      <c r="M109">
        <f t="shared" ref="M109:M117" si="55">IF(L109&gt;2000,2000,L109)</f>
        <v>2000</v>
      </c>
      <c r="N109">
        <f t="shared" ref="N109:N117" si="56">M109*K109</f>
        <v>4.3734122063409036</v>
      </c>
      <c r="O109">
        <f>E108+N109</f>
        <v>5.3734122063409036</v>
      </c>
      <c r="Q109" s="5">
        <f t="shared" si="46"/>
        <v>41.741599484435305</v>
      </c>
      <c r="R109">
        <f t="shared" si="47"/>
        <v>41.741599484435312</v>
      </c>
      <c r="S109">
        <f>S108+$I$2</f>
        <v>1.34E-2</v>
      </c>
      <c r="T109">
        <f>T108+0.0034</f>
        <v>1.0034000000000001</v>
      </c>
      <c r="U109">
        <f t="shared" si="48"/>
        <v>9.9984769515639154E-3</v>
      </c>
      <c r="V109">
        <f t="shared" si="49"/>
        <v>0.74869192337307688</v>
      </c>
      <c r="W109">
        <f t="shared" si="50"/>
        <v>8.9213484770546431E-3</v>
      </c>
      <c r="X109" s="8">
        <f>SIN(RADIANS(Q109))*T109</f>
        <v>0.66803590014004699</v>
      </c>
      <c r="Y109">
        <f t="shared" ref="Y109:Z113" si="57">W109-W108</f>
        <v>8.7468244126818074E-3</v>
      </c>
      <c r="Z109">
        <f>X109-X108</f>
        <v>0.65058349370276347</v>
      </c>
    </row>
    <row r="110" spans="2:26" x14ac:dyDescent="0.25">
      <c r="D110">
        <v>2</v>
      </c>
      <c r="E110">
        <f t="shared" si="52"/>
        <v>53.476856695853826</v>
      </c>
      <c r="F110" s="5">
        <f t="shared" si="53"/>
        <v>1.6799999999999999E-2</v>
      </c>
      <c r="G110" s="5">
        <f>G109</f>
        <v>9.9984769515639137E-3</v>
      </c>
      <c r="H110" s="5">
        <f t="shared" si="45"/>
        <v>1.3500757706478742E-2</v>
      </c>
      <c r="I110">
        <f t="shared" ref="I110:I122" si="58">E110-E109</f>
        <v>11.735257211418521</v>
      </c>
      <c r="J110">
        <f t="shared" si="54"/>
        <v>4.5794092294240991E-3</v>
      </c>
      <c r="K110">
        <f t="shared" ref="K110:K117" si="59">J110/$C$113</f>
        <v>1.1448523073560248E-3</v>
      </c>
      <c r="L110">
        <f t="shared" ref="L110:L117" si="60">(E110-E109)/K110</f>
        <v>10250.455133833349</v>
      </c>
      <c r="M110">
        <f t="shared" si="55"/>
        <v>2000</v>
      </c>
      <c r="N110">
        <f t="shared" si="56"/>
        <v>2.2897046147120497</v>
      </c>
      <c r="O110">
        <f t="shared" ref="O110:O117" si="61">O109+N110</f>
        <v>7.6631168210529532</v>
      </c>
      <c r="Q110" s="5">
        <f t="shared" si="46"/>
        <v>53.476856695853826</v>
      </c>
      <c r="R110">
        <f t="shared" si="47"/>
        <v>53.476856695853819</v>
      </c>
      <c r="S110">
        <f>S109+$I$2</f>
        <v>1.6799999999999999E-2</v>
      </c>
      <c r="T110">
        <f>T109+0.0034</f>
        <v>1.0068000000000001</v>
      </c>
      <c r="U110">
        <f t="shared" si="48"/>
        <v>9.9984769515639171E-3</v>
      </c>
      <c r="V110">
        <f t="shared" si="49"/>
        <v>0.59919444016872336</v>
      </c>
      <c r="W110">
        <f t="shared" si="50"/>
        <v>1.3500757706478742E-2</v>
      </c>
      <c r="X110" s="8">
        <f>SIN(RADIANS(Q110))*T110</f>
        <v>0.8090811225525476</v>
      </c>
      <c r="Y110">
        <f t="shared" si="57"/>
        <v>4.5794092294240991E-3</v>
      </c>
      <c r="Z110">
        <f t="shared" si="57"/>
        <v>0.14104522241250061</v>
      </c>
    </row>
    <row r="111" spans="2:26" x14ac:dyDescent="0.25">
      <c r="D111">
        <v>3</v>
      </c>
      <c r="E111">
        <f t="shared" si="52"/>
        <v>60.331957093742055</v>
      </c>
      <c r="F111" s="5">
        <f t="shared" si="53"/>
        <v>2.0199999999999999E-2</v>
      </c>
      <c r="G111" s="5">
        <f t="shared" ref="G111:G117" si="62">G110</f>
        <v>9.9984769515639137E-3</v>
      </c>
      <c r="H111" s="5">
        <f t="shared" si="45"/>
        <v>1.7551936037059991E-2</v>
      </c>
      <c r="I111">
        <f t="shared" si="58"/>
        <v>6.8551003978882292</v>
      </c>
      <c r="J111">
        <f t="shared" si="54"/>
        <v>4.0511783305812489E-3</v>
      </c>
      <c r="K111">
        <f t="shared" si="59"/>
        <v>1.0127945826453122E-3</v>
      </c>
      <c r="L111">
        <f t="shared" si="60"/>
        <v>6768.5002619024999</v>
      </c>
      <c r="M111">
        <f t="shared" si="55"/>
        <v>2000</v>
      </c>
      <c r="N111">
        <f t="shared" si="56"/>
        <v>2.0255891652906244</v>
      </c>
      <c r="O111">
        <f t="shared" si="61"/>
        <v>9.688705986343578</v>
      </c>
      <c r="Q111" s="5">
        <f t="shared" si="46"/>
        <v>60.331957093742055</v>
      </c>
      <c r="R111">
        <f t="shared" si="47"/>
        <v>60.331957093742055</v>
      </c>
      <c r="S111">
        <f>S110+$I$2</f>
        <v>2.0199999999999999E-2</v>
      </c>
      <c r="T111">
        <f>T110+0.0034</f>
        <v>1.0102000000000002</v>
      </c>
      <c r="U111">
        <f t="shared" si="48"/>
        <v>9.9984769515639154E-3</v>
      </c>
      <c r="V111">
        <f t="shared" si="49"/>
        <v>0.50002284239949846</v>
      </c>
      <c r="W111">
        <f t="shared" si="50"/>
        <v>1.7551936037059991E-2</v>
      </c>
      <c r="X111" s="8">
        <f t="shared" si="51"/>
        <v>0.87777058339792113</v>
      </c>
      <c r="Y111">
        <f t="shared" si="57"/>
        <v>4.0511783305812489E-3</v>
      </c>
      <c r="Z111">
        <f t="shared" si="57"/>
        <v>6.8689460845373529E-2</v>
      </c>
    </row>
    <row r="112" spans="2:26" x14ac:dyDescent="0.25">
      <c r="C112" t="s">
        <v>50</v>
      </c>
      <c r="D112">
        <v>4</v>
      </c>
      <c r="E112">
        <f t="shared" si="52"/>
        <v>64.933854210608033</v>
      </c>
      <c r="F112" s="5">
        <f t="shared" si="53"/>
        <v>2.3599999999999999E-2</v>
      </c>
      <c r="G112" s="5">
        <f t="shared" si="62"/>
        <v>9.9984769515639137E-3</v>
      </c>
      <c r="H112" s="5">
        <f t="shared" si="45"/>
        <v>2.1377335162480967E-2</v>
      </c>
      <c r="I112">
        <f t="shared" si="58"/>
        <v>4.6018971168659775</v>
      </c>
      <c r="J112">
        <f t="shared" si="54"/>
        <v>3.8253991254209758E-3</v>
      </c>
      <c r="K112">
        <f t="shared" si="59"/>
        <v>9.5634978135524396E-4</v>
      </c>
      <c r="L112">
        <f t="shared" si="60"/>
        <v>4811.9393203024792</v>
      </c>
      <c r="M112">
        <f t="shared" si="55"/>
        <v>2000</v>
      </c>
      <c r="N112">
        <f t="shared" si="56"/>
        <v>1.9126995627104879</v>
      </c>
      <c r="O112">
        <f t="shared" si="61"/>
        <v>11.601405549054066</v>
      </c>
      <c r="Q112" s="5">
        <f t="shared" si="46"/>
        <v>64.933854210608033</v>
      </c>
      <c r="R112">
        <f t="shared" si="47"/>
        <v>64.933854210608018</v>
      </c>
      <c r="S112">
        <f>S111+$I$2</f>
        <v>2.3599999999999999E-2</v>
      </c>
      <c r="T112">
        <f>T111+0.0034</f>
        <v>1.0136000000000003</v>
      </c>
      <c r="U112">
        <f t="shared" si="48"/>
        <v>9.9984769515639137E-3</v>
      </c>
      <c r="V112">
        <f t="shared" si="49"/>
        <v>0.42942611178411816</v>
      </c>
      <c r="W112">
        <f t="shared" si="50"/>
        <v>2.1377335162480967E-2</v>
      </c>
      <c r="X112" s="8">
        <f t="shared" si="51"/>
        <v>0.91813842884282681</v>
      </c>
      <c r="Y112">
        <f t="shared" si="57"/>
        <v>3.8253991254209758E-3</v>
      </c>
      <c r="Z112">
        <f t="shared" si="57"/>
        <v>4.0367845444905681E-2</v>
      </c>
    </row>
    <row r="113" spans="2:26" x14ac:dyDescent="0.25">
      <c r="C113">
        <v>4</v>
      </c>
      <c r="D113">
        <v>5</v>
      </c>
      <c r="E113">
        <f>DEGREES(ACOS(G113/F113) )</f>
        <v>68.265018619759658</v>
      </c>
      <c r="F113" s="5">
        <f t="shared" si="53"/>
        <v>2.6999999999999996E-2</v>
      </c>
      <c r="G113" s="5">
        <f t="shared" si="62"/>
        <v>9.9984769515639137E-3</v>
      </c>
      <c r="H113" s="5">
        <f t="shared" si="45"/>
        <v>2.5080479633552564E-2</v>
      </c>
      <c r="I113">
        <f t="shared" si="58"/>
        <v>3.3311644091516257</v>
      </c>
      <c r="J113">
        <f t="shared" si="54"/>
        <v>3.7031444710715969E-3</v>
      </c>
      <c r="K113">
        <f t="shared" si="59"/>
        <v>9.2578611776789922E-4</v>
      </c>
      <c r="L113">
        <f t="shared" si="60"/>
        <v>3598.2008643456143</v>
      </c>
      <c r="M113">
        <f t="shared" si="55"/>
        <v>2000</v>
      </c>
      <c r="N113">
        <f t="shared" si="56"/>
        <v>1.8515722355357984</v>
      </c>
      <c r="O113">
        <f t="shared" si="61"/>
        <v>13.452977784589864</v>
      </c>
      <c r="Q113" s="5">
        <f t="shared" si="46"/>
        <v>68.265018619759658</v>
      </c>
      <c r="R113">
        <f t="shared" si="47"/>
        <v>68.265018619759658</v>
      </c>
      <c r="S113">
        <f>S112+$I$2</f>
        <v>2.7E-2</v>
      </c>
      <c r="T113">
        <f>T112+0.0034</f>
        <v>1.0170000000000003</v>
      </c>
      <c r="U113">
        <f t="shared" si="48"/>
        <v>9.9984769515639154E-3</v>
      </c>
      <c r="V113">
        <f t="shared" si="49"/>
        <v>0.37660929850890773</v>
      </c>
      <c r="W113">
        <f t="shared" si="50"/>
        <v>2.5080479633552567E-2</v>
      </c>
      <c r="X113" s="8">
        <f t="shared" si="51"/>
        <v>0.94469806619714702</v>
      </c>
      <c r="Y113">
        <f t="shared" si="57"/>
        <v>3.7031444710716004E-3</v>
      </c>
      <c r="Z113">
        <f t="shared" si="57"/>
        <v>2.6559637354320209E-2</v>
      </c>
    </row>
    <row r="114" spans="2:26" x14ac:dyDescent="0.25">
      <c r="D114">
        <v>6</v>
      </c>
      <c r="E114">
        <f t="shared" si="52"/>
        <v>70.798142173789529</v>
      </c>
      <c r="F114" s="5">
        <f t="shared" si="53"/>
        <v>3.0399999999999996E-2</v>
      </c>
      <c r="G114" s="5">
        <f t="shared" si="62"/>
        <v>9.9984769515639137E-3</v>
      </c>
      <c r="H114" s="5">
        <f t="shared" si="45"/>
        <v>2.8708717467853643E-2</v>
      </c>
      <c r="I114">
        <f t="shared" si="58"/>
        <v>2.5331235540298707</v>
      </c>
      <c r="J114">
        <f t="shared" si="54"/>
        <v>3.628237834301079E-3</v>
      </c>
      <c r="K114">
        <f t="shared" si="59"/>
        <v>9.0705945857526976E-4</v>
      </c>
      <c r="L114">
        <f t="shared" si="60"/>
        <v>2792.6764117632169</v>
      </c>
      <c r="M114">
        <f t="shared" si="55"/>
        <v>2000</v>
      </c>
      <c r="N114">
        <f t="shared" si="56"/>
        <v>1.8141189171505396</v>
      </c>
      <c r="O114">
        <f t="shared" si="61"/>
        <v>15.267096701740403</v>
      </c>
    </row>
    <row r="115" spans="2:26" x14ac:dyDescent="0.25">
      <c r="D115">
        <v>7</v>
      </c>
      <c r="E115">
        <f t="shared" si="52"/>
        <v>72.79370953906961</v>
      </c>
      <c r="F115" s="5">
        <f t="shared" si="53"/>
        <v>3.3799999999999997E-2</v>
      </c>
      <c r="G115" s="5">
        <f t="shared" si="62"/>
        <v>9.9984769515639137E-3</v>
      </c>
      <c r="H115" s="5">
        <f t="shared" si="45"/>
        <v>3.2287311108995201E-2</v>
      </c>
      <c r="I115">
        <f t="shared" si="58"/>
        <v>1.9955673652800812</v>
      </c>
      <c r="J115">
        <f t="shared" si="54"/>
        <v>3.578593641141558E-3</v>
      </c>
      <c r="K115">
        <f t="shared" si="59"/>
        <v>8.9464841028538949E-4</v>
      </c>
      <c r="L115">
        <f t="shared" si="60"/>
        <v>2230.5604551887627</v>
      </c>
      <c r="M115">
        <f t="shared" si="55"/>
        <v>2000</v>
      </c>
      <c r="N115">
        <f t="shared" si="56"/>
        <v>1.7892968205707789</v>
      </c>
      <c r="O115">
        <f t="shared" si="61"/>
        <v>17.056393522311183</v>
      </c>
      <c r="Q115" s="5" t="s">
        <v>15</v>
      </c>
      <c r="R115" s="5"/>
      <c r="S115" s="5" t="s">
        <v>13</v>
      </c>
      <c r="T115" s="5" t="s">
        <v>40</v>
      </c>
      <c r="U115" s="5" t="s">
        <v>12</v>
      </c>
      <c r="V115" s="5" t="s">
        <v>41</v>
      </c>
      <c r="W115" s="5" t="s">
        <v>14</v>
      </c>
      <c r="X115" s="5" t="s">
        <v>31</v>
      </c>
    </row>
    <row r="116" spans="2:26" x14ac:dyDescent="0.25">
      <c r="D116">
        <v>8</v>
      </c>
      <c r="E116">
        <f t="shared" si="52"/>
        <v>74.408539704496661</v>
      </c>
      <c r="F116" s="5">
        <f t="shared" si="53"/>
        <v>3.7199999999999997E-2</v>
      </c>
      <c r="G116" s="5">
        <f t="shared" si="62"/>
        <v>9.9984769515639137E-3</v>
      </c>
      <c r="H116" s="5">
        <f t="shared" si="45"/>
        <v>3.5831138115458253E-2</v>
      </c>
      <c r="I116">
        <f t="shared" si="58"/>
        <v>1.6148301654270512</v>
      </c>
      <c r="J116">
        <f t="shared" si="54"/>
        <v>3.5438270064630517E-3</v>
      </c>
      <c r="K116">
        <f t="shared" si="59"/>
        <v>8.8595675161576293E-4</v>
      </c>
      <c r="L116">
        <f t="shared" si="60"/>
        <v>1822.6963816032846</v>
      </c>
      <c r="M116">
        <f t="shared" si="55"/>
        <v>1822.6963816032846</v>
      </c>
      <c r="N116">
        <f t="shared" si="56"/>
        <v>1.6148301654270512</v>
      </c>
      <c r="O116">
        <f t="shared" si="61"/>
        <v>18.671223687738234</v>
      </c>
      <c r="Q116" s="5">
        <f t="shared" ref="Q116:Q121" si="63">Q108</f>
        <v>1</v>
      </c>
      <c r="S116">
        <v>1</v>
      </c>
      <c r="U116">
        <f t="shared" ref="U116:U121" si="64">COS(RADIANS(Q116))*S116</f>
        <v>0.99984769515639127</v>
      </c>
      <c r="W116">
        <f>SIN(RADIANS(Q116))*S116</f>
        <v>1.7452406437283512E-2</v>
      </c>
    </row>
    <row r="117" spans="2:26" x14ac:dyDescent="0.25">
      <c r="D117">
        <v>9</v>
      </c>
      <c r="E117">
        <f t="shared" si="52"/>
        <v>75.743224635259821</v>
      </c>
      <c r="F117" s="5">
        <f t="shared" si="53"/>
        <v>4.0599999999999997E-2</v>
      </c>
      <c r="G117" s="5">
        <f t="shared" si="62"/>
        <v>9.9984769515639137E-3</v>
      </c>
      <c r="H117" s="5">
        <f t="shared" si="45"/>
        <v>3.9349592865098933E-2</v>
      </c>
      <c r="I117">
        <f t="shared" si="58"/>
        <v>1.3346849307631601</v>
      </c>
      <c r="J117">
        <f t="shared" si="54"/>
        <v>3.5184547496406801E-3</v>
      </c>
      <c r="K117">
        <f t="shared" si="59"/>
        <v>8.7961368741017003E-4</v>
      </c>
      <c r="L117">
        <f t="shared" si="60"/>
        <v>1517.3535267429133</v>
      </c>
      <c r="M117">
        <f t="shared" si="55"/>
        <v>1517.3535267429133</v>
      </c>
      <c r="N117">
        <f t="shared" si="56"/>
        <v>1.3346849307631601</v>
      </c>
      <c r="O117">
        <f t="shared" si="61"/>
        <v>20.005908618501394</v>
      </c>
      <c r="Q117" s="5">
        <f t="shared" si="63"/>
        <v>41.741599484435305</v>
      </c>
      <c r="S117">
        <f>T109</f>
        <v>1.0034000000000001</v>
      </c>
      <c r="T117">
        <f>V117/COS(RADIANS(Q117))</f>
        <v>1.3399999999999999</v>
      </c>
      <c r="U117">
        <f t="shared" si="64"/>
        <v>0.74869192337307711</v>
      </c>
      <c r="V117">
        <f>$U$116</f>
        <v>0.99984769515639127</v>
      </c>
      <c r="W117">
        <f>SIN(RADIANS(Q117))*T117</f>
        <v>0.89213484770546414</v>
      </c>
      <c r="X117">
        <f>W117-W116</f>
        <v>0.87468244126818062</v>
      </c>
    </row>
    <row r="118" spans="2:26" x14ac:dyDescent="0.25">
      <c r="B118" t="s">
        <v>44</v>
      </c>
      <c r="C118">
        <f>H118-H108</f>
        <v>4.2674401927407228E-2</v>
      </c>
      <c r="D118">
        <v>10</v>
      </c>
      <c r="E118">
        <f t="shared" si="52"/>
        <v>76.865477777736075</v>
      </c>
      <c r="F118" s="5">
        <f t="shared" si="53"/>
        <v>4.3999999999999997E-2</v>
      </c>
      <c r="G118" s="5">
        <f t="shared" ref="G118:G123" si="65">G117</f>
        <v>9.9984769515639137E-3</v>
      </c>
      <c r="H118" s="5">
        <f>SIN(RADIANS(E118))*F118</f>
        <v>4.2848925991780064E-2</v>
      </c>
      <c r="I118">
        <f t="shared" si="58"/>
        <v>1.1222531424762536</v>
      </c>
      <c r="J118">
        <f t="shared" si="54"/>
        <v>3.4993331266811312E-3</v>
      </c>
      <c r="Q118" s="5">
        <f t="shared" si="63"/>
        <v>53.476856695853826</v>
      </c>
      <c r="S118">
        <f>T110</f>
        <v>1.0068000000000001</v>
      </c>
      <c r="T118">
        <f>V118/COS(RADIANS(Q118))</f>
        <v>1.6799999999999993</v>
      </c>
      <c r="U118">
        <f t="shared" si="64"/>
        <v>0.59919444016872336</v>
      </c>
      <c r="V118">
        <f>$U$116</f>
        <v>0.99984769515639127</v>
      </c>
      <c r="W118">
        <f>SIN(RADIANS(Q118))*T118</f>
        <v>1.3500757706478737</v>
      </c>
      <c r="X118">
        <f>W118-W117</f>
        <v>0.45794092294240951</v>
      </c>
    </row>
    <row r="119" spans="2:26" x14ac:dyDescent="0.25">
      <c r="B119" t="s">
        <v>43</v>
      </c>
      <c r="C119">
        <f>C118/C113</f>
        <v>1.0668600481851807E-2</v>
      </c>
      <c r="D119">
        <v>11</v>
      </c>
      <c r="E119">
        <f t="shared" si="52"/>
        <v>77.82265342594242</v>
      </c>
      <c r="F119" s="5">
        <f t="shared" si="53"/>
        <v>4.7399999999999998E-2</v>
      </c>
      <c r="G119" s="5">
        <f t="shared" si="65"/>
        <v>9.9984769515639137E-3</v>
      </c>
      <c r="H119" s="5">
        <f t="shared" si="45"/>
        <v>4.6333470177065787E-2</v>
      </c>
      <c r="I119">
        <f t="shared" si="58"/>
        <v>0.95717564820634493</v>
      </c>
      <c r="J119">
        <f t="shared" si="54"/>
        <v>3.4845441852857234E-3</v>
      </c>
      <c r="Q119" s="5">
        <f t="shared" si="63"/>
        <v>60.331957093742055</v>
      </c>
      <c r="S119">
        <f>T111</f>
        <v>1.0102000000000002</v>
      </c>
      <c r="T119">
        <f>V119/COS(RADIANS(Q119))</f>
        <v>2.0199999999999996</v>
      </c>
      <c r="U119">
        <f t="shared" si="64"/>
        <v>0.50002284239949846</v>
      </c>
      <c r="V119">
        <f>$U$116</f>
        <v>0.99984769515639127</v>
      </c>
      <c r="W119">
        <f>SIN(RADIANS(Q119))*T119</f>
        <v>1.7551936037059988</v>
      </c>
      <c r="X119">
        <f>W119-W118</f>
        <v>0.4051178330581251</v>
      </c>
    </row>
    <row r="120" spans="2:26" x14ac:dyDescent="0.25">
      <c r="B120" t="s">
        <v>45</v>
      </c>
      <c r="C120">
        <f>(E117-E108)/C119</f>
        <v>7005.9071723985144</v>
      </c>
      <c r="D120">
        <v>12</v>
      </c>
      <c r="E120">
        <f t="shared" si="52"/>
        <v>78.648913320477689</v>
      </c>
      <c r="F120" s="5">
        <f t="shared" si="53"/>
        <v>5.0799999999999998E-2</v>
      </c>
      <c r="G120" s="5">
        <f t="shared" si="65"/>
        <v>9.9984769515639137E-3</v>
      </c>
      <c r="H120" s="5">
        <f t="shared" si="45"/>
        <v>4.9806329503879782E-2</v>
      </c>
      <c r="I120">
        <f t="shared" si="58"/>
        <v>0.82625989453526927</v>
      </c>
      <c r="J120">
        <f t="shared" si="54"/>
        <v>3.4728593268139943E-3</v>
      </c>
      <c r="Q120" s="5">
        <f t="shared" si="63"/>
        <v>64.933854210608033</v>
      </c>
      <c r="S120">
        <f>T112</f>
        <v>1.0136000000000003</v>
      </c>
      <c r="T120">
        <f>V120/COS(RADIANS(Q120))</f>
        <v>2.36</v>
      </c>
      <c r="U120">
        <f t="shared" si="64"/>
        <v>0.42942611178411805</v>
      </c>
      <c r="V120">
        <f>$U$116</f>
        <v>0.99984769515639127</v>
      </c>
      <c r="W120">
        <f>SIN(RADIANS(Q120))*T120</f>
        <v>2.1377335162480966</v>
      </c>
      <c r="X120">
        <f>W120-W119</f>
        <v>0.38253991254209785</v>
      </c>
    </row>
    <row r="121" spans="2:26" x14ac:dyDescent="0.25">
      <c r="D121">
        <v>13</v>
      </c>
      <c r="E121">
        <f t="shared" si="52"/>
        <v>79.36954789072476</v>
      </c>
      <c r="F121" s="5">
        <f t="shared" si="53"/>
        <v>5.4199999999999998E-2</v>
      </c>
      <c r="G121" s="5">
        <f t="shared" si="65"/>
        <v>9.9984769515639137E-3</v>
      </c>
      <c r="H121" s="5">
        <f t="shared" si="45"/>
        <v>5.3269789361785967E-2</v>
      </c>
      <c r="I121">
        <f t="shared" si="58"/>
        <v>0.72063457024707134</v>
      </c>
      <c r="J121">
        <f t="shared" si="54"/>
        <v>3.4634598579061857E-3</v>
      </c>
      <c r="Q121" s="5">
        <f t="shared" si="63"/>
        <v>68.265018619759658</v>
      </c>
      <c r="S121">
        <f>T113</f>
        <v>1.0170000000000003</v>
      </c>
      <c r="T121">
        <f>V121/COS(RADIANS(Q121))</f>
        <v>2.6999999999999993</v>
      </c>
      <c r="U121">
        <f t="shared" si="64"/>
        <v>0.37660929850890762</v>
      </c>
      <c r="V121">
        <f>$U$116</f>
        <v>0.99984769515639127</v>
      </c>
      <c r="W121">
        <f>SIN(RADIANS(Q121))*T121</f>
        <v>2.5080479633552564</v>
      </c>
      <c r="X121">
        <f>W121-W120</f>
        <v>0.37031444710715977</v>
      </c>
    </row>
    <row r="122" spans="2:26" x14ac:dyDescent="0.25">
      <c r="D122">
        <v>14</v>
      </c>
      <c r="E122">
        <f t="shared" si="52"/>
        <v>80.003694874261313</v>
      </c>
      <c r="F122" s="5">
        <f t="shared" si="53"/>
        <v>5.7599999999999998E-2</v>
      </c>
      <c r="G122" s="5">
        <f t="shared" si="65"/>
        <v>9.9984769515639137E-3</v>
      </c>
      <c r="H122" s="5">
        <f t="shared" si="45"/>
        <v>5.6725571470449238E-2</v>
      </c>
      <c r="I122">
        <f t="shared" si="58"/>
        <v>0.63414698353655297</v>
      </c>
      <c r="J122">
        <f t="shared" si="54"/>
        <v>3.4557821086632703E-3</v>
      </c>
    </row>
    <row r="123" spans="2:26" x14ac:dyDescent="0.25">
      <c r="D123">
        <v>15</v>
      </c>
      <c r="E123">
        <f t="shared" si="52"/>
        <v>80.566111454227183</v>
      </c>
      <c r="F123" s="5">
        <f t="shared" si="53"/>
        <v>6.0999999999999999E-2</v>
      </c>
      <c r="G123" s="5">
        <f t="shared" si="65"/>
        <v>9.9984769515639137E-3</v>
      </c>
      <c r="H123" s="5">
        <f t="shared" si="45"/>
        <v>6.017499861777352E-2</v>
      </c>
      <c r="I123">
        <f>E123-E122</f>
        <v>0.5624165799658698</v>
      </c>
      <c r="J123">
        <f t="shared" si="54"/>
        <v>3.4494271473242827E-3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8.7468244126819895E-3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4"/>
  <sheetViews>
    <sheetView tabSelected="1" topLeftCell="D1" zoomScale="168" workbookViewId="0">
      <selection activeCell="H14" sqref="H14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I6" t="s">
        <v>56</v>
      </c>
      <c r="J6" t="s">
        <v>57</v>
      </c>
      <c r="K6" t="s">
        <v>55</v>
      </c>
    </row>
    <row r="7" spans="6:11" x14ac:dyDescent="0.25">
      <c r="F7" t="s">
        <v>28</v>
      </c>
      <c r="G7">
        <v>7424</v>
      </c>
      <c r="H7">
        <v>10098</v>
      </c>
      <c r="I7">
        <f>H7-G7</f>
        <v>2674</v>
      </c>
      <c r="J7">
        <f>(1/$H$4) *(H7-G7)</f>
        <v>3.7138888888888889E-5</v>
      </c>
      <c r="K7" t="s">
        <v>54</v>
      </c>
    </row>
    <row r="8" spans="6:11" x14ac:dyDescent="0.25">
      <c r="G8">
        <v>15957</v>
      </c>
      <c r="H8">
        <v>16697</v>
      </c>
      <c r="I8">
        <f t="shared" ref="I8:I14" si="0">H8-G8</f>
        <v>740</v>
      </c>
      <c r="J8">
        <f>(1/$H$4) *(H8-G8)</f>
        <v>1.0277777777777777E-5</v>
      </c>
      <c r="K8" t="s">
        <v>52</v>
      </c>
    </row>
    <row r="9" spans="6:11" x14ac:dyDescent="0.25">
      <c r="G9">
        <v>9304</v>
      </c>
      <c r="H9">
        <v>14842</v>
      </c>
      <c r="I9">
        <f t="shared" si="0"/>
        <v>5538</v>
      </c>
      <c r="J9">
        <f>(1/$H$4) *(H9-G9)</f>
        <v>7.6916666666666662E-5</v>
      </c>
      <c r="K9" t="s">
        <v>53</v>
      </c>
    </row>
    <row r="10" spans="6:11" x14ac:dyDescent="0.25">
      <c r="G10">
        <v>14842</v>
      </c>
      <c r="H10">
        <v>15957</v>
      </c>
      <c r="I10">
        <f t="shared" si="0"/>
        <v>1115</v>
      </c>
      <c r="J10">
        <f>(1/$H$4) *(H10-G10)</f>
        <v>1.548611111111111E-5</v>
      </c>
      <c r="K10" t="s">
        <v>51</v>
      </c>
    </row>
    <row r="11" spans="6:11" x14ac:dyDescent="0.25">
      <c r="F11" t="s">
        <v>29</v>
      </c>
      <c r="H11">
        <v>271</v>
      </c>
      <c r="I11">
        <f t="shared" si="0"/>
        <v>271</v>
      </c>
      <c r="J11">
        <f>(1/$H$4) *(H11-G11)</f>
        <v>3.7638888888888887E-6</v>
      </c>
    </row>
    <row r="12" spans="6:11" x14ac:dyDescent="0.25">
      <c r="F12" t="s">
        <v>30</v>
      </c>
      <c r="H12">
        <v>315</v>
      </c>
      <c r="I12">
        <f t="shared" si="0"/>
        <v>315</v>
      </c>
      <c r="J12" s="4">
        <f>(1/$H$4) *(H12-G12)</f>
        <v>4.3749999999999996E-6</v>
      </c>
    </row>
    <row r="13" spans="6:11" x14ac:dyDescent="0.25">
      <c r="H13">
        <v>353</v>
      </c>
      <c r="I13">
        <f t="shared" si="0"/>
        <v>353</v>
      </c>
      <c r="J13">
        <f>(1/$H$4) *(H13-G13)</f>
        <v>4.9027777777777779E-6</v>
      </c>
    </row>
    <row r="14" spans="6:11" x14ac:dyDescent="0.25">
      <c r="F14" t="s">
        <v>30</v>
      </c>
      <c r="H14">
        <v>862</v>
      </c>
      <c r="I14">
        <f t="shared" si="0"/>
        <v>862</v>
      </c>
      <c r="J14">
        <f>(1/$H$4) *(H14-G14)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2020-04-15T02:23:19Z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