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OBRA PUNTA CUERNA\ESTIMACIONES PUNTA\C8_URBA CASA CLUB\"/>
    </mc:Choice>
  </mc:AlternateContent>
  <xr:revisionPtr revIDLastSave="0" documentId="13_ncr:1_{FC5448FD-6BDB-4E36-A077-F0C14AAF0AD7}" xr6:coauthVersionLast="47" xr6:coauthVersionMax="47" xr10:uidLastSave="{00000000-0000-0000-0000-000000000000}"/>
  <bookViews>
    <workbookView xWindow="-120" yWindow="-120" windowWidth="20730" windowHeight="11040" xr2:uid="{A2DB2D54-B7A6-4435-84F5-E88B544709B9}"/>
  </bookViews>
  <sheets>
    <sheet name="EST. 1" sheetId="1" r:id="rId1"/>
    <sheet name="CROQUIS EST1" sheetId="18" r:id="rId2"/>
    <sheet name="REP. FOT. EST1" sheetId="16" r:id="rId3"/>
  </sheets>
  <externalReferences>
    <externalReference r:id="rId4"/>
  </externalReferences>
  <definedNames>
    <definedName name="_31_May_99">"Fin_de_ periodo"</definedName>
    <definedName name="_xlnm._FilterDatabase" localSheetId="0" hidden="1">'EST. 1'!$B$20:$R$46</definedName>
    <definedName name="Amargura" localSheetId="1">#REF!</definedName>
    <definedName name="Amargura" localSheetId="2">#REF!</definedName>
    <definedName name="Amargura">#REF!</definedName>
    <definedName name="ANUAL" localSheetId="0">#REF!</definedName>
    <definedName name="ANUAL">#REF!</definedName>
    <definedName name="ANUAL_01" localSheetId="0">#REF!</definedName>
    <definedName name="ANUAL_01">#REF!</definedName>
    <definedName name="anual01" localSheetId="0">#REF!</definedName>
    <definedName name="anual01">#REF!</definedName>
    <definedName name="area">#REF!</definedName>
    <definedName name="_xlnm.Print_Area" localSheetId="1">'CROQUIS EST1'!$A$1:$O$236</definedName>
    <definedName name="_xlnm.Print_Area" localSheetId="0">'EST. 1'!$A$1:$S$68</definedName>
    <definedName name="_xlnm.Print_Area" localSheetId="2">'REP. FOT. EST1'!$A$1:$O$152</definedName>
    <definedName name="Avance" localSheetId="1">#REF!</definedName>
    <definedName name="Avance" localSheetId="2">#REF!</definedName>
    <definedName name="Avance">#REF!</definedName>
    <definedName name="Cantidad01" localSheetId="1">#REF!</definedName>
    <definedName name="Cantidad01" localSheetId="2">#REF!</definedName>
    <definedName name="Cantidad01">#REF!</definedName>
    <definedName name="Cantidad02" localSheetId="1">#REF!</definedName>
    <definedName name="Cantidad02" localSheetId="2">#REF!</definedName>
    <definedName name="Cantidad02">#REF!</definedName>
    <definedName name="Cantidad03" localSheetId="1">#REF!</definedName>
    <definedName name="Cantidad03" localSheetId="2">#REF!</definedName>
    <definedName name="Cantidad03">#REF!</definedName>
    <definedName name="Cantidad04" localSheetId="1">#REF!</definedName>
    <definedName name="Cantidad04" localSheetId="2">#REF!</definedName>
    <definedName name="Cantidad04">#REF!</definedName>
    <definedName name="Cantidad05" localSheetId="1">#REF!</definedName>
    <definedName name="Cantidad05" localSheetId="2">#REF!</definedName>
    <definedName name="Cantidad05">#REF!</definedName>
    <definedName name="Cantidad06" localSheetId="1">#REF!</definedName>
    <definedName name="Cantidad06" localSheetId="2">#REF!</definedName>
    <definedName name="Cantidad06">#REF!</definedName>
    <definedName name="Cantidad12" localSheetId="1">#REF!</definedName>
    <definedName name="Cantidad12" localSheetId="2">#REF!</definedName>
    <definedName name="Cantidad12">#REF!</definedName>
    <definedName name="Cantidad31" localSheetId="1">#REF!</definedName>
    <definedName name="Cantidad31" localSheetId="2">#REF!</definedName>
    <definedName name="Cantidad31">#REF!</definedName>
    <definedName name="cargo">#REF!</definedName>
    <definedName name="cargocontacto">#REF!</definedName>
    <definedName name="cargoresponsabledelaobra">#REF!</definedName>
    <definedName name="cargovendedor">#REF!</definedName>
    <definedName name="Catalogo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_Sanción" localSheetId="1">#REF!</definedName>
    <definedName name="Con_Sanción" localSheetId="2">#REF!</definedName>
    <definedName name="Con_Sanción">#REF!</definedName>
    <definedName name="contactocliente">#REF!</definedName>
    <definedName name="copia" localSheetId="1">#REF!</definedName>
    <definedName name="copia" localSheetId="2">#REF!</definedName>
    <definedName name="copia">#REF!</definedName>
    <definedName name="D">'[1]POLLO-01'!$A$3:$O$49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D" localSheetId="1">#REF!</definedName>
    <definedName name="ED" localSheetId="2">#REF!</definedName>
    <definedName name="ED">#REF!</definedName>
    <definedName name="EGR_AG" localSheetId="0">#REF!</definedName>
    <definedName name="EGR_AG">#REF!</definedName>
    <definedName name="EGR_DIC" localSheetId="0">#REF!</definedName>
    <definedName name="EGR_DIC">#REF!</definedName>
    <definedName name="EGR_ENE" localSheetId="0">#REF!</definedName>
    <definedName name="EGR_ENE">#REF!</definedName>
    <definedName name="egr_nov" localSheetId="0">#REF!</definedName>
    <definedName name="egr_nov">#REF!</definedName>
    <definedName name="egr_sep" localSheetId="0">#REF!</definedName>
    <definedName name="egr_sep">#REF!</definedName>
    <definedName name="egresos" localSheetId="0">#REF!</definedName>
    <definedName name="egresos">#REF!</definedName>
    <definedName name="EGROCT" localSheetId="0">#REF!</definedName>
    <definedName name="EGROCT">#REF!</definedName>
    <definedName name="EJ" localSheetId="1">#REF!</definedName>
    <definedName name="EJ" localSheetId="2">#REF!</definedName>
    <definedName name="EJ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Estimación" localSheetId="1">#REF!</definedName>
    <definedName name="Estimación" localSheetId="2">#REF!</definedName>
    <definedName name="Estimación">#REF!</definedName>
    <definedName name="EXP" localSheetId="1">#REF!</definedName>
    <definedName name="EXP" localSheetId="2">#REF!</definedName>
    <definedName name="EXP">#REF!</definedName>
    <definedName name="EXPE" localSheetId="1">#REF!</definedName>
    <definedName name="EXPE" localSheetId="2">#REF!</definedName>
    <definedName name="EXPE">#REF!</definedName>
    <definedName name="EXPED" localSheetId="1">#REF!</definedName>
    <definedName name="EXPED" localSheetId="2">#REF!</definedName>
    <definedName name="EXPED">#REF!</definedName>
    <definedName name="EXPEDI" localSheetId="1">#REF!</definedName>
    <definedName name="EXPEDI" localSheetId="2">#REF!</definedName>
    <definedName name="EXPEDI">#REF!</definedName>
    <definedName name="EXPEDIE" localSheetId="1">#REF!</definedName>
    <definedName name="EXPEDIE" localSheetId="2">#REF!</definedName>
    <definedName name="EXPEDIE">#REF!</definedName>
    <definedName name="EXPEDIEN" localSheetId="1">#REF!</definedName>
    <definedName name="EXPEDIEN" localSheetId="2">#REF!</definedName>
    <definedName name="EXPEDIEN">#REF!</definedName>
    <definedName name="EXPEDIENT" localSheetId="1">#REF!</definedName>
    <definedName name="EXPEDIENT" localSheetId="2">#REF!</definedName>
    <definedName name="EXPEDIENT">#REF!</definedName>
    <definedName name="EXPEDIENTE" localSheetId="1">#REF!</definedName>
    <definedName name="EXPEDIENTE" localSheetId="2">#REF!</definedName>
    <definedName name="EXPEDIENTE">#REF!</definedName>
    <definedName name="Fecha" localSheetId="1">#REF!</definedName>
    <definedName name="Fecha" localSheetId="2">#REF!</definedName>
    <definedName name="Fech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Fin_de_periodo" localSheetId="1">#REF!</definedName>
    <definedName name="Fin_de_periodo" localSheetId="2">#REF!</definedName>
    <definedName name="Fin_de_periodo">#REF!</definedName>
    <definedName name="FORMATO" localSheetId="1">#REF!</definedName>
    <definedName name="FORMATO" localSheetId="2">#REF!</definedName>
    <definedName name="FORMATO">#REF!</definedName>
    <definedName name="imss">#REF!</definedName>
    <definedName name="infonavit">#REF!</definedName>
    <definedName name="INGR_AG" localSheetId="0">#REF!</definedName>
    <definedName name="INGR_AG">#REF!</definedName>
    <definedName name="INGR_DIC" localSheetId="0">#REF!</definedName>
    <definedName name="INGR_DIC">#REF!</definedName>
    <definedName name="INGR_ENE" localSheetId="0">#REF!</definedName>
    <definedName name="INGR_ENE">#REF!</definedName>
    <definedName name="ingr_nov" localSheetId="0">#REF!</definedName>
    <definedName name="ingr_nov">#REF!</definedName>
    <definedName name="ingr_sep" localSheetId="0">#REF!</definedName>
    <definedName name="ingr_sep">#REF!</definedName>
    <definedName name="ingresos" localSheetId="0">#REF!</definedName>
    <definedName name="ingresos">#REF!</definedName>
    <definedName name="INGROCT" localSheetId="0">#REF!</definedName>
    <definedName name="INGROCT">#REF!</definedName>
    <definedName name="Inicio" localSheetId="1">#REF!</definedName>
    <definedName name="Inicio" localSheetId="2">#REF!</definedName>
    <definedName name="Inicio">#REF!</definedName>
    <definedName name="JU" localSheetId="1">#REF!</definedName>
    <definedName name="JU" localSheetId="2">#REF!</definedName>
    <definedName name="JU">#REF!</definedName>
    <definedName name="JUN" localSheetId="1">#REF!</definedName>
    <definedName name="JUN" localSheetId="2">#REF!</definedName>
    <definedName name="JUN">#REF!</definedName>
    <definedName name="KL" localSheetId="1">#REF!</definedName>
    <definedName name="KL" localSheetId="2">#REF!</definedName>
    <definedName name="KL">#REF!</definedName>
    <definedName name="L" localSheetId="1">#REF!</definedName>
    <definedName name="L" localSheetId="2">#REF!</definedName>
    <definedName name="L">#REF!</definedName>
    <definedName name="LUPE" localSheetId="1">#REF!</definedName>
    <definedName name="LUPE" localSheetId="2">#REF!</definedName>
    <definedName name="LUPE">#REF!</definedName>
    <definedName name="M" localSheetId="1">#REF!</definedName>
    <definedName name="M" localSheetId="2">#REF!</definedName>
    <definedName name="M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" localSheetId="0">#REF!</definedName>
    <definedName name="P">#REF!</definedName>
    <definedName name="patria" localSheetId="1">#REF!</definedName>
    <definedName name="patria" localSheetId="2">#REF!</definedName>
    <definedName name="patria">#REF!</definedName>
    <definedName name="Periodo" localSheetId="1">#REF!</definedName>
    <definedName name="Periodo" localSheetId="2">#REF!</definedName>
    <definedName name="Period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zonsocial">#REF!</definedName>
    <definedName name="remateprimeramoneda">#REF!</definedName>
    <definedName name="rematesegundamoneda">#REF!</definedName>
    <definedName name="repavimen" localSheetId="1">#REF!</definedName>
    <definedName name="repavimen" localSheetId="2">#REF!</definedName>
    <definedName name="repavimen">#REF!</definedName>
    <definedName name="Repavimentación" localSheetId="1">#REF!</definedName>
    <definedName name="Repavimentación" localSheetId="2">#REF!</definedName>
    <definedName name="Repavimentación">#REF!</definedName>
    <definedName name="responsable">#REF!</definedName>
    <definedName name="responsabledelaobra">#REF!</definedName>
    <definedName name="rfc">#REF!</definedName>
    <definedName name="S" localSheetId="1">#REF!</definedName>
    <definedName name="S" localSheetId="2">#REF!</definedName>
    <definedName name="S">#REF!</definedName>
    <definedName name="SALON" localSheetId="1">#REF!</definedName>
    <definedName name="SALON" localSheetId="2">#REF!</definedName>
    <definedName name="SALON">#REF!</definedName>
    <definedName name="segundamoneda">#REF!</definedName>
    <definedName name="SUPER" localSheetId="1">#REF!</definedName>
    <definedName name="SUPER" localSheetId="2">#REF!</definedName>
    <definedName name="SUPER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1">'CROQUIS EST1'!$1:$13</definedName>
    <definedName name="_xlnm.Print_Titles" localSheetId="0">'EST. 1'!$1:$17</definedName>
    <definedName name="_xlnm.Print_Titles" localSheetId="2">'REP. FOT. EST1'!$1:$12</definedName>
    <definedName name="_xlnm.Print_Titles">#N/A</definedName>
    <definedName name="totalpresupuestoprimeramoneda">#REF!</definedName>
    <definedName name="totalpresupuestosegundamoneda">#REF!</definedName>
    <definedName name="trim" localSheetId="0">#REF!</definedName>
    <definedName name="trim">#REF!</definedName>
    <definedName name="TRIM_01" localSheetId="0">#REF!</definedName>
    <definedName name="TRIM_01">#REF!</definedName>
    <definedName name="TRIM02" localSheetId="0">#REF!</definedName>
    <definedName name="TRIM02">#REF!</definedName>
    <definedName name="trim2" localSheetId="0">#REF!</definedName>
    <definedName name="trim2">#REF!</definedName>
    <definedName name="TRIMES" localSheetId="0">#REF!</definedName>
    <definedName name="TRIM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52" i="18" l="1"/>
  <c r="L30" i="1" s="1"/>
  <c r="J19" i="18"/>
  <c r="J20" i="18"/>
  <c r="J21" i="18"/>
  <c r="D15" i="16"/>
  <c r="C15" i="16"/>
  <c r="K194" i="18"/>
  <c r="A193" i="18"/>
  <c r="B193" i="18"/>
  <c r="A151" i="18"/>
  <c r="B151" i="18"/>
  <c r="D149" i="18"/>
  <c r="D191" i="18" s="1"/>
  <c r="C149" i="18"/>
  <c r="C191" i="18" s="1"/>
  <c r="B149" i="18"/>
  <c r="B191" i="18" s="1"/>
  <c r="A149" i="18"/>
  <c r="A191" i="18" s="1"/>
  <c r="K105" i="18"/>
  <c r="M27" i="1" s="1"/>
  <c r="A104" i="18"/>
  <c r="B104" i="18"/>
  <c r="D102" i="18"/>
  <c r="C102" i="18"/>
  <c r="B102" i="18"/>
  <c r="A102" i="18"/>
  <c r="J64" i="18"/>
  <c r="A63" i="18"/>
  <c r="B63" i="18"/>
  <c r="J18" i="18"/>
  <c r="A17" i="18"/>
  <c r="B17" i="18"/>
  <c r="D15" i="18"/>
  <c r="C15" i="18"/>
  <c r="I31" i="1"/>
  <c r="K27" i="1"/>
  <c r="I27" i="1"/>
  <c r="M23" i="1"/>
  <c r="K23" i="1"/>
  <c r="I23" i="1"/>
  <c r="D104" i="16"/>
  <c r="C104" i="16"/>
  <c r="B104" i="16"/>
  <c r="A104" i="16"/>
  <c r="L31" i="1" l="1"/>
  <c r="M31" i="1" s="1"/>
  <c r="K23" i="18"/>
  <c r="L22" i="1" s="1"/>
  <c r="K31" i="1"/>
  <c r="O27" i="1"/>
  <c r="O23" i="1"/>
  <c r="Q23" i="1" s="1"/>
  <c r="O31" i="1" l="1"/>
  <c r="Q31" i="1" s="1"/>
  <c r="P23" i="1"/>
  <c r="R23" i="1" s="1"/>
  <c r="Q27" i="1"/>
  <c r="P27" i="1"/>
  <c r="R27" i="1" s="1"/>
  <c r="D61" i="18"/>
  <c r="C61" i="18"/>
  <c r="B15" i="18"/>
  <c r="A15" i="18"/>
  <c r="B12" i="18"/>
  <c r="H11" i="18"/>
  <c r="B11" i="18"/>
  <c r="H10" i="18"/>
  <c r="B10" i="18"/>
  <c r="O9" i="18"/>
  <c r="E5" i="18"/>
  <c r="P31" i="1" l="1"/>
  <c r="R31" i="1" s="1"/>
  <c r="A61" i="18"/>
  <c r="B61" i="18"/>
  <c r="K65" i="18"/>
  <c r="L24" i="1" s="1"/>
  <c r="I15" i="16" l="1"/>
  <c r="H15" i="16"/>
  <c r="G15" i="16"/>
  <c r="F15" i="16"/>
  <c r="E15" i="16"/>
  <c r="B15" i="16"/>
  <c r="A15" i="16"/>
  <c r="B12" i="16"/>
  <c r="H11" i="16"/>
  <c r="B11" i="16"/>
  <c r="H10" i="16"/>
  <c r="B10" i="16"/>
  <c r="O9" i="16"/>
  <c r="E5" i="16"/>
  <c r="A60" i="16" l="1"/>
  <c r="B60" i="16"/>
  <c r="C60" i="16"/>
  <c r="D60" i="16"/>
  <c r="I15" i="1" l="1"/>
  <c r="J11" i="18" s="1"/>
  <c r="M56" i="1"/>
  <c r="O30" i="1"/>
  <c r="Q30" i="1" s="1"/>
  <c r="M30" i="1"/>
  <c r="K30" i="1"/>
  <c r="I30" i="1"/>
  <c r="O24" i="1"/>
  <c r="Q24" i="1" s="1"/>
  <c r="M24" i="1"/>
  <c r="K24" i="1"/>
  <c r="I24" i="1"/>
  <c r="O22" i="1"/>
  <c r="P22" i="1" s="1"/>
  <c r="M22" i="1"/>
  <c r="K22" i="1"/>
  <c r="I22" i="1"/>
  <c r="I53" i="1" s="1"/>
  <c r="L10" i="1" s="1"/>
  <c r="M12" i="1"/>
  <c r="J11" i="16" l="1"/>
  <c r="L13" i="1"/>
  <c r="K53" i="1"/>
  <c r="R56" i="1" s="1"/>
  <c r="M53" i="1"/>
  <c r="Q22" i="1"/>
  <c r="R22" i="1"/>
  <c r="P24" i="1"/>
  <c r="R24" i="1" s="1"/>
  <c r="P30" i="1"/>
  <c r="R30" i="1" s="1"/>
  <c r="M55" i="1" l="1"/>
  <c r="L11" i="1"/>
  <c r="P53" i="1"/>
  <c r="M13" i="1"/>
  <c r="R53" i="1"/>
  <c r="M10" i="1"/>
  <c r="Q9" i="1"/>
  <c r="Q11" i="1" l="1"/>
  <c r="Q14" i="1" s="1"/>
  <c r="Q15" i="1" s="1"/>
  <c r="M11" i="1" l="1"/>
  <c r="M14" i="1" s="1"/>
  <c r="M60" i="1"/>
  <c r="R57" i="1" s="1"/>
  <c r="R58" i="1" s="1"/>
  <c r="M57" i="1" l="1"/>
  <c r="M58" i="1" s="1"/>
  <c r="M61" i="1" s="1"/>
  <c r="L14" i="1"/>
  <c r="M59" i="1" l="1"/>
</calcChain>
</file>

<file path=xl/sharedStrings.xml><?xml version="1.0" encoding="utf-8"?>
<sst xmlns="http://schemas.openxmlformats.org/spreadsheetml/2006/main" count="295" uniqueCount="126">
  <si>
    <t>PUNTA CUERNA RESIDENCIAL</t>
  </si>
  <si>
    <t>FECHA</t>
  </si>
  <si>
    <t>ESTIMACION N°</t>
  </si>
  <si>
    <t>OBRA:</t>
  </si>
  <si>
    <t>ESTIMACION DE OBRA</t>
  </si>
  <si>
    <t>DATOS DEL CONTRATISTA</t>
  </si>
  <si>
    <t>DATOS DEL CONTRATO</t>
  </si>
  <si>
    <t>INFORMACION GENERAL</t>
  </si>
  <si>
    <t xml:space="preserve">NOMBRE:    </t>
  </si>
  <si>
    <t>FECHA DE INICIO</t>
  </si>
  <si>
    <t>S/ IVA</t>
  </si>
  <si>
    <t>C/IVA</t>
  </si>
  <si>
    <t xml:space="preserve">  ANTICIPO OTORGADO</t>
  </si>
  <si>
    <t>REG.FED DE CAUSANTES:</t>
  </si>
  <si>
    <t>MES</t>
  </si>
  <si>
    <t>DIA</t>
  </si>
  <si>
    <t>AÑO</t>
  </si>
  <si>
    <t>PRORROGA</t>
  </si>
  <si>
    <t>FECHA TERMINACION</t>
  </si>
  <si>
    <t>IMPORTE TOTAL CONTRATO</t>
  </si>
  <si>
    <t xml:space="preserve">  AMORTIZACION HASTA</t>
  </si>
  <si>
    <t>N° REGISTRO I.M.S.S.</t>
  </si>
  <si>
    <t>ESTIMADO A LA FECHA</t>
  </si>
  <si>
    <t xml:space="preserve">  ESTIMACION ANTERIOR</t>
  </si>
  <si>
    <t>FECHA DE TERMINACION</t>
  </si>
  <si>
    <t xml:space="preserve">  AMORTIZACION EN ESTA</t>
  </si>
  <si>
    <t>UBICACIÓN</t>
  </si>
  <si>
    <t>PERIODO ESTIMACION</t>
  </si>
  <si>
    <t>IMPORTE CONTRACTUAL MODIFICADO</t>
  </si>
  <si>
    <t xml:space="preserve">  ESTIMACION</t>
  </si>
  <si>
    <t>PROGRAMA :</t>
  </si>
  <si>
    <t xml:space="preserve">DEL </t>
  </si>
  <si>
    <t>AL</t>
  </si>
  <si>
    <t>IMPORTE POR ESTIMAR</t>
  </si>
  <si>
    <t xml:space="preserve">  TOTAL AMORTIZADO</t>
  </si>
  <si>
    <t>TRABAJO :</t>
  </si>
  <si>
    <t>NUMERO DE CONTRATO</t>
  </si>
  <si>
    <t xml:space="preserve">  POR AMORTIZAR</t>
  </si>
  <si>
    <t>C.C.</t>
  </si>
  <si>
    <t>PRESUPUESTO</t>
  </si>
  <si>
    <t>HASTA ESTIMACION ANTERIOR</t>
  </si>
  <si>
    <t>ESTA ESTIMACION</t>
  </si>
  <si>
    <t>POR EJECUTAR</t>
  </si>
  <si>
    <t>CLAVE</t>
  </si>
  <si>
    <t>CONCEPTO</t>
  </si>
  <si>
    <t>VOLUMEN</t>
  </si>
  <si>
    <t>P.U.</t>
  </si>
  <si>
    <t>IMPORTE</t>
  </si>
  <si>
    <t>Vol</t>
  </si>
  <si>
    <t>SUBTOTAL</t>
  </si>
  <si>
    <t>OBSERVACIONES:</t>
  </si>
  <si>
    <t>MENOS AMORTIZACION ANTICIPO</t>
  </si>
  <si>
    <t>FONDO DE GARANTIA RETENIDO:</t>
  </si>
  <si>
    <t>F.G. RETENIDO ESTA ESTIMACION:</t>
  </si>
  <si>
    <t>I.V.A 16%</t>
  </si>
  <si>
    <t>TOTAL RETENIDO A LA FECHA:</t>
  </si>
  <si>
    <t>TOTAL</t>
  </si>
  <si>
    <t>MENOS FONDO DE GARANTIA ( 6% )</t>
  </si>
  <si>
    <t>NETO A PAGAR</t>
  </si>
  <si>
    <t xml:space="preserve">        FORMULO</t>
  </si>
  <si>
    <t>ELABORO</t>
  </si>
  <si>
    <t>AUTORIZO</t>
  </si>
  <si>
    <t>APROBO</t>
  </si>
  <si>
    <t>CONTRATISTA</t>
  </si>
  <si>
    <t>JEFE DE URBANIZACIÓN</t>
  </si>
  <si>
    <t>CONTROL DE COSTOS</t>
  </si>
  <si>
    <t>GERENTE TECNICO</t>
  </si>
  <si>
    <t>ING. MILENA CARRANCO BONILLA</t>
  </si>
  <si>
    <t>ING. ANDRES GONZALEZ RODRIGUEZ</t>
  </si>
  <si>
    <t>GRUPO ROFORB S DE RL DE CV</t>
  </si>
  <si>
    <t>GRO2312152M8</t>
  </si>
  <si>
    <t>D1566242106</t>
  </si>
  <si>
    <t>2026</t>
  </si>
  <si>
    <t>ADITIVAS/DEDUCTIVAS A LA FECHA</t>
  </si>
  <si>
    <t>TOTAL PRESUPUESTO</t>
  </si>
  <si>
    <t>ESTIMACION No.:</t>
  </si>
  <si>
    <t xml:space="preserve">FECHA:  </t>
  </si>
  <si>
    <t>FECHA:</t>
  </si>
  <si>
    <t>PERÍODO:</t>
  </si>
  <si>
    <t>CONTRATISTA:</t>
  </si>
  <si>
    <t>UNIDAD</t>
  </si>
  <si>
    <t>LARGO</t>
  </si>
  <si>
    <t>ANCHO</t>
  </si>
  <si>
    <t>ALTO</t>
  </si>
  <si>
    <t>CROQUIS</t>
  </si>
  <si>
    <t>PARTIDA</t>
  </si>
  <si>
    <t>SUBPARTIDA</t>
  </si>
  <si>
    <t>PROGRAMA:</t>
  </si>
  <si>
    <t>TRABAJO:</t>
  </si>
  <si>
    <t>REPORTE FOTOGRAFICO</t>
  </si>
  <si>
    <t>ACTIVIDADES</t>
  </si>
  <si>
    <t>DESCRIPCION</t>
  </si>
  <si>
    <t>PZAS</t>
  </si>
  <si>
    <t>TRAMO</t>
  </si>
  <si>
    <t>01</t>
  </si>
  <si>
    <t>URBANIZACION</t>
  </si>
  <si>
    <t>ESTACIONAMIENTO</t>
  </si>
  <si>
    <t>SUM Y COL ADOCRETO RECTANGULAR 20 X 10 CM</t>
  </si>
  <si>
    <t>BANQUETA DE 10CM ESPESOR DE CONCRETO HCO F</t>
  </si>
  <si>
    <t>ARQ. VERÓNICA ITZEL GARCIA SILVA</t>
  </si>
  <si>
    <t>LADO NORTE</t>
  </si>
  <si>
    <t>ML</t>
  </si>
  <si>
    <t>M2</t>
  </si>
  <si>
    <t>CASAS MUESTRA</t>
  </si>
  <si>
    <t>SUM Y COL DE ARENA</t>
  </si>
  <si>
    <t>SUMINISTRO DE MATERIAL CEMENTANTE</t>
  </si>
  <si>
    <t>GUARNICIONES Y BANQUETAS</t>
  </si>
  <si>
    <t>DISEÑO DE PRIVADA</t>
  </si>
  <si>
    <t>HUELLA CONCRETO 60X50 CM</t>
  </si>
  <si>
    <t xml:space="preserve">CONST GUARNICION TIPO  CONCRETO HCO, F'C=150 </t>
  </si>
  <si>
    <t>P31</t>
  </si>
  <si>
    <t>23</t>
  </si>
  <si>
    <t>07</t>
  </si>
  <si>
    <t>08</t>
  </si>
  <si>
    <t>URBANIZACION DISEÑO DE PRIVADA EN CASAS MODELO</t>
  </si>
  <si>
    <t>1 CONV-1 OE</t>
  </si>
  <si>
    <t>AREA 1</t>
  </si>
  <si>
    <t>AREA 2</t>
  </si>
  <si>
    <t>AREA 3</t>
  </si>
  <si>
    <t>AREA 4</t>
  </si>
  <si>
    <t>FIGURA 1</t>
  </si>
  <si>
    <t>CONSTRUC HUELLAS DE 90X60 CM</t>
  </si>
  <si>
    <t>PZA</t>
  </si>
  <si>
    <t>GUARNICION EN JARDINERAS</t>
  </si>
  <si>
    <t>EN JARDINERA</t>
  </si>
  <si>
    <t>NOTA: SE REALIZARON HUELLAS DE CONCRETO DE 90X60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</si>
</sst>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mmmm\ d\,\ yyyy"/>
    <numFmt numFmtId="166" formatCode="_(&quot;$&quot;* #,##0.00_);_(&quot;$&quot;* \(#,##0.00\);_(&quot;$&quot;* &quot;-&quot;??_);_(@_)"/>
    <numFmt numFmtId="167" formatCode="_-* #,##0.00\ _€_-;\-* #,##0.00\ _€_-;_-* &quot;-&quot;??\ _€_-;_-@_-"/>
    <numFmt numFmtId="168" formatCode="_-* #,##0.00000\ _€_-;\-* #,##0.00000\ _€_-;_-* &quot;-&quot;??\ _€_-;_-@_-"/>
    <numFmt numFmtId="169" formatCode="_-* #,##0.000000\ _€_-;\-* #,##0.000000\ _€_-;_-* &quot;-&quot;??\ _€_-;_-@_-"/>
    <numFmt numFmtId="170" formatCode="#,##0.000000"/>
    <numFmt numFmtId="171" formatCode="#,##0.000000_);[Red]\(#,##0.000000\)"/>
    <numFmt numFmtId="172" formatCode="#,##0.00_ ;[Red]\-#,##0.00\ "/>
    <numFmt numFmtId="173" formatCode="dd/mm/yyyy;@"/>
    <numFmt numFmtId="174" formatCode="0000"/>
    <numFmt numFmtId="175" formatCode="dd\-mmm\-yyyy"/>
    <numFmt numFmtId="176" formatCode="#,##0.00_);[Red]\(#,##0.00\)"/>
    <numFmt numFmtId="177" formatCode="_-* #,##0.00000_-;\-* #,##0.00000_-;_-* &quot;-&quot;??_-;_-@_-"/>
    <numFmt numFmtId="178" formatCode="0.00000"/>
    <numFmt numFmtId="179" formatCode="#,##0.00000"/>
  </numFmts>
  <fonts count="39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8"/>
      <name val="Century Gothic"/>
      <family val="2"/>
    </font>
    <font>
      <b/>
      <sz val="10"/>
      <name val="Century Gothic"/>
      <family val="2"/>
    </font>
    <font>
      <sz val="8"/>
      <name val="Century Gothic"/>
      <family val="2"/>
    </font>
    <font>
      <b/>
      <sz val="12"/>
      <name val="Century Gothic"/>
      <family val="2"/>
    </font>
    <font>
      <b/>
      <sz val="16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sz val="6"/>
      <name val="Century Gothic"/>
      <family val="2"/>
    </font>
    <font>
      <sz val="8.5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b/>
      <u/>
      <sz val="10"/>
      <color theme="1"/>
      <name val="Aptos Narrow"/>
      <family val="2"/>
      <scheme val="minor"/>
    </font>
    <font>
      <b/>
      <sz val="8"/>
      <color theme="1"/>
      <name val="Arial"/>
      <family val="2"/>
    </font>
    <font>
      <b/>
      <i/>
      <u/>
      <sz val="8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8"/>
      <color rgb="FF0070C0"/>
      <name val="Arial"/>
      <family val="2"/>
    </font>
    <font>
      <sz val="9"/>
      <name val="Aptos Narrow"/>
      <family val="2"/>
      <scheme val="minor"/>
    </font>
    <font>
      <b/>
      <i/>
      <sz val="8"/>
      <color theme="1"/>
      <name val="Arial"/>
      <family val="2"/>
    </font>
    <font>
      <b/>
      <i/>
      <sz val="8"/>
      <color rgb="FF0070C0"/>
      <name val="Arial"/>
      <family val="2"/>
    </font>
    <font>
      <b/>
      <sz val="8"/>
      <color rgb="FF0070C0"/>
      <name val="Arial"/>
      <family val="2"/>
    </font>
    <font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name val="Aptos Narrow"/>
      <family val="2"/>
      <scheme val="minor"/>
    </font>
    <font>
      <b/>
      <sz val="9"/>
      <name val="Aptos Narrow"/>
      <scheme val="minor"/>
    </font>
    <font>
      <b/>
      <sz val="9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93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44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385">
    <xf numFmtId="0" fontId="0" fillId="0" borderId="0" xfId="0"/>
    <xf numFmtId="0" fontId="2" fillId="0" borderId="0" xfId="3" applyFont="1" applyAlignment="1">
      <alignment vertical="center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vertical="center"/>
    </xf>
    <xf numFmtId="164" fontId="2" fillId="0" borderId="0" xfId="3" applyNumberFormat="1" applyFont="1" applyAlignment="1">
      <alignment vertical="center"/>
    </xf>
    <xf numFmtId="0" fontId="8" fillId="0" borderId="7" xfId="3" applyFont="1" applyBorder="1" applyAlignment="1">
      <alignment vertical="center"/>
    </xf>
    <xf numFmtId="0" fontId="8" fillId="0" borderId="8" xfId="3" applyFont="1" applyBorder="1" applyAlignment="1">
      <alignment vertical="center"/>
    </xf>
    <xf numFmtId="0" fontId="2" fillId="0" borderId="7" xfId="3" applyFont="1" applyBorder="1" applyAlignment="1">
      <alignment vertical="center"/>
    </xf>
    <xf numFmtId="0" fontId="8" fillId="0" borderId="4" xfId="3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/>
    </xf>
    <xf numFmtId="166" fontId="2" fillId="0" borderId="8" xfId="3" applyNumberFormat="1" applyFont="1" applyBorder="1" applyAlignment="1">
      <alignment horizontal="left" vertical="center"/>
    </xf>
    <xf numFmtId="0" fontId="2" fillId="0" borderId="8" xfId="3" applyFont="1" applyBorder="1" applyAlignment="1">
      <alignment vertical="center"/>
    </xf>
    <xf numFmtId="0" fontId="5" fillId="0" borderId="5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0" fontId="10" fillId="0" borderId="8" xfId="3" applyFont="1" applyBorder="1" applyAlignment="1">
      <alignment vertical="center"/>
    </xf>
    <xf numFmtId="10" fontId="2" fillId="0" borderId="0" xfId="2" applyNumberFormat="1" applyFont="1" applyFill="1" applyAlignment="1">
      <alignment vertical="center"/>
    </xf>
    <xf numFmtId="0" fontId="11" fillId="0" borderId="8" xfId="3" applyFont="1" applyBorder="1" applyAlignment="1">
      <alignment horizontal="left" vertical="center"/>
    </xf>
    <xf numFmtId="0" fontId="2" fillId="0" borderId="11" xfId="3" applyFont="1" applyBorder="1" applyAlignment="1">
      <alignment horizontal="center" vertical="center"/>
    </xf>
    <xf numFmtId="0" fontId="8" fillId="0" borderId="8" xfId="3" applyFont="1" applyBorder="1" applyAlignment="1">
      <alignment horizontal="left" vertical="center"/>
    </xf>
    <xf numFmtId="0" fontId="2" fillId="0" borderId="3" xfId="3" applyFont="1" applyBorder="1" applyAlignment="1">
      <alignment horizontal="center" vertical="center"/>
    </xf>
    <xf numFmtId="0" fontId="10" fillId="0" borderId="8" xfId="3" applyFont="1" applyBorder="1" applyAlignment="1">
      <alignment horizontal="left" vertical="center"/>
    </xf>
    <xf numFmtId="0" fontId="5" fillId="0" borderId="6" xfId="3" applyFont="1" applyBorder="1" applyAlignment="1">
      <alignment horizontal="center" vertical="center"/>
    </xf>
    <xf numFmtId="0" fontId="5" fillId="0" borderId="12" xfId="3" applyFont="1" applyBorder="1" applyAlignment="1">
      <alignment horizontal="left" vertical="center"/>
    </xf>
    <xf numFmtId="0" fontId="5" fillId="0" borderId="11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4" fillId="0" borderId="17" xfId="3" applyFont="1" applyBorder="1" applyAlignment="1">
      <alignment horizontal="center" vertical="center" wrapText="1"/>
    </xf>
    <xf numFmtId="0" fontId="4" fillId="0" borderId="18" xfId="3" applyFont="1" applyBorder="1" applyAlignment="1">
      <alignment horizontal="center" vertical="center" wrapText="1"/>
    </xf>
    <xf numFmtId="0" fontId="4" fillId="0" borderId="19" xfId="3" applyFont="1" applyBorder="1" applyAlignment="1">
      <alignment horizontal="center" vertical="center" wrapText="1"/>
    </xf>
    <xf numFmtId="0" fontId="4" fillId="0" borderId="17" xfId="3" applyFont="1" applyBorder="1" applyAlignment="1">
      <alignment horizontal="center" vertical="center"/>
    </xf>
    <xf numFmtId="0" fontId="4" fillId="0" borderId="22" xfId="3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 wrapText="1"/>
    </xf>
    <xf numFmtId="0" fontId="2" fillId="0" borderId="24" xfId="3" applyFont="1" applyBorder="1" applyAlignment="1">
      <alignment horizontal="center" vertical="center"/>
    </xf>
    <xf numFmtId="0" fontId="4" fillId="0" borderId="8" xfId="3" applyFont="1" applyBorder="1" applyAlignment="1">
      <alignment vertical="center"/>
    </xf>
    <xf numFmtId="0" fontId="4" fillId="0" borderId="26" xfId="3" applyFont="1" applyBorder="1" applyAlignment="1">
      <alignment horizontal="left" vertical="center"/>
    </xf>
    <xf numFmtId="168" fontId="2" fillId="0" borderId="27" xfId="1" applyNumberFormat="1" applyFont="1" applyFill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  <xf numFmtId="44" fontId="2" fillId="0" borderId="26" xfId="3" applyNumberFormat="1" applyFont="1" applyBorder="1" applyAlignment="1">
      <alignment horizontal="center" vertical="center"/>
    </xf>
    <xf numFmtId="169" fontId="2" fillId="0" borderId="28" xfId="1" applyNumberFormat="1" applyFont="1" applyFill="1" applyBorder="1" applyAlignment="1">
      <alignment horizontal="center" vertical="center"/>
    </xf>
    <xf numFmtId="44" fontId="2" fillId="0" borderId="29" xfId="3" applyNumberFormat="1" applyFont="1" applyBorder="1" applyAlignment="1">
      <alignment vertical="center"/>
    </xf>
    <xf numFmtId="44" fontId="2" fillId="0" borderId="11" xfId="3" applyNumberFormat="1" applyFont="1" applyBorder="1" applyAlignment="1">
      <alignment horizontal="center" vertical="center"/>
    </xf>
    <xf numFmtId="44" fontId="2" fillId="0" borderId="26" xfId="3" applyNumberFormat="1" applyFont="1" applyBorder="1" applyAlignment="1">
      <alignment horizontal="center" vertical="center"/>
    </xf>
    <xf numFmtId="167" fontId="2" fillId="0" borderId="28" xfId="1" applyFont="1" applyFill="1" applyBorder="1" applyAlignment="1">
      <alignment horizontal="center" vertical="center"/>
    </xf>
    <xf numFmtId="44" fontId="2" fillId="0" borderId="29" xfId="3" applyNumberFormat="1" applyFont="1" applyBorder="1" applyAlignment="1">
      <alignment horizontal="center" vertical="center"/>
    </xf>
    <xf numFmtId="168" fontId="2" fillId="0" borderId="9" xfId="1" applyNumberFormat="1" applyFont="1" applyFill="1" applyBorder="1" applyAlignment="1">
      <alignment vertical="center"/>
    </xf>
    <xf numFmtId="44" fontId="2" fillId="0" borderId="30" xfId="3" applyNumberFormat="1" applyFont="1" applyBorder="1" applyAlignment="1">
      <alignment vertical="center"/>
    </xf>
    <xf numFmtId="0" fontId="2" fillId="0" borderId="25" xfId="3" applyFont="1" applyBorder="1" applyAlignment="1">
      <alignment horizontal="left" vertical="center"/>
    </xf>
    <xf numFmtId="0" fontId="2" fillId="0" borderId="8" xfId="4" applyFont="1" applyBorder="1" applyAlignment="1">
      <alignment horizontal="left"/>
    </xf>
    <xf numFmtId="0" fontId="2" fillId="0" borderId="31" xfId="4" applyFont="1" applyBorder="1" applyAlignment="1">
      <alignment horizontal="left"/>
    </xf>
    <xf numFmtId="170" fontId="2" fillId="0" borderId="27" xfId="3" applyNumberFormat="1" applyFont="1" applyBorder="1" applyAlignment="1">
      <alignment horizontal="center" vertical="center"/>
    </xf>
    <xf numFmtId="44" fontId="2" fillId="0" borderId="10" xfId="3" applyNumberFormat="1" applyFont="1" applyBorder="1" applyAlignment="1">
      <alignment horizontal="center" vertical="center"/>
    </xf>
    <xf numFmtId="44" fontId="2" fillId="0" borderId="32" xfId="3" applyNumberFormat="1" applyFont="1" applyBorder="1" applyAlignment="1">
      <alignment horizontal="center" vertical="center"/>
    </xf>
    <xf numFmtId="171" fontId="2" fillId="0" borderId="28" xfId="3" applyNumberFormat="1" applyFont="1" applyBorder="1" applyAlignment="1">
      <alignment horizontal="center" vertical="center"/>
    </xf>
    <xf numFmtId="172" fontId="2" fillId="0" borderId="28" xfId="3" applyNumberFormat="1" applyFont="1" applyBorder="1" applyAlignment="1">
      <alignment horizontal="center" vertical="center"/>
    </xf>
    <xf numFmtId="167" fontId="2" fillId="0" borderId="33" xfId="1" applyFont="1" applyFill="1" applyBorder="1" applyAlignment="1">
      <alignment horizontal="center" vertical="center"/>
    </xf>
    <xf numFmtId="172" fontId="2" fillId="0" borderId="4" xfId="3" applyNumberFormat="1" applyFont="1" applyBorder="1" applyAlignment="1">
      <alignment vertical="center"/>
    </xf>
    <xf numFmtId="0" fontId="2" fillId="0" borderId="34" xfId="3" applyFont="1" applyBorder="1" applyAlignment="1">
      <alignment horizontal="center" vertical="center"/>
    </xf>
    <xf numFmtId="0" fontId="2" fillId="0" borderId="25" xfId="3" applyFont="1" applyBorder="1" applyAlignment="1">
      <alignment horizontal="left" vertical="center"/>
    </xf>
    <xf numFmtId="0" fontId="2" fillId="0" borderId="8" xfId="4" applyFont="1" applyBorder="1" applyAlignment="1">
      <alignment horizontal="left"/>
    </xf>
    <xf numFmtId="0" fontId="2" fillId="0" borderId="31" xfId="4" applyFont="1" applyBorder="1" applyAlignment="1">
      <alignment horizontal="left"/>
    </xf>
    <xf numFmtId="44" fontId="2" fillId="0" borderId="5" xfId="3" applyNumberFormat="1" applyFont="1" applyBorder="1" applyAlignment="1">
      <alignment horizontal="center" vertical="center"/>
    </xf>
    <xf numFmtId="44" fontId="2" fillId="0" borderId="31" xfId="3" applyNumberFormat="1" applyFont="1" applyBorder="1" applyAlignment="1">
      <alignment horizontal="center" vertical="center"/>
    </xf>
    <xf numFmtId="44" fontId="2" fillId="0" borderId="32" xfId="3" applyNumberFormat="1" applyFont="1" applyBorder="1" applyAlignment="1">
      <alignment vertical="center"/>
    </xf>
    <xf numFmtId="0" fontId="2" fillId="0" borderId="25" xfId="3" applyFont="1" applyBorder="1" applyAlignment="1">
      <alignment horizontal="center" vertical="center"/>
    </xf>
    <xf numFmtId="44" fontId="2" fillId="0" borderId="35" xfId="3" applyNumberFormat="1" applyFont="1" applyBorder="1" applyAlignment="1">
      <alignment vertical="center"/>
    </xf>
    <xf numFmtId="0" fontId="4" fillId="0" borderId="25" xfId="3" applyFont="1" applyBorder="1" applyAlignment="1">
      <alignment horizontal="left" vertical="center"/>
    </xf>
    <xf numFmtId="44" fontId="4" fillId="0" borderId="5" xfId="3" applyNumberFormat="1" applyFont="1" applyBorder="1" applyAlignment="1">
      <alignment horizontal="center" vertical="center"/>
    </xf>
    <xf numFmtId="44" fontId="4" fillId="0" borderId="31" xfId="3" applyNumberFormat="1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44" fontId="4" fillId="0" borderId="32" xfId="3" applyNumberFormat="1" applyFont="1" applyBorder="1" applyAlignment="1">
      <alignment vertical="center"/>
    </xf>
    <xf numFmtId="44" fontId="4" fillId="0" borderId="31" xfId="3" applyNumberFormat="1" applyFont="1" applyBorder="1" applyAlignment="1">
      <alignment horizontal="center" vertical="center"/>
    </xf>
    <xf numFmtId="44" fontId="4" fillId="0" borderId="32" xfId="3" applyNumberFormat="1" applyFont="1" applyBorder="1" applyAlignment="1">
      <alignment horizontal="center" vertical="center"/>
    </xf>
    <xf numFmtId="44" fontId="4" fillId="0" borderId="35" xfId="3" applyNumberFormat="1" applyFont="1" applyBorder="1" applyAlignment="1">
      <alignment vertical="center"/>
    </xf>
    <xf numFmtId="172" fontId="2" fillId="0" borderId="0" xfId="3" applyNumberFormat="1" applyFont="1" applyAlignment="1">
      <alignment vertical="center"/>
    </xf>
    <xf numFmtId="0" fontId="2" fillId="0" borderId="36" xfId="3" applyFont="1" applyBorder="1" applyAlignment="1">
      <alignment vertical="center"/>
    </xf>
    <xf numFmtId="172" fontId="2" fillId="0" borderId="40" xfId="3" applyNumberFormat="1" applyFont="1" applyBorder="1" applyAlignment="1">
      <alignment vertical="center"/>
    </xf>
    <xf numFmtId="172" fontId="2" fillId="0" borderId="41" xfId="3" applyNumberFormat="1" applyFont="1" applyBorder="1" applyAlignment="1">
      <alignment vertical="center"/>
    </xf>
    <xf numFmtId="44" fontId="2" fillId="0" borderId="42" xfId="3" applyNumberFormat="1" applyFont="1" applyBorder="1" applyAlignment="1">
      <alignment horizontal="center" vertical="center"/>
    </xf>
    <xf numFmtId="44" fontId="2" fillId="0" borderId="43" xfId="3" applyNumberFormat="1" applyFont="1" applyBorder="1" applyAlignment="1">
      <alignment vertical="center"/>
    </xf>
    <xf numFmtId="166" fontId="2" fillId="0" borderId="49" xfId="5" applyFont="1" applyFill="1" applyBorder="1" applyAlignment="1">
      <alignment vertical="center"/>
    </xf>
    <xf numFmtId="166" fontId="2" fillId="0" borderId="6" xfId="5" applyFont="1" applyFill="1" applyBorder="1" applyAlignment="1">
      <alignment vertical="center"/>
    </xf>
    <xf numFmtId="0" fontId="5" fillId="0" borderId="4" xfId="3" applyFont="1" applyBorder="1" applyAlignment="1">
      <alignment horizontal="left" vertical="center" indent="1"/>
    </xf>
    <xf numFmtId="0" fontId="5" fillId="0" borderId="5" xfId="3" applyFont="1" applyBorder="1" applyAlignment="1">
      <alignment horizontal="left" vertical="center" indent="1"/>
    </xf>
    <xf numFmtId="0" fontId="2" fillId="0" borderId="4" xfId="3" applyFont="1" applyBorder="1" applyAlignment="1">
      <alignment vertical="center"/>
    </xf>
    <xf numFmtId="0" fontId="2" fillId="0" borderId="5" xfId="3" applyFont="1" applyBorder="1" applyAlignment="1">
      <alignment vertical="center"/>
    </xf>
    <xf numFmtId="0" fontId="2" fillId="0" borderId="6" xfId="3" applyFont="1" applyBorder="1" applyAlignment="1">
      <alignment vertical="center"/>
    </xf>
    <xf numFmtId="0" fontId="2" fillId="0" borderId="9" xfId="3" applyFont="1" applyBorder="1" applyAlignment="1">
      <alignment vertical="center"/>
    </xf>
    <xf numFmtId="0" fontId="2" fillId="0" borderId="10" xfId="3" applyFont="1" applyBorder="1" applyAlignment="1">
      <alignment vertical="center"/>
    </xf>
    <xf numFmtId="0" fontId="2" fillId="0" borderId="11" xfId="3" applyFont="1" applyBorder="1" applyAlignment="1">
      <alignment vertical="center"/>
    </xf>
    <xf numFmtId="0" fontId="2" fillId="0" borderId="61" xfId="3" applyFont="1" applyBorder="1" applyAlignment="1">
      <alignment vertical="center"/>
    </xf>
    <xf numFmtId="0" fontId="2" fillId="0" borderId="59" xfId="3" applyFont="1" applyBorder="1" applyAlignment="1">
      <alignment vertical="center"/>
    </xf>
    <xf numFmtId="0" fontId="2" fillId="0" borderId="62" xfId="3" applyFont="1" applyBorder="1" applyAlignment="1">
      <alignment vertical="center"/>
    </xf>
    <xf numFmtId="0" fontId="2" fillId="0" borderId="63" xfId="3" applyFont="1" applyBorder="1" applyAlignment="1">
      <alignment vertical="center"/>
    </xf>
    <xf numFmtId="173" fontId="13" fillId="0" borderId="5" xfId="3" applyNumberFormat="1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169" fontId="2" fillId="0" borderId="27" xfId="1" applyNumberFormat="1" applyFont="1" applyFill="1" applyBorder="1" applyAlignment="1">
      <alignment horizontal="center" vertical="center"/>
    </xf>
    <xf numFmtId="167" fontId="2" fillId="0" borderId="27" xfId="1" applyFont="1" applyFill="1" applyBorder="1" applyAlignment="1">
      <alignment horizontal="center" vertical="center"/>
    </xf>
    <xf numFmtId="168" fontId="2" fillId="0" borderId="12" xfId="1" applyNumberFormat="1" applyFont="1" applyFill="1" applyBorder="1" applyAlignment="1">
      <alignment vertical="center"/>
    </xf>
    <xf numFmtId="4" fontId="2" fillId="0" borderId="27" xfId="3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44" fontId="0" fillId="0" borderId="0" xfId="0" applyNumberFormat="1" applyAlignment="1">
      <alignment vertical="center"/>
    </xf>
    <xf numFmtId="2" fontId="16" fillId="0" borderId="0" xfId="6" applyNumberFormat="1" applyFont="1" applyAlignment="1">
      <alignment vertical="center"/>
    </xf>
    <xf numFmtId="44" fontId="14" fillId="0" borderId="0" xfId="6" applyFont="1" applyFill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0" fontId="15" fillId="0" borderId="0" xfId="0" applyFont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2" fontId="17" fillId="0" borderId="0" xfId="0" applyNumberFormat="1" applyFont="1" applyAlignment="1">
      <alignment horizontal="left" vertical="center"/>
    </xf>
    <xf numFmtId="2" fontId="17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76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2" fontId="22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left" vertical="center"/>
    </xf>
    <xf numFmtId="49" fontId="17" fillId="0" borderId="0" xfId="0" applyNumberFormat="1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8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vertical="center"/>
    </xf>
    <xf numFmtId="0" fontId="29" fillId="2" borderId="0" xfId="0" applyFont="1" applyFill="1" applyAlignment="1">
      <alignment horizontal="center" vertical="center"/>
    </xf>
    <xf numFmtId="2" fontId="25" fillId="0" borderId="0" xfId="0" applyNumberFormat="1" applyFont="1" applyAlignment="1">
      <alignment vertical="center"/>
    </xf>
    <xf numFmtId="0" fontId="16" fillId="0" borderId="76" xfId="0" applyFont="1" applyBorder="1" applyAlignment="1">
      <alignment vertical="center"/>
    </xf>
    <xf numFmtId="49" fontId="25" fillId="0" borderId="0" xfId="0" applyNumberFormat="1" applyFont="1" applyAlignment="1">
      <alignment horizontal="left" vertical="center"/>
    </xf>
    <xf numFmtId="2" fontId="25" fillId="2" borderId="0" xfId="0" applyNumberFormat="1" applyFont="1" applyFill="1" applyAlignment="1">
      <alignment horizontal="center" vertical="center"/>
    </xf>
    <xf numFmtId="2" fontId="25" fillId="2" borderId="0" xfId="0" applyNumberFormat="1" applyFont="1" applyFill="1" applyAlignment="1">
      <alignment horizontal="left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16" fillId="0" borderId="80" xfId="0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44" fontId="18" fillId="0" borderId="0" xfId="0" applyNumberFormat="1" applyFont="1" applyAlignment="1">
      <alignment vertical="center"/>
    </xf>
    <xf numFmtId="2" fontId="18" fillId="0" borderId="0" xfId="6" applyNumberFormat="1" applyFont="1" applyFill="1" applyBorder="1" applyAlignment="1">
      <alignment vertical="center"/>
    </xf>
    <xf numFmtId="44" fontId="18" fillId="0" borderId="0" xfId="6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10" fontId="24" fillId="0" borderId="76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15" fontId="15" fillId="0" borderId="0" xfId="0" applyNumberFormat="1" applyFont="1" applyAlignment="1">
      <alignment vertical="center" wrapText="1"/>
    </xf>
    <xf numFmtId="175" fontId="0" fillId="0" borderId="0" xfId="0" applyNumberFormat="1" applyAlignment="1">
      <alignment vertical="center"/>
    </xf>
    <xf numFmtId="0" fontId="18" fillId="0" borderId="0" xfId="0" applyFont="1" applyBorder="1" applyAlignment="1">
      <alignment vertical="center"/>
    </xf>
    <xf numFmtId="0" fontId="2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15" fillId="0" borderId="0" xfId="0" applyFont="1" applyAlignment="1">
      <alignment horizontal="left" vertical="center"/>
    </xf>
    <xf numFmtId="0" fontId="0" fillId="0" borderId="0" xfId="0" applyBorder="1" applyAlignment="1">
      <alignment horizontal="center" vertical="center"/>
    </xf>
    <xf numFmtId="49" fontId="16" fillId="0" borderId="87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top" wrapText="1"/>
    </xf>
    <xf numFmtId="0" fontId="16" fillId="0" borderId="0" xfId="0" applyFont="1" applyBorder="1" applyAlignment="1">
      <alignment horizontal="center" vertical="center"/>
    </xf>
    <xf numFmtId="49" fontId="16" fillId="0" borderId="0" xfId="0" applyNumberFormat="1" applyFont="1" applyBorder="1" applyAlignment="1">
      <alignment horizontal="center" vertical="center" wrapText="1"/>
    </xf>
    <xf numFmtId="44" fontId="16" fillId="0" borderId="0" xfId="6" applyFont="1" applyFill="1" applyBorder="1" applyAlignment="1">
      <alignment horizontal="center" vertical="center"/>
    </xf>
    <xf numFmtId="2" fontId="26" fillId="0" borderId="0" xfId="7" applyNumberFormat="1" applyFont="1" applyFill="1" applyBorder="1" applyAlignment="1">
      <alignment horizontal="center" vertical="center"/>
    </xf>
    <xf numFmtId="43" fontId="26" fillId="0" borderId="0" xfId="7" applyFont="1" applyFill="1" applyBorder="1" applyAlignment="1">
      <alignment horizontal="center" vertical="center"/>
    </xf>
    <xf numFmtId="2" fontId="16" fillId="0" borderId="0" xfId="7" applyNumberFormat="1" applyFont="1" applyFill="1" applyBorder="1" applyAlignment="1">
      <alignment horizontal="center" vertical="center"/>
    </xf>
    <xf numFmtId="43" fontId="16" fillId="0" borderId="0" xfId="7" applyFont="1" applyFill="1" applyBorder="1" applyAlignment="1">
      <alignment horizontal="center" vertical="center"/>
    </xf>
    <xf numFmtId="0" fontId="16" fillId="0" borderId="87" xfId="0" applyFont="1" applyBorder="1" applyAlignment="1">
      <alignment vertical="center"/>
    </xf>
    <xf numFmtId="0" fontId="16" fillId="0" borderId="0" xfId="0" applyFont="1" applyBorder="1" applyAlignment="1">
      <alignment vertical="center" wrapText="1"/>
    </xf>
    <xf numFmtId="0" fontId="16" fillId="0" borderId="87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174" fontId="16" fillId="0" borderId="87" xfId="0" applyNumberFormat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74" fontId="16" fillId="0" borderId="87" xfId="0" applyNumberFormat="1" applyFont="1" applyBorder="1" applyAlignment="1">
      <alignment vertical="center"/>
    </xf>
    <xf numFmtId="174" fontId="16" fillId="0" borderId="0" xfId="0" applyNumberFormat="1" applyFont="1" applyBorder="1" applyAlignment="1">
      <alignment vertical="center"/>
    </xf>
    <xf numFmtId="2" fontId="16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right" vertical="center"/>
    </xf>
    <xf numFmtId="174" fontId="16" fillId="0" borderId="0" xfId="0" applyNumberFormat="1" applyFont="1" applyBorder="1" applyAlignment="1">
      <alignment horizontal="center" vertical="center" wrapText="1"/>
    </xf>
    <xf numFmtId="43" fontId="16" fillId="0" borderId="0" xfId="7" applyFont="1" applyFill="1" applyBorder="1" applyAlignment="1">
      <alignment vertical="center" wrapText="1"/>
    </xf>
    <xf numFmtId="0" fontId="16" fillId="0" borderId="88" xfId="0" applyFont="1" applyBorder="1" applyAlignment="1">
      <alignment vertical="center"/>
    </xf>
    <xf numFmtId="0" fontId="16" fillId="0" borderId="82" xfId="0" applyFont="1" applyBorder="1" applyAlignment="1">
      <alignment horizontal="center" vertical="center"/>
    </xf>
    <xf numFmtId="2" fontId="16" fillId="0" borderId="82" xfId="0" applyNumberFormat="1" applyFont="1" applyBorder="1" applyAlignment="1">
      <alignment horizontal="center" vertical="center"/>
    </xf>
    <xf numFmtId="0" fontId="16" fillId="0" borderId="82" xfId="0" applyFont="1" applyBorder="1" applyAlignment="1">
      <alignment horizontal="right" vertical="center"/>
    </xf>
    <xf numFmtId="174" fontId="16" fillId="0" borderId="82" xfId="0" applyNumberFormat="1" applyFont="1" applyBorder="1" applyAlignment="1">
      <alignment horizontal="center" vertical="center" wrapText="1"/>
    </xf>
    <xf numFmtId="174" fontId="16" fillId="0" borderId="82" xfId="0" applyNumberFormat="1" applyFont="1" applyBorder="1" applyAlignment="1">
      <alignment vertical="center" wrapText="1"/>
    </xf>
    <xf numFmtId="49" fontId="16" fillId="0" borderId="79" xfId="0" applyNumberFormat="1" applyFont="1" applyBorder="1" applyAlignment="1">
      <alignment horizontal="center" vertical="center"/>
    </xf>
    <xf numFmtId="49" fontId="33" fillId="0" borderId="79" xfId="0" applyNumberFormat="1" applyFont="1" applyBorder="1" applyAlignment="1">
      <alignment horizontal="center" vertical="center"/>
    </xf>
    <xf numFmtId="0" fontId="31" fillId="0" borderId="91" xfId="0" applyNumberFormat="1" applyFont="1" applyBorder="1" applyAlignment="1">
      <alignment horizontal="center" vertical="center"/>
    </xf>
    <xf numFmtId="0" fontId="31" fillId="0" borderId="92" xfId="0" applyFont="1" applyBorder="1" applyAlignment="1">
      <alignment horizontal="center" vertical="top" wrapText="1"/>
    </xf>
    <xf numFmtId="0" fontId="31" fillId="0" borderId="92" xfId="0" applyFont="1" applyBorder="1" applyAlignment="1">
      <alignment horizontal="center" vertical="center"/>
    </xf>
    <xf numFmtId="2" fontId="16" fillId="0" borderId="0" xfId="7" applyNumberFormat="1" applyFont="1" applyFill="1" applyBorder="1" applyAlignment="1">
      <alignment horizontal="left" vertical="center"/>
    </xf>
    <xf numFmtId="2" fontId="24" fillId="0" borderId="0" xfId="7" applyNumberFormat="1" applyFont="1" applyFill="1" applyBorder="1" applyAlignment="1">
      <alignment horizontal="center" vertical="center"/>
    </xf>
    <xf numFmtId="2" fontId="24" fillId="0" borderId="0" xfId="7" applyNumberFormat="1" applyFont="1" applyFill="1" applyBorder="1" applyAlignment="1">
      <alignment horizontal="left" vertical="center"/>
    </xf>
    <xf numFmtId="2" fontId="24" fillId="0" borderId="84" xfId="7" applyNumberFormat="1" applyFont="1" applyFill="1" applyBorder="1" applyAlignment="1">
      <alignment horizontal="center" vertical="center"/>
    </xf>
    <xf numFmtId="0" fontId="16" fillId="0" borderId="87" xfId="7" applyNumberFormat="1" applyFont="1" applyFill="1" applyBorder="1" applyAlignment="1">
      <alignment horizontal="center" vertical="center"/>
    </xf>
    <xf numFmtId="49" fontId="24" fillId="0" borderId="0" xfId="0" applyNumberFormat="1" applyFont="1" applyBorder="1" applyAlignment="1">
      <alignment horizontal="center" vertical="center" wrapText="1"/>
    </xf>
    <xf numFmtId="44" fontId="24" fillId="0" borderId="0" xfId="6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2" fontId="24" fillId="3" borderId="0" xfId="7" applyNumberFormat="1" applyFont="1" applyFill="1" applyBorder="1" applyAlignment="1">
      <alignment horizontal="center" vertical="center"/>
    </xf>
    <xf numFmtId="176" fontId="2" fillId="0" borderId="27" xfId="3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right" vertical="center" wrapText="1"/>
    </xf>
    <xf numFmtId="177" fontId="26" fillId="0" borderId="0" xfId="7" applyNumberFormat="1" applyFont="1" applyFill="1" applyBorder="1" applyAlignment="1">
      <alignment horizontal="center" vertical="center"/>
    </xf>
    <xf numFmtId="178" fontId="24" fillId="0" borderId="0" xfId="7" applyNumberFormat="1" applyFont="1" applyFill="1" applyBorder="1" applyAlignment="1">
      <alignment horizontal="center" vertical="center"/>
    </xf>
    <xf numFmtId="0" fontId="30" fillId="0" borderId="87" xfId="0" applyFont="1" applyBorder="1" applyAlignment="1">
      <alignment vertical="center"/>
    </xf>
    <xf numFmtId="44" fontId="4" fillId="0" borderId="31" xfId="3" applyNumberFormat="1" applyFont="1" applyBorder="1" applyAlignment="1">
      <alignment horizontal="center" vertical="center"/>
    </xf>
    <xf numFmtId="2" fontId="16" fillId="0" borderId="0" xfId="0" applyNumberFormat="1" applyFont="1" applyBorder="1" applyAlignment="1">
      <alignment horizontal="center" vertical="center" wrapText="1"/>
    </xf>
    <xf numFmtId="4" fontId="2" fillId="0" borderId="28" xfId="3" applyNumberFormat="1" applyFont="1" applyBorder="1" applyAlignment="1">
      <alignment horizontal="center" vertical="center"/>
    </xf>
    <xf numFmtId="43" fontId="16" fillId="0" borderId="0" xfId="7" applyFont="1" applyFill="1" applyBorder="1" applyAlignment="1">
      <alignment horizontal="left" vertical="center"/>
    </xf>
    <xf numFmtId="44" fontId="2" fillId="0" borderId="26" xfId="3" applyNumberFormat="1" applyFont="1" applyBorder="1" applyAlignment="1">
      <alignment horizontal="center" vertical="center"/>
    </xf>
    <xf numFmtId="44" fontId="2" fillId="0" borderId="6" xfId="3" applyNumberFormat="1" applyFont="1" applyBorder="1" applyAlignment="1">
      <alignment horizontal="center" vertical="center"/>
    </xf>
    <xf numFmtId="44" fontId="2" fillId="0" borderId="31" xfId="3" applyNumberFormat="1" applyFont="1" applyBorder="1" applyAlignment="1">
      <alignment horizontal="center" vertical="center"/>
    </xf>
    <xf numFmtId="0" fontId="2" fillId="0" borderId="25" xfId="3" applyFont="1" applyBorder="1" applyAlignment="1">
      <alignment horizontal="left" vertical="center"/>
    </xf>
    <xf numFmtId="0" fontId="2" fillId="0" borderId="8" xfId="4" applyFont="1" applyBorder="1" applyAlignment="1">
      <alignment horizontal="left"/>
    </xf>
    <xf numFmtId="0" fontId="2" fillId="0" borderId="31" xfId="4" applyFont="1" applyBorder="1" applyAlignment="1">
      <alignment horizontal="left"/>
    </xf>
    <xf numFmtId="0" fontId="4" fillId="0" borderId="25" xfId="3" applyFont="1" applyBorder="1" applyAlignment="1">
      <alignment horizontal="left" vertical="center"/>
    </xf>
    <xf numFmtId="0" fontId="2" fillId="0" borderId="0" xfId="3" applyFont="1" applyAlignment="1">
      <alignment horizontal="center" vertical="center"/>
    </xf>
    <xf numFmtId="0" fontId="2" fillId="0" borderId="24" xfId="3" applyFont="1" applyFill="1" applyBorder="1" applyAlignment="1">
      <alignment horizontal="center" vertical="center"/>
    </xf>
    <xf numFmtId="0" fontId="24" fillId="0" borderId="0" xfId="0" applyFont="1" applyBorder="1" applyAlignment="1">
      <alignment horizontal="right" vertical="center" wrapText="1"/>
    </xf>
    <xf numFmtId="0" fontId="35" fillId="0" borderId="0" xfId="0" applyFont="1" applyAlignment="1">
      <alignment horizontal="center" vertical="center"/>
    </xf>
    <xf numFmtId="44" fontId="2" fillId="0" borderId="0" xfId="6" applyFont="1" applyAlignment="1">
      <alignment vertical="center"/>
    </xf>
    <xf numFmtId="44" fontId="2" fillId="0" borderId="0" xfId="3" applyNumberFormat="1" applyFont="1" applyAlignment="1">
      <alignment vertical="center"/>
    </xf>
    <xf numFmtId="176" fontId="2" fillId="0" borderId="28" xfId="3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4" fontId="17" fillId="0" borderId="0" xfId="6" applyFont="1" applyFill="1" applyAlignment="1">
      <alignment horizontal="center" vertical="center"/>
    </xf>
    <xf numFmtId="49" fontId="16" fillId="0" borderId="89" xfId="0" applyNumberFormat="1" applyFont="1" applyBorder="1" applyAlignment="1">
      <alignment horizontal="center" vertical="center"/>
    </xf>
    <xf numFmtId="49" fontId="16" fillId="0" borderId="89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4" fontId="17" fillId="0" borderId="0" xfId="6" applyFont="1" applyFill="1" applyAlignment="1">
      <alignment horizontal="center" vertical="center"/>
    </xf>
    <xf numFmtId="49" fontId="33" fillId="0" borderId="89" xfId="0" applyNumberFormat="1" applyFont="1" applyBorder="1" applyAlignment="1">
      <alignment horizontal="center" vertical="center"/>
    </xf>
    <xf numFmtId="49" fontId="33" fillId="0" borderId="89" xfId="0" applyNumberFormat="1" applyFont="1" applyBorder="1" applyAlignment="1">
      <alignment horizontal="center" vertical="center"/>
    </xf>
    <xf numFmtId="49" fontId="16" fillId="0" borderId="89" xfId="0" applyNumberFormat="1" applyFont="1" applyBorder="1" applyAlignment="1">
      <alignment horizontal="center" vertical="center"/>
    </xf>
    <xf numFmtId="0" fontId="24" fillId="0" borderId="0" xfId="0" applyFont="1" applyAlignment="1">
      <alignment horizontal="right" vertical="center" wrapText="1"/>
    </xf>
    <xf numFmtId="0" fontId="24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44" fontId="2" fillId="0" borderId="26" xfId="3" applyNumberFormat="1" applyFont="1" applyBorder="1" applyAlignment="1">
      <alignment horizontal="center" vertical="center"/>
    </xf>
    <xf numFmtId="44" fontId="2" fillId="0" borderId="6" xfId="3" applyNumberFormat="1" applyFont="1" applyBorder="1" applyAlignment="1">
      <alignment horizontal="center" vertical="center"/>
    </xf>
    <xf numFmtId="44" fontId="2" fillId="0" borderId="31" xfId="3" applyNumberFormat="1" applyFont="1" applyBorder="1" applyAlignment="1">
      <alignment horizontal="center" vertical="center"/>
    </xf>
    <xf numFmtId="0" fontId="2" fillId="0" borderId="25" xfId="3" applyFont="1" applyBorder="1" applyAlignment="1">
      <alignment horizontal="left" vertical="center"/>
    </xf>
    <xf numFmtId="0" fontId="2" fillId="0" borderId="8" xfId="4" applyFont="1" applyBorder="1" applyAlignment="1">
      <alignment horizontal="left"/>
    </xf>
    <xf numFmtId="0" fontId="2" fillId="0" borderId="31" xfId="4" applyFont="1" applyBorder="1" applyAlignment="1">
      <alignment horizontal="left"/>
    </xf>
    <xf numFmtId="0" fontId="4" fillId="0" borderId="25" xfId="3" applyFont="1" applyBorder="1" applyAlignment="1">
      <alignment horizontal="left" vertical="center"/>
    </xf>
    <xf numFmtId="49" fontId="33" fillId="0" borderId="89" xfId="0" applyNumberFormat="1" applyFont="1" applyBorder="1" applyAlignment="1">
      <alignment horizontal="center" vertical="center"/>
    </xf>
    <xf numFmtId="179" fontId="2" fillId="0" borderId="27" xfId="3" applyNumberFormat="1" applyFont="1" applyBorder="1" applyAlignment="1">
      <alignment horizontal="center" vertical="center"/>
    </xf>
    <xf numFmtId="49" fontId="9" fillId="0" borderId="5" xfId="3" applyNumberFormat="1" applyFont="1" applyFill="1" applyBorder="1" applyAlignment="1">
      <alignment horizontal="center" vertical="center"/>
    </xf>
    <xf numFmtId="0" fontId="2" fillId="2" borderId="25" xfId="3" applyFont="1" applyFill="1" applyBorder="1" applyAlignment="1">
      <alignment horizontal="left" vertical="center"/>
    </xf>
    <xf numFmtId="0" fontId="2" fillId="2" borderId="8" xfId="4" applyFont="1" applyFill="1" applyBorder="1" applyAlignment="1">
      <alignment horizontal="left"/>
    </xf>
    <xf numFmtId="0" fontId="2" fillId="2" borderId="31" xfId="4" applyFont="1" applyFill="1" applyBorder="1" applyAlignment="1">
      <alignment horizontal="left"/>
    </xf>
    <xf numFmtId="4" fontId="2" fillId="2" borderId="27" xfId="3" applyNumberFormat="1" applyFont="1" applyFill="1" applyBorder="1" applyAlignment="1">
      <alignment horizontal="center" vertical="center"/>
    </xf>
    <xf numFmtId="44" fontId="2" fillId="2" borderId="10" xfId="3" applyNumberFormat="1" applyFont="1" applyFill="1" applyBorder="1" applyAlignment="1">
      <alignment horizontal="center" vertical="center"/>
    </xf>
    <xf numFmtId="44" fontId="2" fillId="2" borderId="26" xfId="3" applyNumberFormat="1" applyFont="1" applyFill="1" applyBorder="1" applyAlignment="1">
      <alignment horizontal="center" vertical="center"/>
    </xf>
    <xf numFmtId="43" fontId="37" fillId="0" borderId="0" xfId="7" applyFont="1" applyFill="1" applyBorder="1" applyAlignment="1">
      <alignment horizontal="center" vertical="center"/>
    </xf>
    <xf numFmtId="2" fontId="38" fillId="3" borderId="0" xfId="7" applyNumberFormat="1" applyFont="1" applyFill="1" applyBorder="1" applyAlignment="1">
      <alignment horizontal="center" vertical="center"/>
    </xf>
    <xf numFmtId="2" fontId="38" fillId="0" borderId="0" xfId="7" applyNumberFormat="1" applyFont="1" applyFill="1" applyBorder="1" applyAlignment="1">
      <alignment horizontal="left" vertical="center"/>
    </xf>
    <xf numFmtId="2" fontId="38" fillId="0" borderId="0" xfId="0" applyNumberFormat="1" applyFont="1" applyBorder="1" applyAlignment="1">
      <alignment horizontal="center" vertical="center"/>
    </xf>
    <xf numFmtId="2" fontId="38" fillId="0" borderId="0" xfId="0" applyNumberFormat="1" applyFont="1" applyBorder="1" applyAlignment="1">
      <alignment horizontal="right" vertical="center"/>
    </xf>
    <xf numFmtId="0" fontId="3" fillId="0" borderId="1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0" fontId="2" fillId="0" borderId="7" xfId="3" applyFon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14" fontId="2" fillId="0" borderId="8" xfId="3" applyNumberFormat="1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165" fontId="2" fillId="0" borderId="0" xfId="3" applyNumberFormat="1" applyFont="1" applyAlignment="1">
      <alignment horizontal="center" vertical="center"/>
    </xf>
    <xf numFmtId="0" fontId="8" fillId="0" borderId="4" xfId="3" applyFont="1" applyBorder="1" applyAlignment="1">
      <alignment horizontal="left" vertical="center" indent="1"/>
    </xf>
    <xf numFmtId="0" fontId="8" fillId="0" borderId="5" xfId="3" applyFont="1" applyBorder="1" applyAlignment="1">
      <alignment horizontal="left" vertical="center" indent="1"/>
    </xf>
    <xf numFmtId="166" fontId="2" fillId="0" borderId="6" xfId="3" applyNumberFormat="1" applyFont="1" applyBorder="1" applyAlignment="1">
      <alignment horizontal="center" vertical="center"/>
    </xf>
    <xf numFmtId="166" fontId="2" fillId="0" borderId="8" xfId="3" applyNumberFormat="1" applyFont="1" applyBorder="1" applyAlignment="1">
      <alignment horizontal="center" vertical="center"/>
    </xf>
    <xf numFmtId="0" fontId="8" fillId="0" borderId="8" xfId="3" applyFont="1" applyBorder="1" applyAlignment="1">
      <alignment horizontal="left" vertical="center"/>
    </xf>
    <xf numFmtId="166" fontId="2" fillId="0" borderId="8" xfId="3" applyNumberFormat="1" applyFont="1" applyBorder="1" applyAlignment="1">
      <alignment vertical="center"/>
    </xf>
    <xf numFmtId="0" fontId="4" fillId="0" borderId="0" xfId="3" applyFont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8" fillId="0" borderId="7" xfId="3" applyFont="1" applyBorder="1" applyAlignment="1">
      <alignment horizontal="left" vertical="center" wrapText="1"/>
    </xf>
    <xf numFmtId="0" fontId="8" fillId="0" borderId="8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0" fontId="4" fillId="2" borderId="8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/>
    </xf>
    <xf numFmtId="0" fontId="8" fillId="0" borderId="5" xfId="3" applyFont="1" applyBorder="1" applyAlignment="1">
      <alignment horizontal="left" vertical="center"/>
    </xf>
    <xf numFmtId="0" fontId="4" fillId="0" borderId="6" xfId="3" applyFont="1" applyFill="1" applyBorder="1" applyAlignment="1">
      <alignment horizontal="center" vertical="center"/>
    </xf>
    <xf numFmtId="0" fontId="4" fillId="0" borderId="4" xfId="3" applyFont="1" applyFill="1" applyBorder="1" applyAlignment="1">
      <alignment horizontal="center" vertical="center"/>
    </xf>
    <xf numFmtId="165" fontId="9" fillId="0" borderId="8" xfId="3" applyNumberFormat="1" applyFont="1" applyBorder="1" applyAlignment="1">
      <alignment horizontal="center" vertical="center"/>
    </xf>
    <xf numFmtId="165" fontId="9" fillId="0" borderId="9" xfId="3" applyNumberFormat="1" applyFont="1" applyBorder="1" applyAlignment="1">
      <alignment horizontal="center" vertical="center"/>
    </xf>
    <xf numFmtId="0" fontId="8" fillId="0" borderId="13" xfId="3" applyFont="1" applyBorder="1" applyAlignment="1">
      <alignment horizontal="center" vertical="center"/>
    </xf>
    <xf numFmtId="0" fontId="8" fillId="0" borderId="14" xfId="3" applyFont="1" applyBorder="1" applyAlignment="1">
      <alignment horizontal="center" vertical="center"/>
    </xf>
    <xf numFmtId="0" fontId="8" fillId="0" borderId="15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12" fillId="0" borderId="4" xfId="3" applyFont="1" applyBorder="1" applyAlignment="1">
      <alignment horizontal="center" vertical="center"/>
    </xf>
    <xf numFmtId="44" fontId="2" fillId="0" borderId="6" xfId="3" applyNumberFormat="1" applyFont="1" applyBorder="1" applyAlignment="1">
      <alignment horizontal="center" vertical="center"/>
    </xf>
    <xf numFmtId="44" fontId="2" fillId="0" borderId="31" xfId="3" applyNumberFormat="1" applyFont="1" applyBorder="1" applyAlignment="1">
      <alignment horizontal="center" vertical="center"/>
    </xf>
    <xf numFmtId="0" fontId="4" fillId="0" borderId="17" xfId="3" applyFont="1" applyBorder="1" applyAlignment="1">
      <alignment horizontal="center" vertical="center" wrapText="1"/>
    </xf>
    <xf numFmtId="0" fontId="4" fillId="0" borderId="18" xfId="3" applyFont="1" applyBorder="1" applyAlignment="1">
      <alignment horizontal="center" vertical="center" wrapText="1"/>
    </xf>
    <xf numFmtId="0" fontId="4" fillId="0" borderId="19" xfId="3" applyFont="1" applyBorder="1" applyAlignment="1">
      <alignment horizontal="center" vertical="center" wrapText="1"/>
    </xf>
    <xf numFmtId="0" fontId="4" fillId="0" borderId="20" xfId="3" applyFont="1" applyBorder="1" applyAlignment="1">
      <alignment horizontal="center" vertical="center" wrapText="1"/>
    </xf>
    <xf numFmtId="0" fontId="4" fillId="0" borderId="21" xfId="3" applyFont="1" applyBorder="1" applyAlignment="1">
      <alignment horizontal="center" vertical="center" wrapText="1"/>
    </xf>
    <xf numFmtId="44" fontId="2" fillId="0" borderId="11" xfId="3" applyNumberFormat="1" applyFont="1" applyBorder="1" applyAlignment="1">
      <alignment horizontal="center" vertical="center"/>
    </xf>
    <xf numFmtId="44" fontId="2" fillId="0" borderId="26" xfId="3" applyNumberFormat="1" applyFont="1" applyBorder="1" applyAlignment="1">
      <alignment horizontal="center" vertical="center"/>
    </xf>
    <xf numFmtId="0" fontId="2" fillId="0" borderId="37" xfId="3" applyFont="1" applyBorder="1" applyAlignment="1">
      <alignment horizontal="left" vertical="center"/>
    </xf>
    <xf numFmtId="0" fontId="2" fillId="0" borderId="38" xfId="4" applyFont="1" applyBorder="1" applyAlignment="1">
      <alignment horizontal="left"/>
    </xf>
    <xf numFmtId="0" fontId="2" fillId="0" borderId="39" xfId="4" applyFont="1" applyBorder="1" applyAlignment="1">
      <alignment horizontal="left"/>
    </xf>
    <xf numFmtId="0" fontId="12" fillId="0" borderId="44" xfId="3" applyFont="1" applyBorder="1" applyAlignment="1">
      <alignment horizontal="left" vertical="center" indent="1"/>
    </xf>
    <xf numFmtId="0" fontId="12" fillId="0" borderId="45" xfId="3" applyFont="1" applyBorder="1" applyAlignment="1">
      <alignment horizontal="left" vertical="center" indent="1"/>
    </xf>
    <xf numFmtId="166" fontId="4" fillId="0" borderId="45" xfId="5" applyFont="1" applyFill="1" applyBorder="1" applyAlignment="1">
      <alignment horizontal="right" vertical="center"/>
    </xf>
    <xf numFmtId="166" fontId="4" fillId="0" borderId="46" xfId="5" applyFont="1" applyFill="1" applyBorder="1" applyAlignment="1">
      <alignment horizontal="right" vertical="center"/>
    </xf>
    <xf numFmtId="0" fontId="5" fillId="0" borderId="47" xfId="3" applyFont="1" applyBorder="1" applyAlignment="1">
      <alignment horizontal="left" vertical="center" indent="1"/>
    </xf>
    <xf numFmtId="0" fontId="5" fillId="0" borderId="48" xfId="3" applyFont="1" applyBorder="1" applyAlignment="1">
      <alignment horizontal="left" vertical="center" indent="1"/>
    </xf>
    <xf numFmtId="0" fontId="12" fillId="0" borderId="50" xfId="3" applyFont="1" applyBorder="1" applyAlignment="1">
      <alignment horizontal="left" vertical="center" indent="1"/>
    </xf>
    <xf numFmtId="0" fontId="12" fillId="0" borderId="2" xfId="3" applyFont="1" applyBorder="1" applyAlignment="1">
      <alignment horizontal="left" vertical="center" indent="1"/>
    </xf>
    <xf numFmtId="166" fontId="2" fillId="0" borderId="6" xfId="5" applyFont="1" applyFill="1" applyBorder="1" applyAlignment="1">
      <alignment horizontal="center" vertical="center"/>
    </xf>
    <xf numFmtId="166" fontId="2" fillId="0" borderId="51" xfId="5" applyFont="1" applyFill="1" applyBorder="1" applyAlignment="1">
      <alignment horizontal="center" vertical="center"/>
    </xf>
    <xf numFmtId="0" fontId="2" fillId="0" borderId="25" xfId="3" applyFont="1" applyBorder="1" applyAlignment="1">
      <alignment horizontal="left" vertical="center"/>
    </xf>
    <xf numFmtId="0" fontId="2" fillId="0" borderId="8" xfId="4" applyFont="1" applyBorder="1" applyAlignment="1">
      <alignment horizontal="left"/>
    </xf>
    <xf numFmtId="0" fontId="2" fillId="0" borderId="31" xfId="4" applyFont="1" applyBorder="1" applyAlignment="1">
      <alignment horizontal="left"/>
    </xf>
    <xf numFmtId="0" fontId="4" fillId="0" borderId="25" xfId="3" applyFont="1" applyBorder="1" applyAlignment="1">
      <alignment horizontal="left" vertical="center"/>
    </xf>
    <xf numFmtId="0" fontId="4" fillId="0" borderId="8" xfId="4" applyFont="1" applyBorder="1" applyAlignment="1">
      <alignment horizontal="left"/>
    </xf>
    <xf numFmtId="0" fontId="4" fillId="0" borderId="31" xfId="4" applyFont="1" applyBorder="1" applyAlignment="1">
      <alignment horizontal="left"/>
    </xf>
    <xf numFmtId="44" fontId="4" fillId="0" borderId="6" xfId="3" applyNumberFormat="1" applyFont="1" applyBorder="1" applyAlignment="1">
      <alignment horizontal="center" vertical="center"/>
    </xf>
    <xf numFmtId="44" fontId="4" fillId="0" borderId="31" xfId="3" applyNumberFormat="1" applyFont="1" applyBorder="1" applyAlignment="1">
      <alignment horizontal="center" vertical="center"/>
    </xf>
    <xf numFmtId="166" fontId="4" fillId="0" borderId="6" xfId="5" applyFont="1" applyFill="1" applyBorder="1" applyAlignment="1">
      <alignment horizontal="center" vertical="center"/>
    </xf>
    <xf numFmtId="166" fontId="4" fillId="0" borderId="51" xfId="5" applyFont="1" applyFill="1" applyBorder="1" applyAlignment="1">
      <alignment horizontal="center" vertical="center"/>
    </xf>
    <xf numFmtId="0" fontId="12" fillId="0" borderId="52" xfId="3" applyFont="1" applyBorder="1" applyAlignment="1">
      <alignment horizontal="left" vertical="center" indent="1"/>
    </xf>
    <xf numFmtId="0" fontId="12" fillId="0" borderId="5" xfId="3" applyFont="1" applyBorder="1" applyAlignment="1">
      <alignment horizontal="left" vertical="center" indent="1"/>
    </xf>
    <xf numFmtId="0" fontId="12" fillId="0" borderId="53" xfId="3" applyFont="1" applyBorder="1" applyAlignment="1">
      <alignment horizontal="left" vertical="center" indent="1"/>
    </xf>
    <xf numFmtId="0" fontId="12" fillId="0" borderId="54" xfId="3" applyFont="1" applyBorder="1" applyAlignment="1">
      <alignment horizontal="left" vertical="center" indent="1"/>
    </xf>
    <xf numFmtId="166" fontId="4" fillId="0" borderId="55" xfId="3" applyNumberFormat="1" applyFont="1" applyBorder="1" applyAlignment="1">
      <alignment horizontal="center" vertical="center"/>
    </xf>
    <xf numFmtId="166" fontId="4" fillId="0" borderId="56" xfId="3" applyNumberFormat="1" applyFont="1" applyBorder="1" applyAlignment="1">
      <alignment horizontal="center" vertical="center"/>
    </xf>
    <xf numFmtId="0" fontId="4" fillId="0" borderId="69" xfId="3" applyFont="1" applyBorder="1" applyAlignment="1">
      <alignment horizontal="center" vertical="center"/>
    </xf>
    <xf numFmtId="0" fontId="4" fillId="0" borderId="70" xfId="3" applyFont="1" applyBorder="1" applyAlignment="1">
      <alignment horizontal="center" vertical="center"/>
    </xf>
    <xf numFmtId="0" fontId="4" fillId="0" borderId="71" xfId="3" applyFont="1" applyBorder="1" applyAlignment="1">
      <alignment horizontal="center" vertical="center"/>
    </xf>
    <xf numFmtId="0" fontId="4" fillId="0" borderId="72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4" fillId="0" borderId="57" xfId="3" applyFont="1" applyBorder="1" applyAlignment="1">
      <alignment horizontal="center" vertical="center"/>
    </xf>
    <xf numFmtId="0" fontId="4" fillId="0" borderId="58" xfId="3" applyFont="1" applyBorder="1" applyAlignment="1">
      <alignment horizontal="center" vertical="center"/>
    </xf>
    <xf numFmtId="0" fontId="4" fillId="0" borderId="21" xfId="3" applyFont="1" applyBorder="1" applyAlignment="1">
      <alignment horizontal="center" vertical="center"/>
    </xf>
    <xf numFmtId="0" fontId="4" fillId="0" borderId="59" xfId="3" applyFont="1" applyBorder="1" applyAlignment="1">
      <alignment horizontal="center" vertical="center"/>
    </xf>
    <xf numFmtId="0" fontId="4" fillId="0" borderId="60" xfId="3" applyFont="1" applyBorder="1" applyAlignment="1">
      <alignment horizontal="center" vertical="center"/>
    </xf>
    <xf numFmtId="0" fontId="2" fillId="0" borderId="64" xfId="3" applyFont="1" applyBorder="1" applyAlignment="1">
      <alignment horizontal="center" vertical="center"/>
    </xf>
    <xf numFmtId="0" fontId="2" fillId="0" borderId="65" xfId="3" applyFont="1" applyBorder="1" applyAlignment="1">
      <alignment horizontal="center" vertical="center"/>
    </xf>
    <xf numFmtId="0" fontId="2" fillId="0" borderId="66" xfId="3" applyFont="1" applyBorder="1" applyAlignment="1">
      <alignment horizontal="center" vertical="center"/>
    </xf>
    <xf numFmtId="0" fontId="2" fillId="0" borderId="67" xfId="3" applyFont="1" applyBorder="1" applyAlignment="1">
      <alignment horizontal="center" vertical="center"/>
    </xf>
    <xf numFmtId="0" fontId="2" fillId="0" borderId="68" xfId="3" applyFont="1" applyBorder="1" applyAlignment="1">
      <alignment horizontal="center" vertical="center"/>
    </xf>
    <xf numFmtId="0" fontId="4" fillId="0" borderId="0" xfId="3" applyFont="1" applyBorder="1" applyAlignment="1">
      <alignment horizontal="center" vertical="center"/>
    </xf>
    <xf numFmtId="49" fontId="33" fillId="0" borderId="89" xfId="0" applyNumberFormat="1" applyFont="1" applyBorder="1" applyAlignment="1">
      <alignment horizontal="center" vertical="center"/>
    </xf>
    <xf numFmtId="2" fontId="32" fillId="0" borderId="90" xfId="7" applyNumberFormat="1" applyFont="1" applyFill="1" applyBorder="1" applyAlignment="1">
      <alignment horizontal="center" vertical="center"/>
    </xf>
    <xf numFmtId="2" fontId="32" fillId="0" borderId="85" xfId="7" applyNumberFormat="1" applyFont="1" applyFill="1" applyBorder="1" applyAlignment="1">
      <alignment horizontal="center" vertical="center"/>
    </xf>
    <xf numFmtId="2" fontId="32" fillId="0" borderId="86" xfId="7" applyNumberFormat="1" applyFont="1" applyFill="1" applyBorder="1" applyAlignment="1">
      <alignment horizontal="center" vertical="center"/>
    </xf>
    <xf numFmtId="2" fontId="32" fillId="0" borderId="81" xfId="7" applyNumberFormat="1" applyFont="1" applyFill="1" applyBorder="1" applyAlignment="1">
      <alignment horizontal="center" vertical="center"/>
    </xf>
    <xf numFmtId="2" fontId="32" fillId="0" borderId="82" xfId="7" applyNumberFormat="1" applyFont="1" applyFill="1" applyBorder="1" applyAlignment="1">
      <alignment horizontal="center" vertical="center"/>
    </xf>
    <xf numFmtId="2" fontId="32" fillId="0" borderId="80" xfId="7" applyNumberFormat="1" applyFont="1" applyFill="1" applyBorder="1" applyAlignment="1">
      <alignment horizontal="center" vertical="center"/>
    </xf>
    <xf numFmtId="0" fontId="31" fillId="0" borderId="77" xfId="0" applyFont="1" applyBorder="1" applyAlignment="1">
      <alignment horizontal="center" vertical="center"/>
    </xf>
    <xf numFmtId="0" fontId="31" fillId="0" borderId="83" xfId="0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44" fontId="17" fillId="0" borderId="0" xfId="6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5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31" fillId="4" borderId="73" xfId="0" applyFont="1" applyFill="1" applyBorder="1" applyAlignment="1">
      <alignment horizontal="center" vertical="center"/>
    </xf>
    <xf numFmtId="0" fontId="31" fillId="4" borderId="7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16" fillId="0" borderId="89" xfId="0" applyNumberFormat="1" applyFont="1" applyBorder="1" applyAlignment="1">
      <alignment horizontal="center" vertical="center"/>
    </xf>
    <xf numFmtId="0" fontId="31" fillId="0" borderId="77" xfId="0" applyNumberFormat="1" applyFont="1" applyBorder="1" applyAlignment="1">
      <alignment horizontal="center" vertical="center"/>
    </xf>
    <xf numFmtId="0" fontId="31" fillId="0" borderId="83" xfId="0" applyNumberFormat="1" applyFont="1" applyBorder="1" applyAlignment="1">
      <alignment horizontal="center" vertical="center"/>
    </xf>
    <xf numFmtId="0" fontId="31" fillId="0" borderId="78" xfId="0" applyNumberFormat="1" applyFont="1" applyBorder="1" applyAlignment="1">
      <alignment horizontal="center" vertical="center"/>
    </xf>
  </cellXfs>
  <cellStyles count="8">
    <cellStyle name="Millares" xfId="1" builtinId="3"/>
    <cellStyle name="Millares 2" xfId="7" xr:uid="{7B9DA272-9C88-4B83-8D27-A638D51620D4}"/>
    <cellStyle name="Moneda" xfId="6" builtinId="4"/>
    <cellStyle name="Moneda_ESTIMACION ELECTRICA (ITESA)" xfId="5" xr:uid="{AC4EAA81-A8D9-44F4-9D65-B971D6D3BC3C}"/>
    <cellStyle name="Normal" xfId="0" builtinId="0"/>
    <cellStyle name="Normal 2" xfId="4" xr:uid="{88F41860-ED17-42B5-9B14-97D1298FFD83}"/>
    <cellStyle name="Normal_Formato de estimacion CONTRATISTAS" xfId="3" xr:uid="{B86D537A-AD52-4D60-8EDF-A71C14BED83E}"/>
    <cellStyle name="Porcentaje" xfId="2" builtinId="5"/>
  </cellStyles>
  <dxfs count="0"/>
  <tableStyles count="0" defaultTableStyle="TableStyleMedium2" defaultPivotStyle="PivotStyleLight16"/>
  <colors>
    <mruColors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7</xdr:row>
      <xdr:rowOff>9525</xdr:rowOff>
    </xdr:from>
    <xdr:to>
      <xdr:col>4</xdr:col>
      <xdr:colOff>0</xdr:colOff>
      <xdr:row>12</xdr:row>
      <xdr:rowOff>0</xdr:rowOff>
    </xdr:to>
    <xdr:sp macro="" textlink="">
      <xdr:nvSpPr>
        <xdr:cNvPr id="2" name="Rectángulo 5">
          <a:extLst>
            <a:ext uri="{FF2B5EF4-FFF2-40B4-BE49-F238E27FC236}">
              <a16:creationId xmlns:a16="http://schemas.microsoft.com/office/drawing/2014/main" id="{0E558F96-DCDA-4200-8A8B-3111B92E051E}"/>
            </a:ext>
          </a:extLst>
        </xdr:cNvPr>
        <xdr:cNvSpPr>
          <a:spLocks noChangeArrowheads="1"/>
        </xdr:cNvSpPr>
      </xdr:nvSpPr>
      <xdr:spPr bwMode="auto">
        <a:xfrm>
          <a:off x="161925" y="1146175"/>
          <a:ext cx="3470275" cy="9747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7</xdr:row>
      <xdr:rowOff>9525</xdr:rowOff>
    </xdr:from>
    <xdr:to>
      <xdr:col>9</xdr:col>
      <xdr:colOff>0</xdr:colOff>
      <xdr:row>17</xdr:row>
      <xdr:rowOff>0</xdr:rowOff>
    </xdr:to>
    <xdr:sp macro="" textlink="">
      <xdr:nvSpPr>
        <xdr:cNvPr id="3" name="Rectángulo 5">
          <a:extLst>
            <a:ext uri="{FF2B5EF4-FFF2-40B4-BE49-F238E27FC236}">
              <a16:creationId xmlns:a16="http://schemas.microsoft.com/office/drawing/2014/main" id="{D1FA5AA2-8922-48F0-BC78-EAE98316C2BD}"/>
            </a:ext>
          </a:extLst>
        </xdr:cNvPr>
        <xdr:cNvSpPr>
          <a:spLocks noChangeArrowheads="1"/>
        </xdr:cNvSpPr>
      </xdr:nvSpPr>
      <xdr:spPr bwMode="auto">
        <a:xfrm>
          <a:off x="3632200" y="1146175"/>
          <a:ext cx="5016500" cy="197167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4" name="Rectángulo 5">
          <a:extLst>
            <a:ext uri="{FF2B5EF4-FFF2-40B4-BE49-F238E27FC236}">
              <a16:creationId xmlns:a16="http://schemas.microsoft.com/office/drawing/2014/main" id="{475173D4-DBC7-45B3-9319-D369C43BF4C2}"/>
            </a:ext>
          </a:extLst>
        </xdr:cNvPr>
        <xdr:cNvSpPr>
          <a:spLocks noChangeArrowheads="1"/>
        </xdr:cNvSpPr>
      </xdr:nvSpPr>
      <xdr:spPr bwMode="auto">
        <a:xfrm>
          <a:off x="8648700" y="1136650"/>
          <a:ext cx="4959350" cy="1803400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7</xdr:row>
      <xdr:rowOff>0</xdr:rowOff>
    </xdr:from>
    <xdr:to>
      <xdr:col>18</xdr:col>
      <xdr:colOff>0</xdr:colOff>
      <xdr:row>15</xdr:row>
      <xdr:rowOff>180975</xdr:rowOff>
    </xdr:to>
    <xdr:sp macro="" textlink="">
      <xdr:nvSpPr>
        <xdr:cNvPr id="5" name="Rectángulo 5">
          <a:extLst>
            <a:ext uri="{FF2B5EF4-FFF2-40B4-BE49-F238E27FC236}">
              <a16:creationId xmlns:a16="http://schemas.microsoft.com/office/drawing/2014/main" id="{0B4A75A4-6740-48DD-9ED9-1DA4D08C14C8}"/>
            </a:ext>
          </a:extLst>
        </xdr:cNvPr>
        <xdr:cNvSpPr>
          <a:spLocks noChangeArrowheads="1"/>
        </xdr:cNvSpPr>
      </xdr:nvSpPr>
      <xdr:spPr bwMode="auto">
        <a:xfrm>
          <a:off x="13608050" y="1136650"/>
          <a:ext cx="4864100" cy="18002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</xdr:row>
      <xdr:rowOff>9525</xdr:rowOff>
    </xdr:from>
    <xdr:to>
      <xdr:col>18</xdr:col>
      <xdr:colOff>0</xdr:colOff>
      <xdr:row>5</xdr:row>
      <xdr:rowOff>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0B9F8FB-6A93-48FC-9CBC-E2DFA94960DC}"/>
            </a:ext>
          </a:extLst>
        </xdr:cNvPr>
        <xdr:cNvSpPr>
          <a:spLocks noChangeArrowheads="1"/>
        </xdr:cNvSpPr>
      </xdr:nvSpPr>
      <xdr:spPr bwMode="auto">
        <a:xfrm>
          <a:off x="16046450" y="352425"/>
          <a:ext cx="2425700" cy="542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</xdr:row>
      <xdr:rowOff>9525</xdr:rowOff>
    </xdr:from>
    <xdr:to>
      <xdr:col>16</xdr:col>
      <xdr:colOff>0</xdr:colOff>
      <xdr:row>5</xdr:row>
      <xdr:rowOff>0</xdr:rowOff>
    </xdr:to>
    <xdr:sp macro="" textlink="">
      <xdr:nvSpPr>
        <xdr:cNvPr id="7" name="Rectángulo 5">
          <a:extLst>
            <a:ext uri="{FF2B5EF4-FFF2-40B4-BE49-F238E27FC236}">
              <a16:creationId xmlns:a16="http://schemas.microsoft.com/office/drawing/2014/main" id="{36AB06C4-2A6A-4C61-8302-FBA44BB6F120}"/>
            </a:ext>
          </a:extLst>
        </xdr:cNvPr>
        <xdr:cNvSpPr>
          <a:spLocks noChangeArrowheads="1"/>
        </xdr:cNvSpPr>
      </xdr:nvSpPr>
      <xdr:spPr bwMode="auto">
        <a:xfrm>
          <a:off x="13608050" y="352425"/>
          <a:ext cx="2438400" cy="542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108857</xdr:colOff>
      <xdr:row>54</xdr:row>
      <xdr:rowOff>0</xdr:rowOff>
    </xdr:from>
    <xdr:to>
      <xdr:col>9</xdr:col>
      <xdr:colOff>1020535</xdr:colOff>
      <xdr:row>61</xdr:row>
      <xdr:rowOff>0</xdr:rowOff>
    </xdr:to>
    <xdr:sp macro="" textlink="">
      <xdr:nvSpPr>
        <xdr:cNvPr id="8" name="Rectángulo 5">
          <a:extLst>
            <a:ext uri="{FF2B5EF4-FFF2-40B4-BE49-F238E27FC236}">
              <a16:creationId xmlns:a16="http://schemas.microsoft.com/office/drawing/2014/main" id="{97F9A1F2-D96C-4C1B-A69F-636CEB3CF2D1}"/>
            </a:ext>
          </a:extLst>
        </xdr:cNvPr>
        <xdr:cNvSpPr>
          <a:spLocks noChangeArrowheads="1"/>
        </xdr:cNvSpPr>
      </xdr:nvSpPr>
      <xdr:spPr bwMode="auto">
        <a:xfrm>
          <a:off x="108857" y="11893550"/>
          <a:ext cx="9560378" cy="1123950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47625</xdr:colOff>
      <xdr:row>54</xdr:row>
      <xdr:rowOff>0</xdr:rowOff>
    </xdr:from>
    <xdr:to>
      <xdr:col>18</xdr:col>
      <xdr:colOff>0</xdr:colOff>
      <xdr:row>60</xdr:row>
      <xdr:rowOff>190500</xdr:rowOff>
    </xdr:to>
    <xdr:sp macro="" textlink="">
      <xdr:nvSpPr>
        <xdr:cNvPr id="9" name="Rectángulo 5">
          <a:extLst>
            <a:ext uri="{FF2B5EF4-FFF2-40B4-BE49-F238E27FC236}">
              <a16:creationId xmlns:a16="http://schemas.microsoft.com/office/drawing/2014/main" id="{8D0E0FE2-ED8E-46FB-96A1-75EC5B5266FA}"/>
            </a:ext>
          </a:extLst>
        </xdr:cNvPr>
        <xdr:cNvSpPr>
          <a:spLocks noChangeArrowheads="1"/>
        </xdr:cNvSpPr>
      </xdr:nvSpPr>
      <xdr:spPr bwMode="auto">
        <a:xfrm>
          <a:off x="13655675" y="11893550"/>
          <a:ext cx="4816475" cy="1123950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495300</xdr:colOff>
      <xdr:row>68</xdr:row>
      <xdr:rowOff>0</xdr:rowOff>
    </xdr:from>
    <xdr:to>
      <xdr:col>2</xdr:col>
      <xdr:colOff>495300</xdr:colOff>
      <xdr:row>68</xdr:row>
      <xdr:rowOff>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5E51CB66-58C8-4648-B117-C86510B72E3B}"/>
            </a:ext>
          </a:extLst>
        </xdr:cNvPr>
        <xdr:cNvSpPr>
          <a:spLocks noChangeShapeType="1"/>
        </xdr:cNvSpPr>
      </xdr:nvSpPr>
      <xdr:spPr bwMode="auto">
        <a:xfrm>
          <a:off x="170815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1409700</xdr:colOff>
      <xdr:row>68</xdr:row>
      <xdr:rowOff>0</xdr:rowOff>
    </xdr:from>
    <xdr:to>
      <xdr:col>3</xdr:col>
      <xdr:colOff>1409700</xdr:colOff>
      <xdr:row>68</xdr:row>
      <xdr:rowOff>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92D0E5BD-0CF7-45B1-93D7-61C51D734BEB}"/>
            </a:ext>
          </a:extLst>
        </xdr:cNvPr>
        <xdr:cNvSpPr>
          <a:spLocks noChangeShapeType="1"/>
        </xdr:cNvSpPr>
      </xdr:nvSpPr>
      <xdr:spPr bwMode="auto">
        <a:xfrm>
          <a:off x="342265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68</xdr:row>
      <xdr:rowOff>0</xdr:rowOff>
    </xdr:from>
    <xdr:to>
      <xdr:col>6</xdr:col>
      <xdr:colOff>0</xdr:colOff>
      <xdr:row>68</xdr:row>
      <xdr:rowOff>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43250F97-40B3-498C-BD94-4D51B11781B8}"/>
            </a:ext>
          </a:extLst>
        </xdr:cNvPr>
        <xdr:cNvSpPr>
          <a:spLocks noChangeShapeType="1"/>
        </xdr:cNvSpPr>
      </xdr:nvSpPr>
      <xdr:spPr bwMode="auto">
        <a:xfrm>
          <a:off x="523240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68</xdr:row>
      <xdr:rowOff>0</xdr:rowOff>
    </xdr:from>
    <xdr:to>
      <xdr:col>8</xdr:col>
      <xdr:colOff>295275</xdr:colOff>
      <xdr:row>68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E974E5F8-38FB-4575-8A5F-E7E85CB5FB40}"/>
            </a:ext>
          </a:extLst>
        </xdr:cNvPr>
        <xdr:cNvSpPr>
          <a:spLocks noChangeShapeType="1"/>
        </xdr:cNvSpPr>
      </xdr:nvSpPr>
      <xdr:spPr bwMode="auto">
        <a:xfrm>
          <a:off x="7705725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847725</xdr:colOff>
      <xdr:row>68</xdr:row>
      <xdr:rowOff>0</xdr:rowOff>
    </xdr:from>
    <xdr:to>
      <xdr:col>11</xdr:col>
      <xdr:colOff>847725</xdr:colOff>
      <xdr:row>68</xdr:row>
      <xdr:rowOff>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D04DF88E-CD65-4DDC-BA8D-09B91519E500}"/>
            </a:ext>
          </a:extLst>
        </xdr:cNvPr>
        <xdr:cNvSpPr>
          <a:spLocks noChangeShapeType="1"/>
        </xdr:cNvSpPr>
      </xdr:nvSpPr>
      <xdr:spPr bwMode="auto">
        <a:xfrm>
          <a:off x="11896725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533400</xdr:colOff>
      <xdr:row>68</xdr:row>
      <xdr:rowOff>0</xdr:rowOff>
    </xdr:from>
    <xdr:to>
      <xdr:col>14</xdr:col>
      <xdr:colOff>533400</xdr:colOff>
      <xdr:row>68</xdr:row>
      <xdr:rowOff>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9BB58522-FBB1-4F00-8161-EA0F6FF09E77}"/>
            </a:ext>
          </a:extLst>
        </xdr:cNvPr>
        <xdr:cNvSpPr>
          <a:spLocks noChangeShapeType="1"/>
        </xdr:cNvSpPr>
      </xdr:nvSpPr>
      <xdr:spPr bwMode="auto">
        <a:xfrm>
          <a:off x="1414145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581025</xdr:colOff>
      <xdr:row>68</xdr:row>
      <xdr:rowOff>0</xdr:rowOff>
    </xdr:from>
    <xdr:to>
      <xdr:col>10</xdr:col>
      <xdr:colOff>581025</xdr:colOff>
      <xdr:row>68</xdr:row>
      <xdr:rowOff>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AB10CBF9-D6D0-43A5-8798-84372CB715F8}"/>
            </a:ext>
          </a:extLst>
        </xdr:cNvPr>
        <xdr:cNvSpPr>
          <a:spLocks noChangeShapeType="1"/>
        </xdr:cNvSpPr>
      </xdr:nvSpPr>
      <xdr:spPr bwMode="auto">
        <a:xfrm>
          <a:off x="10334625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533400</xdr:colOff>
      <xdr:row>68</xdr:row>
      <xdr:rowOff>0</xdr:rowOff>
    </xdr:from>
    <xdr:to>
      <xdr:col>16</xdr:col>
      <xdr:colOff>533400</xdr:colOff>
      <xdr:row>68</xdr:row>
      <xdr:rowOff>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3FFFB104-7951-4D89-87F6-8288135FE1F4}"/>
            </a:ext>
          </a:extLst>
        </xdr:cNvPr>
        <xdr:cNvSpPr>
          <a:spLocks noChangeShapeType="1"/>
        </xdr:cNvSpPr>
      </xdr:nvSpPr>
      <xdr:spPr bwMode="auto">
        <a:xfrm>
          <a:off x="1657985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495300</xdr:colOff>
      <xdr:row>68</xdr:row>
      <xdr:rowOff>0</xdr:rowOff>
    </xdr:from>
    <xdr:to>
      <xdr:col>2</xdr:col>
      <xdr:colOff>495300</xdr:colOff>
      <xdr:row>68</xdr:row>
      <xdr:rowOff>0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80BB956C-2890-4BBC-B469-F1AF2F9A7B90}"/>
            </a:ext>
          </a:extLst>
        </xdr:cNvPr>
        <xdr:cNvSpPr>
          <a:spLocks noChangeShapeType="1"/>
        </xdr:cNvSpPr>
      </xdr:nvSpPr>
      <xdr:spPr bwMode="auto">
        <a:xfrm>
          <a:off x="170815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1409700</xdr:colOff>
      <xdr:row>68</xdr:row>
      <xdr:rowOff>0</xdr:rowOff>
    </xdr:from>
    <xdr:to>
      <xdr:col>3</xdr:col>
      <xdr:colOff>1409700</xdr:colOff>
      <xdr:row>68</xdr:row>
      <xdr:rowOff>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6964C8B8-19EE-424C-90C7-46FF7FD97050}"/>
            </a:ext>
          </a:extLst>
        </xdr:cNvPr>
        <xdr:cNvSpPr>
          <a:spLocks noChangeShapeType="1"/>
        </xdr:cNvSpPr>
      </xdr:nvSpPr>
      <xdr:spPr bwMode="auto">
        <a:xfrm>
          <a:off x="342265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68</xdr:row>
      <xdr:rowOff>0</xdr:rowOff>
    </xdr:from>
    <xdr:to>
      <xdr:col>6</xdr:col>
      <xdr:colOff>0</xdr:colOff>
      <xdr:row>68</xdr:row>
      <xdr:rowOff>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D7AFE6DD-E4E8-431D-B839-1AA1E6AE2430}"/>
            </a:ext>
          </a:extLst>
        </xdr:cNvPr>
        <xdr:cNvSpPr>
          <a:spLocks noChangeShapeType="1"/>
        </xdr:cNvSpPr>
      </xdr:nvSpPr>
      <xdr:spPr bwMode="auto">
        <a:xfrm>
          <a:off x="523240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228600</xdr:colOff>
      <xdr:row>68</xdr:row>
      <xdr:rowOff>0</xdr:rowOff>
    </xdr:from>
    <xdr:to>
      <xdr:col>8</xdr:col>
      <xdr:colOff>228600</xdr:colOff>
      <xdr:row>68</xdr:row>
      <xdr:rowOff>0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58DD4D2A-6B9E-44C4-B8A5-E74C590A9458}"/>
            </a:ext>
          </a:extLst>
        </xdr:cNvPr>
        <xdr:cNvSpPr>
          <a:spLocks noChangeShapeType="1"/>
        </xdr:cNvSpPr>
      </xdr:nvSpPr>
      <xdr:spPr bwMode="auto">
        <a:xfrm>
          <a:off x="763905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180975</xdr:colOff>
      <xdr:row>68</xdr:row>
      <xdr:rowOff>0</xdr:rowOff>
    </xdr:from>
    <xdr:to>
      <xdr:col>13</xdr:col>
      <xdr:colOff>180975</xdr:colOff>
      <xdr:row>68</xdr:row>
      <xdr:rowOff>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072991AF-268C-4DEE-A887-1B08BC5C6A71}"/>
            </a:ext>
          </a:extLst>
        </xdr:cNvPr>
        <xdr:cNvSpPr>
          <a:spLocks noChangeShapeType="1"/>
        </xdr:cNvSpPr>
      </xdr:nvSpPr>
      <xdr:spPr bwMode="auto">
        <a:xfrm>
          <a:off x="13020675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495300</xdr:colOff>
      <xdr:row>68</xdr:row>
      <xdr:rowOff>0</xdr:rowOff>
    </xdr:from>
    <xdr:to>
      <xdr:col>14</xdr:col>
      <xdr:colOff>495300</xdr:colOff>
      <xdr:row>68</xdr:row>
      <xdr:rowOff>0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5E7148E4-AB4F-438E-B342-5CA1F098A612}"/>
            </a:ext>
          </a:extLst>
        </xdr:cNvPr>
        <xdr:cNvSpPr>
          <a:spLocks noChangeShapeType="1"/>
        </xdr:cNvSpPr>
      </xdr:nvSpPr>
      <xdr:spPr bwMode="auto">
        <a:xfrm>
          <a:off x="1410335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504825</xdr:colOff>
      <xdr:row>68</xdr:row>
      <xdr:rowOff>0</xdr:rowOff>
    </xdr:from>
    <xdr:to>
      <xdr:col>10</xdr:col>
      <xdr:colOff>504825</xdr:colOff>
      <xdr:row>68</xdr:row>
      <xdr:rowOff>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BA33C3AF-7D84-4397-9375-CF307E5E33A1}"/>
            </a:ext>
          </a:extLst>
        </xdr:cNvPr>
        <xdr:cNvSpPr>
          <a:spLocks noChangeShapeType="1"/>
        </xdr:cNvSpPr>
      </xdr:nvSpPr>
      <xdr:spPr bwMode="auto">
        <a:xfrm>
          <a:off x="10258425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390525</xdr:colOff>
      <xdr:row>68</xdr:row>
      <xdr:rowOff>0</xdr:rowOff>
    </xdr:from>
    <xdr:to>
      <xdr:col>16</xdr:col>
      <xdr:colOff>390525</xdr:colOff>
      <xdr:row>68</xdr:row>
      <xdr:rowOff>0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35446787-0BE3-4A15-AD58-F66C5F2DE949}"/>
            </a:ext>
          </a:extLst>
        </xdr:cNvPr>
        <xdr:cNvSpPr>
          <a:spLocks noChangeShapeType="1"/>
        </xdr:cNvSpPr>
      </xdr:nvSpPr>
      <xdr:spPr bwMode="auto">
        <a:xfrm>
          <a:off x="16436975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9525</xdr:colOff>
      <xdr:row>12</xdr:row>
      <xdr:rowOff>0</xdr:rowOff>
    </xdr:from>
    <xdr:to>
      <xdr:col>4</xdr:col>
      <xdr:colOff>0</xdr:colOff>
      <xdr:row>17</xdr:row>
      <xdr:rowOff>0</xdr:rowOff>
    </xdr:to>
    <xdr:sp macro="" textlink="">
      <xdr:nvSpPr>
        <xdr:cNvPr id="26" name="Rectángulo 5">
          <a:extLst>
            <a:ext uri="{FF2B5EF4-FFF2-40B4-BE49-F238E27FC236}">
              <a16:creationId xmlns:a16="http://schemas.microsoft.com/office/drawing/2014/main" id="{51BC41E6-1608-497D-93DE-D37B6B77351C}"/>
            </a:ext>
          </a:extLst>
        </xdr:cNvPr>
        <xdr:cNvSpPr>
          <a:spLocks noChangeArrowheads="1"/>
        </xdr:cNvSpPr>
      </xdr:nvSpPr>
      <xdr:spPr bwMode="auto">
        <a:xfrm>
          <a:off x="161925" y="2120900"/>
          <a:ext cx="3470275" cy="996950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</xdr:row>
      <xdr:rowOff>0</xdr:rowOff>
    </xdr:from>
    <xdr:to>
      <xdr:col>13</xdr:col>
      <xdr:colOff>0</xdr:colOff>
      <xdr:row>5</xdr:row>
      <xdr:rowOff>0</xdr:rowOff>
    </xdr:to>
    <xdr:sp macro="" textlink="">
      <xdr:nvSpPr>
        <xdr:cNvPr id="27" name="Rectángulo 5">
          <a:extLst>
            <a:ext uri="{FF2B5EF4-FFF2-40B4-BE49-F238E27FC236}">
              <a16:creationId xmlns:a16="http://schemas.microsoft.com/office/drawing/2014/main" id="{3998A93D-80D4-49CC-AA80-7F0F954C4732}"/>
            </a:ext>
          </a:extLst>
        </xdr:cNvPr>
        <xdr:cNvSpPr>
          <a:spLocks noChangeArrowheads="1"/>
        </xdr:cNvSpPr>
      </xdr:nvSpPr>
      <xdr:spPr bwMode="auto">
        <a:xfrm>
          <a:off x="4660900" y="158750"/>
          <a:ext cx="8178800" cy="736600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495300</xdr:colOff>
      <xdr:row>68</xdr:row>
      <xdr:rowOff>0</xdr:rowOff>
    </xdr:from>
    <xdr:to>
      <xdr:col>2</xdr:col>
      <xdr:colOff>495300</xdr:colOff>
      <xdr:row>68</xdr:row>
      <xdr:rowOff>0</xdr:rowOff>
    </xdr:to>
    <xdr:sp macro="" textlink="">
      <xdr:nvSpPr>
        <xdr:cNvPr id="28" name="Line 39">
          <a:extLst>
            <a:ext uri="{FF2B5EF4-FFF2-40B4-BE49-F238E27FC236}">
              <a16:creationId xmlns:a16="http://schemas.microsoft.com/office/drawing/2014/main" id="{96CAA838-B3C0-4B52-A903-C3B9CE963790}"/>
            </a:ext>
          </a:extLst>
        </xdr:cNvPr>
        <xdr:cNvSpPr>
          <a:spLocks noChangeShapeType="1"/>
        </xdr:cNvSpPr>
      </xdr:nvSpPr>
      <xdr:spPr bwMode="auto">
        <a:xfrm>
          <a:off x="170815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1409700</xdr:colOff>
      <xdr:row>68</xdr:row>
      <xdr:rowOff>0</xdr:rowOff>
    </xdr:from>
    <xdr:to>
      <xdr:col>3</xdr:col>
      <xdr:colOff>1409700</xdr:colOff>
      <xdr:row>68</xdr:row>
      <xdr:rowOff>0</xdr:rowOff>
    </xdr:to>
    <xdr:sp macro="" textlink="">
      <xdr:nvSpPr>
        <xdr:cNvPr id="29" name="Line 40">
          <a:extLst>
            <a:ext uri="{FF2B5EF4-FFF2-40B4-BE49-F238E27FC236}">
              <a16:creationId xmlns:a16="http://schemas.microsoft.com/office/drawing/2014/main" id="{C5495427-7F67-4C35-9F22-CEF3578EF9DC}"/>
            </a:ext>
          </a:extLst>
        </xdr:cNvPr>
        <xdr:cNvSpPr>
          <a:spLocks noChangeShapeType="1"/>
        </xdr:cNvSpPr>
      </xdr:nvSpPr>
      <xdr:spPr bwMode="auto">
        <a:xfrm>
          <a:off x="342265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68</xdr:row>
      <xdr:rowOff>0</xdr:rowOff>
    </xdr:from>
    <xdr:to>
      <xdr:col>6</xdr:col>
      <xdr:colOff>0</xdr:colOff>
      <xdr:row>68</xdr:row>
      <xdr:rowOff>0</xdr:rowOff>
    </xdr:to>
    <xdr:sp macro="" textlink="">
      <xdr:nvSpPr>
        <xdr:cNvPr id="30" name="Line 41">
          <a:extLst>
            <a:ext uri="{FF2B5EF4-FFF2-40B4-BE49-F238E27FC236}">
              <a16:creationId xmlns:a16="http://schemas.microsoft.com/office/drawing/2014/main" id="{39BB25FF-D0E5-4C03-9364-895E361F9536}"/>
            </a:ext>
          </a:extLst>
        </xdr:cNvPr>
        <xdr:cNvSpPr>
          <a:spLocks noChangeShapeType="1"/>
        </xdr:cNvSpPr>
      </xdr:nvSpPr>
      <xdr:spPr bwMode="auto">
        <a:xfrm>
          <a:off x="523240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68</xdr:row>
      <xdr:rowOff>0</xdr:rowOff>
    </xdr:from>
    <xdr:to>
      <xdr:col>8</xdr:col>
      <xdr:colOff>295275</xdr:colOff>
      <xdr:row>68</xdr:row>
      <xdr:rowOff>0</xdr:rowOff>
    </xdr:to>
    <xdr:sp macro="" textlink="">
      <xdr:nvSpPr>
        <xdr:cNvPr id="31" name="Line 42">
          <a:extLst>
            <a:ext uri="{FF2B5EF4-FFF2-40B4-BE49-F238E27FC236}">
              <a16:creationId xmlns:a16="http://schemas.microsoft.com/office/drawing/2014/main" id="{96D18848-8000-4C58-93B0-102B08B07E4C}"/>
            </a:ext>
          </a:extLst>
        </xdr:cNvPr>
        <xdr:cNvSpPr>
          <a:spLocks noChangeShapeType="1"/>
        </xdr:cNvSpPr>
      </xdr:nvSpPr>
      <xdr:spPr bwMode="auto">
        <a:xfrm>
          <a:off x="7705725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847725</xdr:colOff>
      <xdr:row>68</xdr:row>
      <xdr:rowOff>0</xdr:rowOff>
    </xdr:from>
    <xdr:to>
      <xdr:col>11</xdr:col>
      <xdr:colOff>847725</xdr:colOff>
      <xdr:row>68</xdr:row>
      <xdr:rowOff>0</xdr:rowOff>
    </xdr:to>
    <xdr:sp macro="" textlink="">
      <xdr:nvSpPr>
        <xdr:cNvPr id="32" name="Line 43">
          <a:extLst>
            <a:ext uri="{FF2B5EF4-FFF2-40B4-BE49-F238E27FC236}">
              <a16:creationId xmlns:a16="http://schemas.microsoft.com/office/drawing/2014/main" id="{923D022C-9A3F-4798-8159-94465D5271BE}"/>
            </a:ext>
          </a:extLst>
        </xdr:cNvPr>
        <xdr:cNvSpPr>
          <a:spLocks noChangeShapeType="1"/>
        </xdr:cNvSpPr>
      </xdr:nvSpPr>
      <xdr:spPr bwMode="auto">
        <a:xfrm>
          <a:off x="11896725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533400</xdr:colOff>
      <xdr:row>68</xdr:row>
      <xdr:rowOff>0</xdr:rowOff>
    </xdr:from>
    <xdr:to>
      <xdr:col>14</xdr:col>
      <xdr:colOff>533400</xdr:colOff>
      <xdr:row>68</xdr:row>
      <xdr:rowOff>0</xdr:rowOff>
    </xdr:to>
    <xdr:sp macro="" textlink="">
      <xdr:nvSpPr>
        <xdr:cNvPr id="33" name="Line 44">
          <a:extLst>
            <a:ext uri="{FF2B5EF4-FFF2-40B4-BE49-F238E27FC236}">
              <a16:creationId xmlns:a16="http://schemas.microsoft.com/office/drawing/2014/main" id="{7D6BD16C-F277-4627-8B06-48449D234069}"/>
            </a:ext>
          </a:extLst>
        </xdr:cNvPr>
        <xdr:cNvSpPr>
          <a:spLocks noChangeShapeType="1"/>
        </xdr:cNvSpPr>
      </xdr:nvSpPr>
      <xdr:spPr bwMode="auto">
        <a:xfrm>
          <a:off x="1414145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581025</xdr:colOff>
      <xdr:row>68</xdr:row>
      <xdr:rowOff>0</xdr:rowOff>
    </xdr:from>
    <xdr:to>
      <xdr:col>10</xdr:col>
      <xdr:colOff>581025</xdr:colOff>
      <xdr:row>68</xdr:row>
      <xdr:rowOff>0</xdr:rowOff>
    </xdr:to>
    <xdr:sp macro="" textlink="">
      <xdr:nvSpPr>
        <xdr:cNvPr id="34" name="Line 45">
          <a:extLst>
            <a:ext uri="{FF2B5EF4-FFF2-40B4-BE49-F238E27FC236}">
              <a16:creationId xmlns:a16="http://schemas.microsoft.com/office/drawing/2014/main" id="{D4B9B632-8C6F-4299-B67A-9350FF3B8FA6}"/>
            </a:ext>
          </a:extLst>
        </xdr:cNvPr>
        <xdr:cNvSpPr>
          <a:spLocks noChangeShapeType="1"/>
        </xdr:cNvSpPr>
      </xdr:nvSpPr>
      <xdr:spPr bwMode="auto">
        <a:xfrm>
          <a:off x="10334625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533400</xdr:colOff>
      <xdr:row>68</xdr:row>
      <xdr:rowOff>0</xdr:rowOff>
    </xdr:from>
    <xdr:to>
      <xdr:col>16</xdr:col>
      <xdr:colOff>533400</xdr:colOff>
      <xdr:row>68</xdr:row>
      <xdr:rowOff>0</xdr:rowOff>
    </xdr:to>
    <xdr:sp macro="" textlink="">
      <xdr:nvSpPr>
        <xdr:cNvPr id="35" name="Line 46">
          <a:extLst>
            <a:ext uri="{FF2B5EF4-FFF2-40B4-BE49-F238E27FC236}">
              <a16:creationId xmlns:a16="http://schemas.microsoft.com/office/drawing/2014/main" id="{ECB6FBB7-3531-4F18-AE8B-1100C29CCA82}"/>
            </a:ext>
          </a:extLst>
        </xdr:cNvPr>
        <xdr:cNvSpPr>
          <a:spLocks noChangeShapeType="1"/>
        </xdr:cNvSpPr>
      </xdr:nvSpPr>
      <xdr:spPr bwMode="auto">
        <a:xfrm>
          <a:off x="1657985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495300</xdr:colOff>
      <xdr:row>68</xdr:row>
      <xdr:rowOff>0</xdr:rowOff>
    </xdr:from>
    <xdr:to>
      <xdr:col>2</xdr:col>
      <xdr:colOff>495300</xdr:colOff>
      <xdr:row>68</xdr:row>
      <xdr:rowOff>0</xdr:rowOff>
    </xdr:to>
    <xdr:sp macro="" textlink="">
      <xdr:nvSpPr>
        <xdr:cNvPr id="36" name="Line 47">
          <a:extLst>
            <a:ext uri="{FF2B5EF4-FFF2-40B4-BE49-F238E27FC236}">
              <a16:creationId xmlns:a16="http://schemas.microsoft.com/office/drawing/2014/main" id="{6AA30742-CA33-49E5-8A71-707A1E70663A}"/>
            </a:ext>
          </a:extLst>
        </xdr:cNvPr>
        <xdr:cNvSpPr>
          <a:spLocks noChangeShapeType="1"/>
        </xdr:cNvSpPr>
      </xdr:nvSpPr>
      <xdr:spPr bwMode="auto">
        <a:xfrm>
          <a:off x="170815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1409700</xdr:colOff>
      <xdr:row>68</xdr:row>
      <xdr:rowOff>0</xdr:rowOff>
    </xdr:from>
    <xdr:to>
      <xdr:col>3</xdr:col>
      <xdr:colOff>1409700</xdr:colOff>
      <xdr:row>68</xdr:row>
      <xdr:rowOff>0</xdr:rowOff>
    </xdr:to>
    <xdr:sp macro="" textlink="">
      <xdr:nvSpPr>
        <xdr:cNvPr id="37" name="Line 48">
          <a:extLst>
            <a:ext uri="{FF2B5EF4-FFF2-40B4-BE49-F238E27FC236}">
              <a16:creationId xmlns:a16="http://schemas.microsoft.com/office/drawing/2014/main" id="{25622217-87BE-4CFE-9FBB-2ECFF621C33B}"/>
            </a:ext>
          </a:extLst>
        </xdr:cNvPr>
        <xdr:cNvSpPr>
          <a:spLocks noChangeShapeType="1"/>
        </xdr:cNvSpPr>
      </xdr:nvSpPr>
      <xdr:spPr bwMode="auto">
        <a:xfrm>
          <a:off x="342265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68</xdr:row>
      <xdr:rowOff>0</xdr:rowOff>
    </xdr:from>
    <xdr:to>
      <xdr:col>6</xdr:col>
      <xdr:colOff>0</xdr:colOff>
      <xdr:row>68</xdr:row>
      <xdr:rowOff>0</xdr:rowOff>
    </xdr:to>
    <xdr:sp macro="" textlink="">
      <xdr:nvSpPr>
        <xdr:cNvPr id="38" name="Line 49">
          <a:extLst>
            <a:ext uri="{FF2B5EF4-FFF2-40B4-BE49-F238E27FC236}">
              <a16:creationId xmlns:a16="http://schemas.microsoft.com/office/drawing/2014/main" id="{78523DEB-0D3B-4F4B-A53A-B84BAF23D43B}"/>
            </a:ext>
          </a:extLst>
        </xdr:cNvPr>
        <xdr:cNvSpPr>
          <a:spLocks noChangeShapeType="1"/>
        </xdr:cNvSpPr>
      </xdr:nvSpPr>
      <xdr:spPr bwMode="auto">
        <a:xfrm>
          <a:off x="523240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228600</xdr:colOff>
      <xdr:row>68</xdr:row>
      <xdr:rowOff>0</xdr:rowOff>
    </xdr:from>
    <xdr:to>
      <xdr:col>8</xdr:col>
      <xdr:colOff>228600</xdr:colOff>
      <xdr:row>68</xdr:row>
      <xdr:rowOff>0</xdr:rowOff>
    </xdr:to>
    <xdr:sp macro="" textlink="">
      <xdr:nvSpPr>
        <xdr:cNvPr id="39" name="Line 50">
          <a:extLst>
            <a:ext uri="{FF2B5EF4-FFF2-40B4-BE49-F238E27FC236}">
              <a16:creationId xmlns:a16="http://schemas.microsoft.com/office/drawing/2014/main" id="{C9DB5DF6-C27D-4B4C-BEF8-1090CCC3AD77}"/>
            </a:ext>
          </a:extLst>
        </xdr:cNvPr>
        <xdr:cNvSpPr>
          <a:spLocks noChangeShapeType="1"/>
        </xdr:cNvSpPr>
      </xdr:nvSpPr>
      <xdr:spPr bwMode="auto">
        <a:xfrm>
          <a:off x="763905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180975</xdr:colOff>
      <xdr:row>68</xdr:row>
      <xdr:rowOff>0</xdr:rowOff>
    </xdr:from>
    <xdr:to>
      <xdr:col>13</xdr:col>
      <xdr:colOff>180975</xdr:colOff>
      <xdr:row>68</xdr:row>
      <xdr:rowOff>0</xdr:rowOff>
    </xdr:to>
    <xdr:sp macro="" textlink="">
      <xdr:nvSpPr>
        <xdr:cNvPr id="40" name="Line 51">
          <a:extLst>
            <a:ext uri="{FF2B5EF4-FFF2-40B4-BE49-F238E27FC236}">
              <a16:creationId xmlns:a16="http://schemas.microsoft.com/office/drawing/2014/main" id="{D3B5B3A2-B4D3-4511-8E87-3403E0B5BB6D}"/>
            </a:ext>
          </a:extLst>
        </xdr:cNvPr>
        <xdr:cNvSpPr>
          <a:spLocks noChangeShapeType="1"/>
        </xdr:cNvSpPr>
      </xdr:nvSpPr>
      <xdr:spPr bwMode="auto">
        <a:xfrm>
          <a:off x="13020675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495300</xdr:colOff>
      <xdr:row>68</xdr:row>
      <xdr:rowOff>0</xdr:rowOff>
    </xdr:from>
    <xdr:to>
      <xdr:col>14</xdr:col>
      <xdr:colOff>495300</xdr:colOff>
      <xdr:row>68</xdr:row>
      <xdr:rowOff>0</xdr:rowOff>
    </xdr:to>
    <xdr:sp macro="" textlink="">
      <xdr:nvSpPr>
        <xdr:cNvPr id="41" name="Line 52">
          <a:extLst>
            <a:ext uri="{FF2B5EF4-FFF2-40B4-BE49-F238E27FC236}">
              <a16:creationId xmlns:a16="http://schemas.microsoft.com/office/drawing/2014/main" id="{6824B79B-E49C-4EB6-BD25-2D81FB7FBE1B}"/>
            </a:ext>
          </a:extLst>
        </xdr:cNvPr>
        <xdr:cNvSpPr>
          <a:spLocks noChangeShapeType="1"/>
        </xdr:cNvSpPr>
      </xdr:nvSpPr>
      <xdr:spPr bwMode="auto">
        <a:xfrm>
          <a:off x="14103350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504825</xdr:colOff>
      <xdr:row>68</xdr:row>
      <xdr:rowOff>0</xdr:rowOff>
    </xdr:from>
    <xdr:to>
      <xdr:col>10</xdr:col>
      <xdr:colOff>504825</xdr:colOff>
      <xdr:row>68</xdr:row>
      <xdr:rowOff>0</xdr:rowOff>
    </xdr:to>
    <xdr:sp macro="" textlink="">
      <xdr:nvSpPr>
        <xdr:cNvPr id="42" name="Line 53">
          <a:extLst>
            <a:ext uri="{FF2B5EF4-FFF2-40B4-BE49-F238E27FC236}">
              <a16:creationId xmlns:a16="http://schemas.microsoft.com/office/drawing/2014/main" id="{0F4E7396-4198-444C-8E74-64D4046786D9}"/>
            </a:ext>
          </a:extLst>
        </xdr:cNvPr>
        <xdr:cNvSpPr>
          <a:spLocks noChangeShapeType="1"/>
        </xdr:cNvSpPr>
      </xdr:nvSpPr>
      <xdr:spPr bwMode="auto">
        <a:xfrm>
          <a:off x="10258425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390525</xdr:colOff>
      <xdr:row>68</xdr:row>
      <xdr:rowOff>0</xdr:rowOff>
    </xdr:from>
    <xdr:to>
      <xdr:col>16</xdr:col>
      <xdr:colOff>390525</xdr:colOff>
      <xdr:row>68</xdr:row>
      <xdr:rowOff>0</xdr:rowOff>
    </xdr:to>
    <xdr:sp macro="" textlink="">
      <xdr:nvSpPr>
        <xdr:cNvPr id="43" name="Line 54">
          <a:extLst>
            <a:ext uri="{FF2B5EF4-FFF2-40B4-BE49-F238E27FC236}">
              <a16:creationId xmlns:a16="http://schemas.microsoft.com/office/drawing/2014/main" id="{A3097669-F7B0-4FDB-B511-5CEEC1C9B2BA}"/>
            </a:ext>
          </a:extLst>
        </xdr:cNvPr>
        <xdr:cNvSpPr>
          <a:spLocks noChangeShapeType="1"/>
        </xdr:cNvSpPr>
      </xdr:nvSpPr>
      <xdr:spPr bwMode="auto">
        <a:xfrm>
          <a:off x="16436975" y="14147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45810</xdr:colOff>
      <xdr:row>11</xdr:row>
      <xdr:rowOff>145142</xdr:rowOff>
    </xdr:from>
    <xdr:to>
      <xdr:col>4</xdr:col>
      <xdr:colOff>36285</xdr:colOff>
      <xdr:row>16</xdr:row>
      <xdr:rowOff>163286</xdr:rowOff>
    </xdr:to>
    <xdr:sp macro="" textlink="">
      <xdr:nvSpPr>
        <xdr:cNvPr id="44" name="Rectángulo 5">
          <a:extLst>
            <a:ext uri="{FF2B5EF4-FFF2-40B4-BE49-F238E27FC236}">
              <a16:creationId xmlns:a16="http://schemas.microsoft.com/office/drawing/2014/main" id="{D0691649-6A9A-4AD8-9F4A-9398162EC90B}"/>
            </a:ext>
          </a:extLst>
        </xdr:cNvPr>
        <xdr:cNvSpPr>
          <a:spLocks noChangeArrowheads="1"/>
        </xdr:cNvSpPr>
      </xdr:nvSpPr>
      <xdr:spPr bwMode="auto">
        <a:xfrm>
          <a:off x="198210" y="2107292"/>
          <a:ext cx="3470275" cy="996044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157</xdr:row>
      <xdr:rowOff>122465</xdr:rowOff>
    </xdr:from>
    <xdr:to>
      <xdr:col>14</xdr:col>
      <xdr:colOff>393245</xdr:colOff>
      <xdr:row>176</xdr:row>
      <xdr:rowOff>146478</xdr:rowOff>
    </xdr:to>
    <xdr:pic>
      <xdr:nvPicPr>
        <xdr:cNvPr id="204" name="Imagen 203">
          <a:extLst>
            <a:ext uri="{FF2B5EF4-FFF2-40B4-BE49-F238E27FC236}">
              <a16:creationId xmlns:a16="http://schemas.microsoft.com/office/drawing/2014/main" id="{B75FCABE-033F-4FAB-9FCC-7D35384383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2900"/>
        <a:stretch/>
      </xdr:blipFill>
      <xdr:spPr>
        <a:xfrm>
          <a:off x="476250" y="32439429"/>
          <a:ext cx="13061495" cy="3902050"/>
        </a:xfrm>
        <a:prstGeom prst="rect">
          <a:avLst/>
        </a:prstGeom>
      </xdr:spPr>
    </xdr:pic>
    <xdr:clientData/>
  </xdr:twoCellAnchor>
  <xdr:twoCellAnchor editAs="oneCell">
    <xdr:from>
      <xdr:col>0</xdr:col>
      <xdr:colOff>843643</xdr:colOff>
      <xdr:row>112</xdr:row>
      <xdr:rowOff>95251</xdr:rowOff>
    </xdr:from>
    <xdr:to>
      <xdr:col>14</xdr:col>
      <xdr:colOff>760638</xdr:colOff>
      <xdr:row>131</xdr:row>
      <xdr:rowOff>119265</xdr:rowOff>
    </xdr:to>
    <xdr:pic>
      <xdr:nvPicPr>
        <xdr:cNvPr id="187" name="Imagen 186">
          <a:extLst>
            <a:ext uri="{FF2B5EF4-FFF2-40B4-BE49-F238E27FC236}">
              <a16:creationId xmlns:a16="http://schemas.microsoft.com/office/drawing/2014/main" id="{48452DE1-2BE6-4AB0-AAB6-068444524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2900"/>
        <a:stretch/>
      </xdr:blipFill>
      <xdr:spPr>
        <a:xfrm>
          <a:off x="843643" y="22805572"/>
          <a:ext cx="13061495" cy="3902050"/>
        </a:xfrm>
        <a:prstGeom prst="rect">
          <a:avLst/>
        </a:prstGeom>
      </xdr:spPr>
    </xdr:pic>
    <xdr:clientData/>
  </xdr:twoCellAnchor>
  <xdr:twoCellAnchor editAs="oneCell">
    <xdr:from>
      <xdr:col>14</xdr:col>
      <xdr:colOff>449580</xdr:colOff>
      <xdr:row>0</xdr:row>
      <xdr:rowOff>129540</xdr:rowOff>
    </xdr:from>
    <xdr:to>
      <xdr:col>14</xdr:col>
      <xdr:colOff>2663190</xdr:colOff>
      <xdr:row>7</xdr:row>
      <xdr:rowOff>80010</xdr:rowOff>
    </xdr:to>
    <xdr:pic>
      <xdr:nvPicPr>
        <xdr:cNvPr id="4" name="Picture 2" descr="LOGOAJAL.jpg">
          <a:extLst>
            <a:ext uri="{FF2B5EF4-FFF2-40B4-BE49-F238E27FC236}">
              <a16:creationId xmlns:a16="http://schemas.microsoft.com/office/drawing/2014/main" id="{C9B937F8-A251-4BAF-B9E6-E853925771A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123"/>
        <a:stretch>
          <a:fillRect/>
        </a:stretch>
      </xdr:blipFill>
      <xdr:spPr bwMode="auto">
        <a:xfrm>
          <a:off x="13594080" y="129540"/>
          <a:ext cx="2213610" cy="1522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400050</xdr:colOff>
      <xdr:row>0</xdr:row>
      <xdr:rowOff>66675</xdr:rowOff>
    </xdr:from>
    <xdr:to>
      <xdr:col>1</xdr:col>
      <xdr:colOff>1901190</xdr:colOff>
      <xdr:row>6</xdr:row>
      <xdr:rowOff>195116</xdr:rowOff>
    </xdr:to>
    <xdr:pic>
      <xdr:nvPicPr>
        <xdr:cNvPr id="5" name="Imagen 132">
          <a:extLst>
            <a:ext uri="{FF2B5EF4-FFF2-40B4-BE49-F238E27FC236}">
              <a16:creationId xmlns:a16="http://schemas.microsoft.com/office/drawing/2014/main" id="{7A396D9C-505A-42EA-B476-84B7FC9BE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806" b="21246"/>
        <a:stretch>
          <a:fillRect/>
        </a:stretch>
      </xdr:blipFill>
      <xdr:spPr bwMode="auto">
        <a:xfrm>
          <a:off x="400050" y="66675"/>
          <a:ext cx="2510790" cy="14714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11241</xdr:colOff>
      <xdr:row>121</xdr:row>
      <xdr:rowOff>103909</xdr:rowOff>
    </xdr:from>
    <xdr:to>
      <xdr:col>6</xdr:col>
      <xdr:colOff>530679</xdr:colOff>
      <xdr:row>122</xdr:row>
      <xdr:rowOff>182217</xdr:rowOff>
    </xdr:to>
    <xdr:sp macro="" textlink="">
      <xdr:nvSpPr>
        <xdr:cNvPr id="72" name="Forma libre: forma 71">
          <a:extLst>
            <a:ext uri="{FF2B5EF4-FFF2-40B4-BE49-F238E27FC236}">
              <a16:creationId xmlns:a16="http://schemas.microsoft.com/office/drawing/2014/main" id="{5786AE2D-36A8-401F-B0FB-A610D466A7AF}"/>
            </a:ext>
          </a:extLst>
        </xdr:cNvPr>
        <xdr:cNvSpPr/>
      </xdr:nvSpPr>
      <xdr:spPr>
        <a:xfrm>
          <a:off x="7059741" y="24447088"/>
          <a:ext cx="519438" cy="282415"/>
        </a:xfrm>
        <a:custGeom>
          <a:avLst/>
          <a:gdLst>
            <a:gd name="connsiteX0" fmla="*/ 0 w 10482943"/>
            <a:gd name="connsiteY0" fmla="*/ 0 h 413657"/>
            <a:gd name="connsiteX1" fmla="*/ 10886 w 10482943"/>
            <a:gd name="connsiteY1" fmla="*/ 402771 h 413657"/>
            <a:gd name="connsiteX2" fmla="*/ 10482943 w 10482943"/>
            <a:gd name="connsiteY2" fmla="*/ 413657 h 413657"/>
            <a:gd name="connsiteX3" fmla="*/ 10482943 w 10482943"/>
            <a:gd name="connsiteY3" fmla="*/ 10886 h 413657"/>
            <a:gd name="connsiteX4" fmla="*/ 0 w 10482943"/>
            <a:gd name="connsiteY4" fmla="*/ 0 h 41365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482943" h="413657">
              <a:moveTo>
                <a:pt x="0" y="0"/>
              </a:moveTo>
              <a:lnTo>
                <a:pt x="10886" y="402771"/>
              </a:lnTo>
              <a:lnTo>
                <a:pt x="10482943" y="413657"/>
              </a:lnTo>
              <a:lnTo>
                <a:pt x="10482943" y="10886"/>
              </a:lnTo>
              <a:lnTo>
                <a:pt x="0" y="0"/>
              </a:lnTo>
              <a:close/>
            </a:path>
          </a:pathLst>
        </a:custGeom>
        <a:solidFill>
          <a:srgbClr val="66FF33">
            <a:alpha val="56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956502</xdr:colOff>
      <xdr:row>164</xdr:row>
      <xdr:rowOff>135271</xdr:rowOff>
    </xdr:from>
    <xdr:to>
      <xdr:col>13</xdr:col>
      <xdr:colOff>13607</xdr:colOff>
      <xdr:row>166</xdr:row>
      <xdr:rowOff>95250</xdr:rowOff>
    </xdr:to>
    <xdr:sp macro="" textlink="">
      <xdr:nvSpPr>
        <xdr:cNvPr id="74" name="Forma libre: forma 73">
          <a:extLst>
            <a:ext uri="{FF2B5EF4-FFF2-40B4-BE49-F238E27FC236}">
              <a16:creationId xmlns:a16="http://schemas.microsoft.com/office/drawing/2014/main" id="{A4326827-6BAC-40E0-A2D7-2C415F0535A6}"/>
            </a:ext>
          </a:extLst>
        </xdr:cNvPr>
        <xdr:cNvSpPr/>
      </xdr:nvSpPr>
      <xdr:spPr>
        <a:xfrm>
          <a:off x="956502" y="33880985"/>
          <a:ext cx="11534855" cy="368194"/>
        </a:xfrm>
        <a:custGeom>
          <a:avLst/>
          <a:gdLst>
            <a:gd name="connsiteX0" fmla="*/ 0 w 10482943"/>
            <a:gd name="connsiteY0" fmla="*/ 0 h 413657"/>
            <a:gd name="connsiteX1" fmla="*/ 10886 w 10482943"/>
            <a:gd name="connsiteY1" fmla="*/ 402771 h 413657"/>
            <a:gd name="connsiteX2" fmla="*/ 10482943 w 10482943"/>
            <a:gd name="connsiteY2" fmla="*/ 413657 h 413657"/>
            <a:gd name="connsiteX3" fmla="*/ 10482943 w 10482943"/>
            <a:gd name="connsiteY3" fmla="*/ 10886 h 413657"/>
            <a:gd name="connsiteX4" fmla="*/ 0 w 10482943"/>
            <a:gd name="connsiteY4" fmla="*/ 0 h 41365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482943" h="413657">
              <a:moveTo>
                <a:pt x="0" y="0"/>
              </a:moveTo>
              <a:lnTo>
                <a:pt x="10886" y="402771"/>
              </a:lnTo>
              <a:lnTo>
                <a:pt x="10482943" y="413657"/>
              </a:lnTo>
              <a:lnTo>
                <a:pt x="10482943" y="10886"/>
              </a:lnTo>
              <a:lnTo>
                <a:pt x="0" y="0"/>
              </a:lnTo>
              <a:close/>
            </a:path>
          </a:pathLst>
        </a:custGeom>
        <a:solidFill>
          <a:schemeClr val="accent2">
            <a:lumMod val="60000"/>
            <a:lumOff val="40000"/>
            <a:alpha val="56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0</xdr:col>
      <xdr:colOff>748393</xdr:colOff>
      <xdr:row>24</xdr:row>
      <xdr:rowOff>54428</xdr:rowOff>
    </xdr:from>
    <xdr:to>
      <xdr:col>14</xdr:col>
      <xdr:colOff>665388</xdr:colOff>
      <xdr:row>43</xdr:row>
      <xdr:rowOff>78442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672AB5-8B15-4859-AAF4-3806AB9C6D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2900"/>
        <a:stretch/>
      </xdr:blipFill>
      <xdr:spPr>
        <a:xfrm>
          <a:off x="748393" y="4928987"/>
          <a:ext cx="13117524" cy="3856426"/>
        </a:xfrm>
        <a:prstGeom prst="rect">
          <a:avLst/>
        </a:prstGeom>
      </xdr:spPr>
    </xdr:pic>
    <xdr:clientData/>
  </xdr:twoCellAnchor>
  <xdr:twoCellAnchor>
    <xdr:from>
      <xdr:col>1</xdr:col>
      <xdr:colOff>422346</xdr:colOff>
      <xdr:row>33</xdr:row>
      <xdr:rowOff>67514</xdr:rowOff>
    </xdr:from>
    <xdr:to>
      <xdr:col>1</xdr:col>
      <xdr:colOff>616324</xdr:colOff>
      <xdr:row>42</xdr:row>
      <xdr:rowOff>190503</xdr:rowOff>
    </xdr:to>
    <xdr:sp macro="" textlink="">
      <xdr:nvSpPr>
        <xdr:cNvPr id="82" name="Rectángulo 81">
          <a:extLst>
            <a:ext uri="{FF2B5EF4-FFF2-40B4-BE49-F238E27FC236}">
              <a16:creationId xmlns:a16="http://schemas.microsoft.com/office/drawing/2014/main" id="{B4CB8CC2-063D-4389-AF02-B1F3F2F737A8}"/>
            </a:ext>
          </a:extLst>
        </xdr:cNvPr>
        <xdr:cNvSpPr/>
      </xdr:nvSpPr>
      <xdr:spPr>
        <a:xfrm rot="5400000">
          <a:off x="558693" y="7226196"/>
          <a:ext cx="1938342" cy="193978"/>
        </a:xfrm>
        <a:prstGeom prst="rect">
          <a:avLst/>
        </a:prstGeom>
        <a:solidFill>
          <a:schemeClr val="accent2">
            <a:lumMod val="60000"/>
            <a:lumOff val="40000"/>
            <a:alpha val="6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1199029</xdr:colOff>
      <xdr:row>33</xdr:row>
      <xdr:rowOff>67237</xdr:rowOff>
    </xdr:from>
    <xdr:to>
      <xdr:col>1</xdr:col>
      <xdr:colOff>1393007</xdr:colOff>
      <xdr:row>42</xdr:row>
      <xdr:rowOff>190226</xdr:rowOff>
    </xdr:to>
    <xdr:sp macro="" textlink="">
      <xdr:nvSpPr>
        <xdr:cNvPr id="83" name="Rectángulo 82">
          <a:extLst>
            <a:ext uri="{FF2B5EF4-FFF2-40B4-BE49-F238E27FC236}">
              <a16:creationId xmlns:a16="http://schemas.microsoft.com/office/drawing/2014/main" id="{074B7A00-6547-4450-8345-0902D39A88C1}"/>
            </a:ext>
          </a:extLst>
        </xdr:cNvPr>
        <xdr:cNvSpPr/>
      </xdr:nvSpPr>
      <xdr:spPr>
        <a:xfrm rot="5400000">
          <a:off x="1335376" y="7225919"/>
          <a:ext cx="1938342" cy="193978"/>
        </a:xfrm>
        <a:prstGeom prst="rect">
          <a:avLst/>
        </a:prstGeom>
        <a:solidFill>
          <a:schemeClr val="accent2">
            <a:lumMod val="60000"/>
            <a:lumOff val="40000"/>
            <a:alpha val="6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661149</xdr:colOff>
      <xdr:row>33</xdr:row>
      <xdr:rowOff>78443</xdr:rowOff>
    </xdr:from>
    <xdr:to>
      <xdr:col>7</xdr:col>
      <xdr:colOff>997323</xdr:colOff>
      <xdr:row>42</xdr:row>
      <xdr:rowOff>201432</xdr:rowOff>
    </xdr:to>
    <xdr:sp macro="" textlink="">
      <xdr:nvSpPr>
        <xdr:cNvPr id="96" name="Rectángulo 95">
          <a:extLst>
            <a:ext uri="{FF2B5EF4-FFF2-40B4-BE49-F238E27FC236}">
              <a16:creationId xmlns:a16="http://schemas.microsoft.com/office/drawing/2014/main" id="{DAFD494D-C976-48CC-A1E8-C5AD946E899F}"/>
            </a:ext>
          </a:extLst>
        </xdr:cNvPr>
        <xdr:cNvSpPr/>
      </xdr:nvSpPr>
      <xdr:spPr>
        <a:xfrm rot="5400000">
          <a:off x="7592124" y="7569439"/>
          <a:ext cx="1938342" cy="336174"/>
        </a:xfrm>
        <a:prstGeom prst="rect">
          <a:avLst/>
        </a:prstGeom>
        <a:solidFill>
          <a:schemeClr val="accent2">
            <a:lumMod val="60000"/>
            <a:lumOff val="40000"/>
            <a:alpha val="6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392204</xdr:colOff>
      <xdr:row>33</xdr:row>
      <xdr:rowOff>56031</xdr:rowOff>
    </xdr:from>
    <xdr:to>
      <xdr:col>12</xdr:col>
      <xdr:colOff>59508</xdr:colOff>
      <xdr:row>42</xdr:row>
      <xdr:rowOff>179020</xdr:rowOff>
    </xdr:to>
    <xdr:sp macro="" textlink="">
      <xdr:nvSpPr>
        <xdr:cNvPr id="99" name="Rectángulo 98">
          <a:extLst>
            <a:ext uri="{FF2B5EF4-FFF2-40B4-BE49-F238E27FC236}">
              <a16:creationId xmlns:a16="http://schemas.microsoft.com/office/drawing/2014/main" id="{8A923692-A662-4A66-AB64-A54A54B5BC96}"/>
            </a:ext>
          </a:extLst>
        </xdr:cNvPr>
        <xdr:cNvSpPr/>
      </xdr:nvSpPr>
      <xdr:spPr>
        <a:xfrm rot="5400000">
          <a:off x="10776333" y="7141873"/>
          <a:ext cx="1938342" cy="339657"/>
        </a:xfrm>
        <a:prstGeom prst="rect">
          <a:avLst/>
        </a:prstGeom>
        <a:solidFill>
          <a:schemeClr val="accent2">
            <a:lumMod val="60000"/>
            <a:lumOff val="40000"/>
            <a:alpha val="6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627529</xdr:colOff>
      <xdr:row>33</xdr:row>
      <xdr:rowOff>67235</xdr:rowOff>
    </xdr:from>
    <xdr:to>
      <xdr:col>1</xdr:col>
      <xdr:colOff>1176617</xdr:colOff>
      <xdr:row>42</xdr:row>
      <xdr:rowOff>190224</xdr:rowOff>
    </xdr:to>
    <xdr:sp macro="" textlink="">
      <xdr:nvSpPr>
        <xdr:cNvPr id="102" name="Rectángulo 101">
          <a:extLst>
            <a:ext uri="{FF2B5EF4-FFF2-40B4-BE49-F238E27FC236}">
              <a16:creationId xmlns:a16="http://schemas.microsoft.com/office/drawing/2014/main" id="{B7CA14F2-889C-48D9-93D4-191DA24EC0A4}"/>
            </a:ext>
          </a:extLst>
        </xdr:cNvPr>
        <xdr:cNvSpPr/>
      </xdr:nvSpPr>
      <xdr:spPr>
        <a:xfrm rot="5400000">
          <a:off x="941431" y="7048362"/>
          <a:ext cx="1938342" cy="549088"/>
        </a:xfrm>
        <a:prstGeom prst="rect">
          <a:avLst/>
        </a:prstGeom>
        <a:solidFill>
          <a:schemeClr val="accent6">
            <a:lumMod val="40000"/>
            <a:lumOff val="60000"/>
            <a:alpha val="6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2532529</xdr:colOff>
      <xdr:row>33</xdr:row>
      <xdr:rowOff>78441</xdr:rowOff>
    </xdr:from>
    <xdr:to>
      <xdr:col>1</xdr:col>
      <xdr:colOff>3081617</xdr:colOff>
      <xdr:row>42</xdr:row>
      <xdr:rowOff>201430</xdr:rowOff>
    </xdr:to>
    <xdr:sp macro="" textlink="">
      <xdr:nvSpPr>
        <xdr:cNvPr id="106" name="Rectángulo 105">
          <a:extLst>
            <a:ext uri="{FF2B5EF4-FFF2-40B4-BE49-F238E27FC236}">
              <a16:creationId xmlns:a16="http://schemas.microsoft.com/office/drawing/2014/main" id="{4173926B-64A4-41FD-84A6-16189A145947}"/>
            </a:ext>
          </a:extLst>
        </xdr:cNvPr>
        <xdr:cNvSpPr/>
      </xdr:nvSpPr>
      <xdr:spPr>
        <a:xfrm rot="5400000">
          <a:off x="2846431" y="7059568"/>
          <a:ext cx="1938342" cy="549088"/>
        </a:xfrm>
        <a:prstGeom prst="rect">
          <a:avLst/>
        </a:prstGeom>
        <a:solidFill>
          <a:schemeClr val="accent6">
            <a:lumMod val="40000"/>
            <a:lumOff val="60000"/>
            <a:alpha val="6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291354</xdr:colOff>
      <xdr:row>33</xdr:row>
      <xdr:rowOff>78441</xdr:rowOff>
    </xdr:from>
    <xdr:to>
      <xdr:col>3</xdr:col>
      <xdr:colOff>33619</xdr:colOff>
      <xdr:row>42</xdr:row>
      <xdr:rowOff>201430</xdr:rowOff>
    </xdr:to>
    <xdr:sp macro="" textlink="">
      <xdr:nvSpPr>
        <xdr:cNvPr id="107" name="Rectángulo 106">
          <a:extLst>
            <a:ext uri="{FF2B5EF4-FFF2-40B4-BE49-F238E27FC236}">
              <a16:creationId xmlns:a16="http://schemas.microsoft.com/office/drawing/2014/main" id="{BF811D69-E1B6-41F4-B5EF-94570ECD89AF}"/>
            </a:ext>
          </a:extLst>
        </xdr:cNvPr>
        <xdr:cNvSpPr/>
      </xdr:nvSpPr>
      <xdr:spPr>
        <a:xfrm rot="5400000">
          <a:off x="3832551" y="7059568"/>
          <a:ext cx="1938342" cy="549088"/>
        </a:xfrm>
        <a:prstGeom prst="rect">
          <a:avLst/>
        </a:prstGeom>
        <a:solidFill>
          <a:schemeClr val="accent6">
            <a:lumMod val="40000"/>
            <a:lumOff val="60000"/>
            <a:alpha val="6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2319618</xdr:colOff>
      <xdr:row>33</xdr:row>
      <xdr:rowOff>78441</xdr:rowOff>
    </xdr:from>
    <xdr:to>
      <xdr:col>1</xdr:col>
      <xdr:colOff>2513596</xdr:colOff>
      <xdr:row>42</xdr:row>
      <xdr:rowOff>201430</xdr:rowOff>
    </xdr:to>
    <xdr:sp macro="" textlink="">
      <xdr:nvSpPr>
        <xdr:cNvPr id="108" name="Rectángulo 107">
          <a:extLst>
            <a:ext uri="{FF2B5EF4-FFF2-40B4-BE49-F238E27FC236}">
              <a16:creationId xmlns:a16="http://schemas.microsoft.com/office/drawing/2014/main" id="{F42593C1-BAE2-45F3-B659-0ABD4E30F39F}"/>
            </a:ext>
          </a:extLst>
        </xdr:cNvPr>
        <xdr:cNvSpPr/>
      </xdr:nvSpPr>
      <xdr:spPr>
        <a:xfrm rot="5400000">
          <a:off x="2455965" y="7237123"/>
          <a:ext cx="1938342" cy="193978"/>
        </a:xfrm>
        <a:prstGeom prst="rect">
          <a:avLst/>
        </a:prstGeom>
        <a:solidFill>
          <a:schemeClr val="accent2">
            <a:lumMod val="60000"/>
            <a:lumOff val="40000"/>
            <a:alpha val="6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3104029</xdr:colOff>
      <xdr:row>33</xdr:row>
      <xdr:rowOff>78441</xdr:rowOff>
    </xdr:from>
    <xdr:to>
      <xdr:col>2</xdr:col>
      <xdr:colOff>302557</xdr:colOff>
      <xdr:row>42</xdr:row>
      <xdr:rowOff>201430</xdr:rowOff>
    </xdr:to>
    <xdr:sp macro="" textlink="">
      <xdr:nvSpPr>
        <xdr:cNvPr id="109" name="Rectángulo 108">
          <a:extLst>
            <a:ext uri="{FF2B5EF4-FFF2-40B4-BE49-F238E27FC236}">
              <a16:creationId xmlns:a16="http://schemas.microsoft.com/office/drawing/2014/main" id="{51A60057-015D-462C-AB9E-F1B04F79A0EC}"/>
            </a:ext>
          </a:extLst>
        </xdr:cNvPr>
        <xdr:cNvSpPr/>
      </xdr:nvSpPr>
      <xdr:spPr>
        <a:xfrm rot="5400000">
          <a:off x="3356299" y="7121200"/>
          <a:ext cx="1938342" cy="425823"/>
        </a:xfrm>
        <a:prstGeom prst="rect">
          <a:avLst/>
        </a:prstGeom>
        <a:solidFill>
          <a:schemeClr val="accent2">
            <a:lumMod val="60000"/>
            <a:lumOff val="40000"/>
            <a:alpha val="6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470649</xdr:colOff>
      <xdr:row>33</xdr:row>
      <xdr:rowOff>78441</xdr:rowOff>
    </xdr:from>
    <xdr:to>
      <xdr:col>4</xdr:col>
      <xdr:colOff>347384</xdr:colOff>
      <xdr:row>42</xdr:row>
      <xdr:rowOff>201430</xdr:rowOff>
    </xdr:to>
    <xdr:sp macro="" textlink="">
      <xdr:nvSpPr>
        <xdr:cNvPr id="110" name="Rectángulo 109">
          <a:extLst>
            <a:ext uri="{FF2B5EF4-FFF2-40B4-BE49-F238E27FC236}">
              <a16:creationId xmlns:a16="http://schemas.microsoft.com/office/drawing/2014/main" id="{80ED0662-F00A-4F38-8558-E90596AB9444}"/>
            </a:ext>
          </a:extLst>
        </xdr:cNvPr>
        <xdr:cNvSpPr/>
      </xdr:nvSpPr>
      <xdr:spPr>
        <a:xfrm rot="5400000">
          <a:off x="4818669" y="7059568"/>
          <a:ext cx="1938342" cy="549088"/>
        </a:xfrm>
        <a:prstGeom prst="rect">
          <a:avLst/>
        </a:prstGeom>
        <a:solidFill>
          <a:schemeClr val="accent6">
            <a:lumMod val="40000"/>
            <a:lumOff val="60000"/>
            <a:alpha val="6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369794</xdr:colOff>
      <xdr:row>33</xdr:row>
      <xdr:rowOff>67235</xdr:rowOff>
    </xdr:from>
    <xdr:to>
      <xdr:col>4</xdr:col>
      <xdr:colOff>563772</xdr:colOff>
      <xdr:row>42</xdr:row>
      <xdr:rowOff>190224</xdr:rowOff>
    </xdr:to>
    <xdr:sp macro="" textlink="">
      <xdr:nvSpPr>
        <xdr:cNvPr id="111" name="Rectángulo 110">
          <a:extLst>
            <a:ext uri="{FF2B5EF4-FFF2-40B4-BE49-F238E27FC236}">
              <a16:creationId xmlns:a16="http://schemas.microsoft.com/office/drawing/2014/main" id="{786C11D5-816B-434E-A4FE-6E4E358151D0}"/>
            </a:ext>
          </a:extLst>
        </xdr:cNvPr>
        <xdr:cNvSpPr/>
      </xdr:nvSpPr>
      <xdr:spPr>
        <a:xfrm rot="5400000">
          <a:off x="5212612" y="7225917"/>
          <a:ext cx="1938342" cy="193978"/>
        </a:xfrm>
        <a:prstGeom prst="rect">
          <a:avLst/>
        </a:prstGeom>
        <a:solidFill>
          <a:schemeClr val="accent2">
            <a:lumMod val="60000"/>
            <a:lumOff val="40000"/>
            <a:alpha val="6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33619</xdr:colOff>
      <xdr:row>33</xdr:row>
      <xdr:rowOff>78441</xdr:rowOff>
    </xdr:from>
    <xdr:to>
      <xdr:col>3</xdr:col>
      <xdr:colOff>459442</xdr:colOff>
      <xdr:row>42</xdr:row>
      <xdr:rowOff>201430</xdr:rowOff>
    </xdr:to>
    <xdr:sp macro="" textlink="">
      <xdr:nvSpPr>
        <xdr:cNvPr id="114" name="Rectángulo 113">
          <a:extLst>
            <a:ext uri="{FF2B5EF4-FFF2-40B4-BE49-F238E27FC236}">
              <a16:creationId xmlns:a16="http://schemas.microsoft.com/office/drawing/2014/main" id="{6424CFC3-6968-485C-A883-1074E827FD1A}"/>
            </a:ext>
          </a:extLst>
        </xdr:cNvPr>
        <xdr:cNvSpPr/>
      </xdr:nvSpPr>
      <xdr:spPr>
        <a:xfrm rot="5400000">
          <a:off x="4320007" y="7121200"/>
          <a:ext cx="1938342" cy="425823"/>
        </a:xfrm>
        <a:prstGeom prst="rect">
          <a:avLst/>
        </a:prstGeom>
        <a:solidFill>
          <a:schemeClr val="accent2">
            <a:lumMod val="60000"/>
            <a:lumOff val="40000"/>
            <a:alpha val="6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537882</xdr:colOff>
      <xdr:row>33</xdr:row>
      <xdr:rowOff>56030</xdr:rowOff>
    </xdr:from>
    <xdr:to>
      <xdr:col>7</xdr:col>
      <xdr:colOff>89647</xdr:colOff>
      <xdr:row>42</xdr:row>
      <xdr:rowOff>179019</xdr:rowOff>
    </xdr:to>
    <xdr:sp macro="" textlink="">
      <xdr:nvSpPr>
        <xdr:cNvPr id="115" name="Rectángulo 114">
          <a:extLst>
            <a:ext uri="{FF2B5EF4-FFF2-40B4-BE49-F238E27FC236}">
              <a16:creationId xmlns:a16="http://schemas.microsoft.com/office/drawing/2014/main" id="{72173DFE-F82E-44E3-BFB2-FF05868D62ED}"/>
            </a:ext>
          </a:extLst>
        </xdr:cNvPr>
        <xdr:cNvSpPr/>
      </xdr:nvSpPr>
      <xdr:spPr>
        <a:xfrm rot="5400000">
          <a:off x="6740476" y="7199642"/>
          <a:ext cx="1938342" cy="224118"/>
        </a:xfrm>
        <a:prstGeom prst="rect">
          <a:avLst/>
        </a:prstGeom>
        <a:solidFill>
          <a:schemeClr val="accent2">
            <a:lumMod val="60000"/>
            <a:lumOff val="40000"/>
            <a:alpha val="6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504264</xdr:colOff>
      <xdr:row>33</xdr:row>
      <xdr:rowOff>67235</xdr:rowOff>
    </xdr:from>
    <xdr:to>
      <xdr:col>9</xdr:col>
      <xdr:colOff>93125</xdr:colOff>
      <xdr:row>42</xdr:row>
      <xdr:rowOff>190224</xdr:rowOff>
    </xdr:to>
    <xdr:sp macro="" textlink="">
      <xdr:nvSpPr>
        <xdr:cNvPr id="116" name="Rectángulo 115">
          <a:extLst>
            <a:ext uri="{FF2B5EF4-FFF2-40B4-BE49-F238E27FC236}">
              <a16:creationId xmlns:a16="http://schemas.microsoft.com/office/drawing/2014/main" id="{640E97A2-54DB-4CF6-A33F-A90E4AE6220B}"/>
            </a:ext>
          </a:extLst>
        </xdr:cNvPr>
        <xdr:cNvSpPr/>
      </xdr:nvSpPr>
      <xdr:spPr>
        <a:xfrm rot="5400000">
          <a:off x="8451112" y="7192299"/>
          <a:ext cx="1938342" cy="261214"/>
        </a:xfrm>
        <a:prstGeom prst="rect">
          <a:avLst/>
        </a:prstGeom>
        <a:solidFill>
          <a:schemeClr val="accent2">
            <a:lumMod val="60000"/>
            <a:lumOff val="40000"/>
            <a:alpha val="6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246529</xdr:colOff>
      <xdr:row>33</xdr:row>
      <xdr:rowOff>56029</xdr:rowOff>
    </xdr:from>
    <xdr:to>
      <xdr:col>10</xdr:col>
      <xdr:colOff>470647</xdr:colOff>
      <xdr:row>42</xdr:row>
      <xdr:rowOff>179018</xdr:rowOff>
    </xdr:to>
    <xdr:sp macro="" textlink="">
      <xdr:nvSpPr>
        <xdr:cNvPr id="117" name="Rectángulo 116">
          <a:extLst>
            <a:ext uri="{FF2B5EF4-FFF2-40B4-BE49-F238E27FC236}">
              <a16:creationId xmlns:a16="http://schemas.microsoft.com/office/drawing/2014/main" id="{974B2B1A-8CBB-4A9F-B614-4586758618D6}"/>
            </a:ext>
          </a:extLst>
        </xdr:cNvPr>
        <xdr:cNvSpPr/>
      </xdr:nvSpPr>
      <xdr:spPr>
        <a:xfrm rot="5400000">
          <a:off x="9900535" y="7199641"/>
          <a:ext cx="1938342" cy="224118"/>
        </a:xfrm>
        <a:prstGeom prst="rect">
          <a:avLst/>
        </a:prstGeom>
        <a:solidFill>
          <a:schemeClr val="accent2">
            <a:lumMod val="60000"/>
            <a:lumOff val="40000"/>
            <a:alpha val="6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582705</xdr:colOff>
      <xdr:row>33</xdr:row>
      <xdr:rowOff>67235</xdr:rowOff>
    </xdr:from>
    <xdr:to>
      <xdr:col>13</xdr:col>
      <xdr:colOff>193978</xdr:colOff>
      <xdr:row>42</xdr:row>
      <xdr:rowOff>190224</xdr:rowOff>
    </xdr:to>
    <xdr:sp macro="" textlink="">
      <xdr:nvSpPr>
        <xdr:cNvPr id="118" name="Rectángulo 117">
          <a:extLst>
            <a:ext uri="{FF2B5EF4-FFF2-40B4-BE49-F238E27FC236}">
              <a16:creationId xmlns:a16="http://schemas.microsoft.com/office/drawing/2014/main" id="{4B1FB73D-FFCF-49FE-A2C8-6E854FB3D1DD}"/>
            </a:ext>
          </a:extLst>
        </xdr:cNvPr>
        <xdr:cNvSpPr/>
      </xdr:nvSpPr>
      <xdr:spPr>
        <a:xfrm rot="5400000">
          <a:off x="11611171" y="7181093"/>
          <a:ext cx="1938342" cy="283625"/>
        </a:xfrm>
        <a:prstGeom prst="rect">
          <a:avLst/>
        </a:prstGeom>
        <a:solidFill>
          <a:schemeClr val="accent2">
            <a:lumMod val="60000"/>
            <a:lumOff val="40000"/>
            <a:alpha val="6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89647</xdr:colOff>
      <xdr:row>33</xdr:row>
      <xdr:rowOff>67236</xdr:rowOff>
    </xdr:from>
    <xdr:to>
      <xdr:col>7</xdr:col>
      <xdr:colOff>638735</xdr:colOff>
      <xdr:row>42</xdr:row>
      <xdr:rowOff>190225</xdr:rowOff>
    </xdr:to>
    <xdr:sp macro="" textlink="">
      <xdr:nvSpPr>
        <xdr:cNvPr id="119" name="Rectángulo 118">
          <a:extLst>
            <a:ext uri="{FF2B5EF4-FFF2-40B4-BE49-F238E27FC236}">
              <a16:creationId xmlns:a16="http://schemas.microsoft.com/office/drawing/2014/main" id="{7655F235-7CC4-4C6F-BE97-01BBD169DE76}"/>
            </a:ext>
          </a:extLst>
        </xdr:cNvPr>
        <xdr:cNvSpPr/>
      </xdr:nvSpPr>
      <xdr:spPr>
        <a:xfrm rot="5400000">
          <a:off x="7127079" y="7451775"/>
          <a:ext cx="1938342" cy="549088"/>
        </a:xfrm>
        <a:prstGeom prst="rect">
          <a:avLst/>
        </a:prstGeom>
        <a:solidFill>
          <a:schemeClr val="accent6">
            <a:lumMod val="40000"/>
            <a:lumOff val="60000"/>
            <a:alpha val="6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1019735</xdr:colOff>
      <xdr:row>33</xdr:row>
      <xdr:rowOff>67235</xdr:rowOff>
    </xdr:from>
    <xdr:to>
      <xdr:col>8</xdr:col>
      <xdr:colOff>515470</xdr:colOff>
      <xdr:row>42</xdr:row>
      <xdr:rowOff>190224</xdr:rowOff>
    </xdr:to>
    <xdr:sp macro="" textlink="">
      <xdr:nvSpPr>
        <xdr:cNvPr id="120" name="Rectángulo 119">
          <a:extLst>
            <a:ext uri="{FF2B5EF4-FFF2-40B4-BE49-F238E27FC236}">
              <a16:creationId xmlns:a16="http://schemas.microsoft.com/office/drawing/2014/main" id="{82AD7A62-0E8E-4B10-A5D7-72FA4B908D39}"/>
            </a:ext>
          </a:extLst>
        </xdr:cNvPr>
        <xdr:cNvSpPr/>
      </xdr:nvSpPr>
      <xdr:spPr>
        <a:xfrm rot="5400000">
          <a:off x="8057167" y="7451774"/>
          <a:ext cx="1938342" cy="549088"/>
        </a:xfrm>
        <a:prstGeom prst="rect">
          <a:avLst/>
        </a:prstGeom>
        <a:solidFill>
          <a:schemeClr val="accent6">
            <a:lumMod val="40000"/>
            <a:lumOff val="60000"/>
            <a:alpha val="6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493059</xdr:colOff>
      <xdr:row>33</xdr:row>
      <xdr:rowOff>56030</xdr:rowOff>
    </xdr:from>
    <xdr:to>
      <xdr:col>11</xdr:col>
      <xdr:colOff>369794</xdr:colOff>
      <xdr:row>42</xdr:row>
      <xdr:rowOff>179019</xdr:rowOff>
    </xdr:to>
    <xdr:sp macro="" textlink="">
      <xdr:nvSpPr>
        <xdr:cNvPr id="121" name="Rectángulo 120">
          <a:extLst>
            <a:ext uri="{FF2B5EF4-FFF2-40B4-BE49-F238E27FC236}">
              <a16:creationId xmlns:a16="http://schemas.microsoft.com/office/drawing/2014/main" id="{BB10F9DE-E411-4A21-B94E-218EA12B7625}"/>
            </a:ext>
          </a:extLst>
        </xdr:cNvPr>
        <xdr:cNvSpPr/>
      </xdr:nvSpPr>
      <xdr:spPr>
        <a:xfrm rot="5400000">
          <a:off x="10309550" y="7037157"/>
          <a:ext cx="1938342" cy="549088"/>
        </a:xfrm>
        <a:prstGeom prst="rect">
          <a:avLst/>
        </a:prstGeom>
        <a:solidFill>
          <a:schemeClr val="accent6">
            <a:lumMod val="40000"/>
            <a:lumOff val="60000"/>
            <a:alpha val="6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56029</xdr:colOff>
      <xdr:row>33</xdr:row>
      <xdr:rowOff>67236</xdr:rowOff>
    </xdr:from>
    <xdr:to>
      <xdr:col>12</xdr:col>
      <xdr:colOff>605117</xdr:colOff>
      <xdr:row>42</xdr:row>
      <xdr:rowOff>190225</xdr:rowOff>
    </xdr:to>
    <xdr:sp macro="" textlink="">
      <xdr:nvSpPr>
        <xdr:cNvPr id="122" name="Rectángulo 121">
          <a:extLst>
            <a:ext uri="{FF2B5EF4-FFF2-40B4-BE49-F238E27FC236}">
              <a16:creationId xmlns:a16="http://schemas.microsoft.com/office/drawing/2014/main" id="{A7636354-63DC-45BA-9BFB-65DDDCDB2383}"/>
            </a:ext>
          </a:extLst>
        </xdr:cNvPr>
        <xdr:cNvSpPr/>
      </xdr:nvSpPr>
      <xdr:spPr>
        <a:xfrm rot="5400000">
          <a:off x="11217226" y="7048363"/>
          <a:ext cx="1938342" cy="549088"/>
        </a:xfrm>
        <a:prstGeom prst="rect">
          <a:avLst/>
        </a:prstGeom>
        <a:solidFill>
          <a:schemeClr val="accent6">
            <a:lumMod val="40000"/>
            <a:lumOff val="60000"/>
            <a:alpha val="6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14</xdr:col>
      <xdr:colOff>1896472</xdr:colOff>
      <xdr:row>25</xdr:row>
      <xdr:rowOff>103781</xdr:rowOff>
    </xdr:from>
    <xdr:to>
      <xdr:col>14</xdr:col>
      <xdr:colOff>2313215</xdr:colOff>
      <xdr:row>26</xdr:row>
      <xdr:rowOff>149680</xdr:rowOff>
    </xdr:to>
    <xdr:sp macro="" textlink="">
      <xdr:nvSpPr>
        <xdr:cNvPr id="123" name="Rectángulo 122">
          <a:extLst>
            <a:ext uri="{FF2B5EF4-FFF2-40B4-BE49-F238E27FC236}">
              <a16:creationId xmlns:a16="http://schemas.microsoft.com/office/drawing/2014/main" id="{5E8A23CF-311A-4398-A0C9-494F7CF640DB}"/>
            </a:ext>
          </a:extLst>
        </xdr:cNvPr>
        <xdr:cNvSpPr/>
      </xdr:nvSpPr>
      <xdr:spPr>
        <a:xfrm>
          <a:off x="15040972" y="4852674"/>
          <a:ext cx="416743" cy="250006"/>
        </a:xfrm>
        <a:prstGeom prst="rect">
          <a:avLst/>
        </a:prstGeom>
        <a:solidFill>
          <a:schemeClr val="accent2">
            <a:lumMod val="60000"/>
            <a:lumOff val="40000"/>
            <a:alpha val="6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14</xdr:col>
      <xdr:colOff>1920747</xdr:colOff>
      <xdr:row>27</xdr:row>
      <xdr:rowOff>120325</xdr:rowOff>
    </xdr:from>
    <xdr:to>
      <xdr:col>14</xdr:col>
      <xdr:colOff>2313215</xdr:colOff>
      <xdr:row>28</xdr:row>
      <xdr:rowOff>163285</xdr:rowOff>
    </xdr:to>
    <xdr:sp macro="" textlink="">
      <xdr:nvSpPr>
        <xdr:cNvPr id="124" name="Rectángulo 123">
          <a:extLst>
            <a:ext uri="{FF2B5EF4-FFF2-40B4-BE49-F238E27FC236}">
              <a16:creationId xmlns:a16="http://schemas.microsoft.com/office/drawing/2014/main" id="{1E4D0F69-F062-40D4-BCEB-D64F51F3A21F}"/>
            </a:ext>
          </a:extLst>
        </xdr:cNvPr>
        <xdr:cNvSpPr/>
      </xdr:nvSpPr>
      <xdr:spPr>
        <a:xfrm>
          <a:off x="15065247" y="5277432"/>
          <a:ext cx="392468" cy="247067"/>
        </a:xfrm>
        <a:prstGeom prst="rect">
          <a:avLst/>
        </a:prstGeom>
        <a:solidFill>
          <a:schemeClr val="accent6">
            <a:lumMod val="40000"/>
            <a:lumOff val="60000"/>
            <a:alpha val="6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14</xdr:col>
      <xdr:colOff>2313214</xdr:colOff>
      <xdr:row>25</xdr:row>
      <xdr:rowOff>163284</xdr:rowOff>
    </xdr:from>
    <xdr:to>
      <xdr:col>15</xdr:col>
      <xdr:colOff>122464</xdr:colOff>
      <xdr:row>30</xdr:row>
      <xdr:rowOff>27213</xdr:rowOff>
    </xdr:to>
    <xdr:sp macro="" textlink="">
      <xdr:nvSpPr>
        <xdr:cNvPr id="125" name="CuadroTexto 124">
          <a:extLst>
            <a:ext uri="{FF2B5EF4-FFF2-40B4-BE49-F238E27FC236}">
              <a16:creationId xmlns:a16="http://schemas.microsoft.com/office/drawing/2014/main" id="{0C5814A0-39C7-4D19-A2FA-33286310D708}"/>
            </a:ext>
          </a:extLst>
        </xdr:cNvPr>
        <xdr:cNvSpPr txBox="1"/>
      </xdr:nvSpPr>
      <xdr:spPr>
        <a:xfrm>
          <a:off x="15457714" y="4912177"/>
          <a:ext cx="1442357" cy="884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COL.</a:t>
          </a:r>
          <a:r>
            <a:rPr lang="es-MX" sz="1200" b="1" baseline="0"/>
            <a:t> ADOPASTO</a:t>
          </a:r>
        </a:p>
        <a:p>
          <a:endParaRPr lang="es-MX" sz="14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COL.</a:t>
          </a:r>
          <a:r>
            <a:rPr lang="es-MX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ADOPASTO</a:t>
          </a:r>
          <a:endParaRPr lang="es-MX" sz="1600">
            <a:effectLst/>
          </a:endParaRPr>
        </a:p>
        <a:p>
          <a:endParaRPr lang="es-MX" sz="1400" b="1"/>
        </a:p>
      </xdr:txBody>
    </xdr:sp>
    <xdr:clientData/>
  </xdr:twoCellAnchor>
  <xdr:twoCellAnchor>
    <xdr:from>
      <xdr:col>1</xdr:col>
      <xdr:colOff>358589</xdr:colOff>
      <xdr:row>43</xdr:row>
      <xdr:rowOff>156882</xdr:rowOff>
    </xdr:from>
    <xdr:to>
      <xdr:col>1</xdr:col>
      <xdr:colOff>627530</xdr:colOff>
      <xdr:row>43</xdr:row>
      <xdr:rowOff>156882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4521CFDC-4709-4450-A59F-AC530402463E}"/>
            </a:ext>
          </a:extLst>
        </xdr:cNvPr>
        <xdr:cNvCxnSpPr/>
      </xdr:nvCxnSpPr>
      <xdr:spPr>
        <a:xfrm>
          <a:off x="1367118" y="8863853"/>
          <a:ext cx="26894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616323</xdr:colOff>
      <xdr:row>43</xdr:row>
      <xdr:rowOff>156882</xdr:rowOff>
    </xdr:from>
    <xdr:to>
      <xdr:col>1</xdr:col>
      <xdr:colOff>1210236</xdr:colOff>
      <xdr:row>43</xdr:row>
      <xdr:rowOff>168088</xdr:rowOff>
    </xdr:to>
    <xdr:cxnSp macro="">
      <xdr:nvCxnSpPr>
        <xdr:cNvPr id="90" name="Conector recto de flecha 89">
          <a:extLst>
            <a:ext uri="{FF2B5EF4-FFF2-40B4-BE49-F238E27FC236}">
              <a16:creationId xmlns:a16="http://schemas.microsoft.com/office/drawing/2014/main" id="{09CF91C0-6D04-4632-A4A0-72355BB95979}"/>
            </a:ext>
          </a:extLst>
        </xdr:cNvPr>
        <xdr:cNvCxnSpPr/>
      </xdr:nvCxnSpPr>
      <xdr:spPr>
        <a:xfrm>
          <a:off x="1624852" y="8863853"/>
          <a:ext cx="593913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1176618</xdr:colOff>
      <xdr:row>43</xdr:row>
      <xdr:rowOff>181694</xdr:rowOff>
    </xdr:from>
    <xdr:to>
      <xdr:col>1</xdr:col>
      <xdr:colOff>1445559</xdr:colOff>
      <xdr:row>43</xdr:row>
      <xdr:rowOff>181694</xdr:rowOff>
    </xdr:to>
    <xdr:cxnSp macro="">
      <xdr:nvCxnSpPr>
        <xdr:cNvPr id="91" name="Conector recto de flecha 90">
          <a:extLst>
            <a:ext uri="{FF2B5EF4-FFF2-40B4-BE49-F238E27FC236}">
              <a16:creationId xmlns:a16="http://schemas.microsoft.com/office/drawing/2014/main" id="{05434F6E-505E-42CC-A2A3-FE56C7B301CB}"/>
            </a:ext>
          </a:extLst>
        </xdr:cNvPr>
        <xdr:cNvCxnSpPr/>
      </xdr:nvCxnSpPr>
      <xdr:spPr>
        <a:xfrm>
          <a:off x="2183547" y="9012730"/>
          <a:ext cx="26894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2263588</xdr:colOff>
      <xdr:row>43</xdr:row>
      <xdr:rowOff>156882</xdr:rowOff>
    </xdr:from>
    <xdr:to>
      <xdr:col>1</xdr:col>
      <xdr:colOff>2532529</xdr:colOff>
      <xdr:row>43</xdr:row>
      <xdr:rowOff>156882</xdr:rowOff>
    </xdr:to>
    <xdr:cxnSp macro="">
      <xdr:nvCxnSpPr>
        <xdr:cNvPr id="92" name="Conector recto de flecha 91">
          <a:extLst>
            <a:ext uri="{FF2B5EF4-FFF2-40B4-BE49-F238E27FC236}">
              <a16:creationId xmlns:a16="http://schemas.microsoft.com/office/drawing/2014/main" id="{9D5089DE-9DC4-493B-8B12-3C8BD89363F1}"/>
            </a:ext>
          </a:extLst>
        </xdr:cNvPr>
        <xdr:cNvCxnSpPr/>
      </xdr:nvCxnSpPr>
      <xdr:spPr>
        <a:xfrm>
          <a:off x="3272117" y="8863853"/>
          <a:ext cx="26894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2498912</xdr:colOff>
      <xdr:row>43</xdr:row>
      <xdr:rowOff>156882</xdr:rowOff>
    </xdr:from>
    <xdr:to>
      <xdr:col>1</xdr:col>
      <xdr:colOff>3092825</xdr:colOff>
      <xdr:row>43</xdr:row>
      <xdr:rowOff>168088</xdr:rowOff>
    </xdr:to>
    <xdr:cxnSp macro="">
      <xdr:nvCxnSpPr>
        <xdr:cNvPr id="93" name="Conector recto de flecha 92">
          <a:extLst>
            <a:ext uri="{FF2B5EF4-FFF2-40B4-BE49-F238E27FC236}">
              <a16:creationId xmlns:a16="http://schemas.microsoft.com/office/drawing/2014/main" id="{BCDF9A83-6D37-408F-88C4-CB1FB1131BCC}"/>
            </a:ext>
          </a:extLst>
        </xdr:cNvPr>
        <xdr:cNvCxnSpPr/>
      </xdr:nvCxnSpPr>
      <xdr:spPr>
        <a:xfrm>
          <a:off x="3505841" y="8987918"/>
          <a:ext cx="593913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3070412</xdr:colOff>
      <xdr:row>43</xdr:row>
      <xdr:rowOff>168088</xdr:rowOff>
    </xdr:from>
    <xdr:to>
      <xdr:col>2</xdr:col>
      <xdr:colOff>324970</xdr:colOff>
      <xdr:row>43</xdr:row>
      <xdr:rowOff>168088</xdr:rowOff>
    </xdr:to>
    <xdr:cxnSp macro="">
      <xdr:nvCxnSpPr>
        <xdr:cNvPr id="94" name="Conector recto de flecha 93">
          <a:extLst>
            <a:ext uri="{FF2B5EF4-FFF2-40B4-BE49-F238E27FC236}">
              <a16:creationId xmlns:a16="http://schemas.microsoft.com/office/drawing/2014/main" id="{23509CE5-869D-4F1B-B074-50F43C080353}"/>
            </a:ext>
          </a:extLst>
        </xdr:cNvPr>
        <xdr:cNvCxnSpPr/>
      </xdr:nvCxnSpPr>
      <xdr:spPr>
        <a:xfrm>
          <a:off x="4078941" y="8875059"/>
          <a:ext cx="481853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291353</xdr:colOff>
      <xdr:row>43</xdr:row>
      <xdr:rowOff>168088</xdr:rowOff>
    </xdr:from>
    <xdr:to>
      <xdr:col>3</xdr:col>
      <xdr:colOff>78443</xdr:colOff>
      <xdr:row>43</xdr:row>
      <xdr:rowOff>179294</xdr:rowOff>
    </xdr:to>
    <xdr:cxnSp macro="">
      <xdr:nvCxnSpPr>
        <xdr:cNvPr id="98" name="Conector recto de flecha 97">
          <a:extLst>
            <a:ext uri="{FF2B5EF4-FFF2-40B4-BE49-F238E27FC236}">
              <a16:creationId xmlns:a16="http://schemas.microsoft.com/office/drawing/2014/main" id="{814C241D-5C4C-4736-8C1D-A803E4FA0E15}"/>
            </a:ext>
          </a:extLst>
        </xdr:cNvPr>
        <xdr:cNvCxnSpPr/>
      </xdr:nvCxnSpPr>
      <xdr:spPr>
        <a:xfrm>
          <a:off x="4527177" y="8875059"/>
          <a:ext cx="593913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481853</xdr:colOff>
      <xdr:row>43</xdr:row>
      <xdr:rowOff>179293</xdr:rowOff>
    </xdr:from>
    <xdr:to>
      <xdr:col>4</xdr:col>
      <xdr:colOff>403413</xdr:colOff>
      <xdr:row>43</xdr:row>
      <xdr:rowOff>190499</xdr:rowOff>
    </xdr:to>
    <xdr:cxnSp macro="">
      <xdr:nvCxnSpPr>
        <xdr:cNvPr id="100" name="Conector recto de flecha 99">
          <a:extLst>
            <a:ext uri="{FF2B5EF4-FFF2-40B4-BE49-F238E27FC236}">
              <a16:creationId xmlns:a16="http://schemas.microsoft.com/office/drawing/2014/main" id="{82C09253-3A19-42CC-8258-1A8A6ED8A77E}"/>
            </a:ext>
          </a:extLst>
        </xdr:cNvPr>
        <xdr:cNvCxnSpPr/>
      </xdr:nvCxnSpPr>
      <xdr:spPr>
        <a:xfrm>
          <a:off x="5524500" y="8886264"/>
          <a:ext cx="593913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67235</xdr:colOff>
      <xdr:row>43</xdr:row>
      <xdr:rowOff>168088</xdr:rowOff>
    </xdr:from>
    <xdr:to>
      <xdr:col>7</xdr:col>
      <xdr:colOff>661148</xdr:colOff>
      <xdr:row>43</xdr:row>
      <xdr:rowOff>179294</xdr:rowOff>
    </xdr:to>
    <xdr:cxnSp macro="">
      <xdr:nvCxnSpPr>
        <xdr:cNvPr id="101" name="Conector recto de flecha 100">
          <a:extLst>
            <a:ext uri="{FF2B5EF4-FFF2-40B4-BE49-F238E27FC236}">
              <a16:creationId xmlns:a16="http://schemas.microsoft.com/office/drawing/2014/main" id="{42EE30F5-C9CD-4239-92D8-DCCA86CA0C00}"/>
            </a:ext>
          </a:extLst>
        </xdr:cNvPr>
        <xdr:cNvCxnSpPr/>
      </xdr:nvCxnSpPr>
      <xdr:spPr>
        <a:xfrm>
          <a:off x="7799294" y="8875059"/>
          <a:ext cx="593913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1008530</xdr:colOff>
      <xdr:row>43</xdr:row>
      <xdr:rowOff>179293</xdr:rowOff>
    </xdr:from>
    <xdr:to>
      <xdr:col>8</xdr:col>
      <xdr:colOff>549090</xdr:colOff>
      <xdr:row>43</xdr:row>
      <xdr:rowOff>190499</xdr:rowOff>
    </xdr:to>
    <xdr:cxnSp macro="">
      <xdr:nvCxnSpPr>
        <xdr:cNvPr id="103" name="Conector recto de flecha 102">
          <a:extLst>
            <a:ext uri="{FF2B5EF4-FFF2-40B4-BE49-F238E27FC236}">
              <a16:creationId xmlns:a16="http://schemas.microsoft.com/office/drawing/2014/main" id="{C95A4AF3-EA91-44CE-948A-50B5C13ED792}"/>
            </a:ext>
          </a:extLst>
        </xdr:cNvPr>
        <xdr:cNvCxnSpPr/>
      </xdr:nvCxnSpPr>
      <xdr:spPr>
        <a:xfrm>
          <a:off x="8740589" y="8886264"/>
          <a:ext cx="593913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481853</xdr:colOff>
      <xdr:row>43</xdr:row>
      <xdr:rowOff>179293</xdr:rowOff>
    </xdr:from>
    <xdr:to>
      <xdr:col>11</xdr:col>
      <xdr:colOff>403413</xdr:colOff>
      <xdr:row>43</xdr:row>
      <xdr:rowOff>190499</xdr:rowOff>
    </xdr:to>
    <xdr:cxnSp macro="">
      <xdr:nvCxnSpPr>
        <xdr:cNvPr id="104" name="Conector recto de flecha 103">
          <a:extLst>
            <a:ext uri="{FF2B5EF4-FFF2-40B4-BE49-F238E27FC236}">
              <a16:creationId xmlns:a16="http://schemas.microsoft.com/office/drawing/2014/main" id="{7CD96A71-F538-461B-98AA-F5817D7F8C01}"/>
            </a:ext>
          </a:extLst>
        </xdr:cNvPr>
        <xdr:cNvCxnSpPr/>
      </xdr:nvCxnSpPr>
      <xdr:spPr>
        <a:xfrm>
          <a:off x="10992971" y="8886264"/>
          <a:ext cx="593913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56029</xdr:colOff>
      <xdr:row>44</xdr:row>
      <xdr:rowOff>0</xdr:rowOff>
    </xdr:from>
    <xdr:to>
      <xdr:col>12</xdr:col>
      <xdr:colOff>649942</xdr:colOff>
      <xdr:row>44</xdr:row>
      <xdr:rowOff>11206</xdr:rowOff>
    </xdr:to>
    <xdr:cxnSp macro="">
      <xdr:nvCxnSpPr>
        <xdr:cNvPr id="105" name="Conector recto de flecha 104">
          <a:extLst>
            <a:ext uri="{FF2B5EF4-FFF2-40B4-BE49-F238E27FC236}">
              <a16:creationId xmlns:a16="http://schemas.microsoft.com/office/drawing/2014/main" id="{7D27207E-21DC-427C-A33D-FC3226C3FA38}"/>
            </a:ext>
          </a:extLst>
        </xdr:cNvPr>
        <xdr:cNvCxnSpPr/>
      </xdr:nvCxnSpPr>
      <xdr:spPr>
        <a:xfrm>
          <a:off x="11911853" y="8908676"/>
          <a:ext cx="593913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44824</xdr:colOff>
      <xdr:row>43</xdr:row>
      <xdr:rowOff>179294</xdr:rowOff>
    </xdr:from>
    <xdr:to>
      <xdr:col>3</xdr:col>
      <xdr:colOff>526677</xdr:colOff>
      <xdr:row>43</xdr:row>
      <xdr:rowOff>179294</xdr:rowOff>
    </xdr:to>
    <xdr:cxnSp macro="">
      <xdr:nvCxnSpPr>
        <xdr:cNvPr id="112" name="Conector recto de flecha 111">
          <a:extLst>
            <a:ext uri="{FF2B5EF4-FFF2-40B4-BE49-F238E27FC236}">
              <a16:creationId xmlns:a16="http://schemas.microsoft.com/office/drawing/2014/main" id="{C90FB2A4-D77F-4141-86DA-BA9C64B648B9}"/>
            </a:ext>
          </a:extLst>
        </xdr:cNvPr>
        <xdr:cNvCxnSpPr/>
      </xdr:nvCxnSpPr>
      <xdr:spPr>
        <a:xfrm>
          <a:off x="5087471" y="8886265"/>
          <a:ext cx="481853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369794</xdr:colOff>
      <xdr:row>43</xdr:row>
      <xdr:rowOff>192901</xdr:rowOff>
    </xdr:from>
    <xdr:to>
      <xdr:col>4</xdr:col>
      <xdr:colOff>638735</xdr:colOff>
      <xdr:row>43</xdr:row>
      <xdr:rowOff>192901</xdr:rowOff>
    </xdr:to>
    <xdr:cxnSp macro="">
      <xdr:nvCxnSpPr>
        <xdr:cNvPr id="113" name="Conector recto de flecha 112">
          <a:extLst>
            <a:ext uri="{FF2B5EF4-FFF2-40B4-BE49-F238E27FC236}">
              <a16:creationId xmlns:a16="http://schemas.microsoft.com/office/drawing/2014/main" id="{CF8395F7-01FC-4B14-9504-15256398A0CA}"/>
            </a:ext>
          </a:extLst>
        </xdr:cNvPr>
        <xdr:cNvCxnSpPr/>
      </xdr:nvCxnSpPr>
      <xdr:spPr>
        <a:xfrm>
          <a:off x="6084794" y="9023937"/>
          <a:ext cx="26894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493059</xdr:colOff>
      <xdr:row>43</xdr:row>
      <xdr:rowOff>168088</xdr:rowOff>
    </xdr:from>
    <xdr:to>
      <xdr:col>7</xdr:col>
      <xdr:colOff>89647</xdr:colOff>
      <xdr:row>43</xdr:row>
      <xdr:rowOff>168088</xdr:rowOff>
    </xdr:to>
    <xdr:cxnSp macro="">
      <xdr:nvCxnSpPr>
        <xdr:cNvPr id="126" name="Conector recto de flecha 125">
          <a:extLst>
            <a:ext uri="{FF2B5EF4-FFF2-40B4-BE49-F238E27FC236}">
              <a16:creationId xmlns:a16="http://schemas.microsoft.com/office/drawing/2014/main" id="{5D96B868-766F-487B-911F-6BBB4681976B}"/>
            </a:ext>
          </a:extLst>
        </xdr:cNvPr>
        <xdr:cNvCxnSpPr/>
      </xdr:nvCxnSpPr>
      <xdr:spPr>
        <a:xfrm>
          <a:off x="7552765" y="8875059"/>
          <a:ext cx="26894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638735</xdr:colOff>
      <xdr:row>43</xdr:row>
      <xdr:rowOff>179294</xdr:rowOff>
    </xdr:from>
    <xdr:to>
      <xdr:col>7</xdr:col>
      <xdr:colOff>1042147</xdr:colOff>
      <xdr:row>43</xdr:row>
      <xdr:rowOff>179294</xdr:rowOff>
    </xdr:to>
    <xdr:cxnSp macro="">
      <xdr:nvCxnSpPr>
        <xdr:cNvPr id="127" name="Conector recto de flecha 126">
          <a:extLst>
            <a:ext uri="{FF2B5EF4-FFF2-40B4-BE49-F238E27FC236}">
              <a16:creationId xmlns:a16="http://schemas.microsoft.com/office/drawing/2014/main" id="{8BCAF9DE-48C1-4040-8EC5-A966929BE854}"/>
            </a:ext>
          </a:extLst>
        </xdr:cNvPr>
        <xdr:cNvCxnSpPr/>
      </xdr:nvCxnSpPr>
      <xdr:spPr>
        <a:xfrm>
          <a:off x="8370794" y="8886265"/>
          <a:ext cx="403412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537883</xdr:colOff>
      <xdr:row>43</xdr:row>
      <xdr:rowOff>190499</xdr:rowOff>
    </xdr:from>
    <xdr:to>
      <xdr:col>9</xdr:col>
      <xdr:colOff>134471</xdr:colOff>
      <xdr:row>43</xdr:row>
      <xdr:rowOff>190499</xdr:rowOff>
    </xdr:to>
    <xdr:cxnSp macro="">
      <xdr:nvCxnSpPr>
        <xdr:cNvPr id="128" name="Conector recto de flecha 127">
          <a:extLst>
            <a:ext uri="{FF2B5EF4-FFF2-40B4-BE49-F238E27FC236}">
              <a16:creationId xmlns:a16="http://schemas.microsoft.com/office/drawing/2014/main" id="{9DD5A5D8-1587-4D06-A2D6-A6EBEAA8F63D}"/>
            </a:ext>
          </a:extLst>
        </xdr:cNvPr>
        <xdr:cNvCxnSpPr/>
      </xdr:nvCxnSpPr>
      <xdr:spPr>
        <a:xfrm>
          <a:off x="9323295" y="8897470"/>
          <a:ext cx="26894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224118</xdr:colOff>
      <xdr:row>43</xdr:row>
      <xdr:rowOff>179293</xdr:rowOff>
    </xdr:from>
    <xdr:to>
      <xdr:col>10</xdr:col>
      <xdr:colOff>493059</xdr:colOff>
      <xdr:row>43</xdr:row>
      <xdr:rowOff>179293</xdr:rowOff>
    </xdr:to>
    <xdr:cxnSp macro="">
      <xdr:nvCxnSpPr>
        <xdr:cNvPr id="129" name="Conector recto de flecha 128">
          <a:extLst>
            <a:ext uri="{FF2B5EF4-FFF2-40B4-BE49-F238E27FC236}">
              <a16:creationId xmlns:a16="http://schemas.microsoft.com/office/drawing/2014/main" id="{F03A67CD-B969-4C3F-AE50-123284A6AC8E}"/>
            </a:ext>
          </a:extLst>
        </xdr:cNvPr>
        <xdr:cNvCxnSpPr/>
      </xdr:nvCxnSpPr>
      <xdr:spPr>
        <a:xfrm>
          <a:off x="10735236" y="8886264"/>
          <a:ext cx="26894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381001</xdr:colOff>
      <xdr:row>43</xdr:row>
      <xdr:rowOff>190499</xdr:rowOff>
    </xdr:from>
    <xdr:to>
      <xdr:col>12</xdr:col>
      <xdr:colOff>100852</xdr:colOff>
      <xdr:row>44</xdr:row>
      <xdr:rowOff>0</xdr:rowOff>
    </xdr:to>
    <xdr:cxnSp macro="">
      <xdr:nvCxnSpPr>
        <xdr:cNvPr id="130" name="Conector recto de flecha 129">
          <a:extLst>
            <a:ext uri="{FF2B5EF4-FFF2-40B4-BE49-F238E27FC236}">
              <a16:creationId xmlns:a16="http://schemas.microsoft.com/office/drawing/2014/main" id="{C7B317B0-356D-4589-A396-DB8683368751}"/>
            </a:ext>
          </a:extLst>
        </xdr:cNvPr>
        <xdr:cNvCxnSpPr/>
      </xdr:nvCxnSpPr>
      <xdr:spPr>
        <a:xfrm>
          <a:off x="11564472" y="8897470"/>
          <a:ext cx="392204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638735</xdr:colOff>
      <xdr:row>44</xdr:row>
      <xdr:rowOff>11206</xdr:rowOff>
    </xdr:from>
    <xdr:to>
      <xdr:col>13</xdr:col>
      <xdr:colOff>235324</xdr:colOff>
      <xdr:row>44</xdr:row>
      <xdr:rowOff>11206</xdr:rowOff>
    </xdr:to>
    <xdr:cxnSp macro="">
      <xdr:nvCxnSpPr>
        <xdr:cNvPr id="131" name="Conector recto de flecha 130">
          <a:extLst>
            <a:ext uri="{FF2B5EF4-FFF2-40B4-BE49-F238E27FC236}">
              <a16:creationId xmlns:a16="http://schemas.microsoft.com/office/drawing/2014/main" id="{40AE22F7-BBF3-40A4-8409-F7ECC8362679}"/>
            </a:ext>
          </a:extLst>
        </xdr:cNvPr>
        <xdr:cNvCxnSpPr/>
      </xdr:nvCxnSpPr>
      <xdr:spPr>
        <a:xfrm>
          <a:off x="12494559" y="8919882"/>
          <a:ext cx="26894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179295</xdr:colOff>
      <xdr:row>33</xdr:row>
      <xdr:rowOff>78440</xdr:rowOff>
    </xdr:from>
    <xdr:to>
      <xdr:col>1</xdr:col>
      <xdr:colOff>201706</xdr:colOff>
      <xdr:row>43</xdr:row>
      <xdr:rowOff>11205</xdr:rowOff>
    </xdr:to>
    <xdr:cxnSp macro="">
      <xdr:nvCxnSpPr>
        <xdr:cNvPr id="132" name="Conector recto de flecha 131">
          <a:extLst>
            <a:ext uri="{FF2B5EF4-FFF2-40B4-BE49-F238E27FC236}">
              <a16:creationId xmlns:a16="http://schemas.microsoft.com/office/drawing/2014/main" id="{FA3A77F2-E8BC-4EA0-A4B6-7D04083A915A}"/>
            </a:ext>
          </a:extLst>
        </xdr:cNvPr>
        <xdr:cNvCxnSpPr/>
      </xdr:nvCxnSpPr>
      <xdr:spPr>
        <a:xfrm flipH="1" flipV="1">
          <a:off x="1187824" y="6768352"/>
          <a:ext cx="22411" cy="19498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244929</xdr:colOff>
      <xdr:row>44</xdr:row>
      <xdr:rowOff>13607</xdr:rowOff>
    </xdr:from>
    <xdr:to>
      <xdr:col>1</xdr:col>
      <xdr:colOff>898071</xdr:colOff>
      <xdr:row>45</xdr:row>
      <xdr:rowOff>54429</xdr:rowOff>
    </xdr:to>
    <xdr:sp macro="" textlink="">
      <xdr:nvSpPr>
        <xdr:cNvPr id="133" name="CuadroTexto 132">
          <a:extLst>
            <a:ext uri="{FF2B5EF4-FFF2-40B4-BE49-F238E27FC236}">
              <a16:creationId xmlns:a16="http://schemas.microsoft.com/office/drawing/2014/main" id="{332A9654-33C1-48E0-840A-D8B2E8C90EAC}"/>
            </a:ext>
          </a:extLst>
        </xdr:cNvPr>
        <xdr:cNvSpPr txBox="1"/>
      </xdr:nvSpPr>
      <xdr:spPr>
        <a:xfrm>
          <a:off x="1251858" y="9048750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0.50</a:t>
          </a:r>
        </a:p>
      </xdr:txBody>
    </xdr:sp>
    <xdr:clientData/>
  </xdr:twoCellAnchor>
  <xdr:twoCellAnchor>
    <xdr:from>
      <xdr:col>1</xdr:col>
      <xdr:colOff>666750</xdr:colOff>
      <xdr:row>44</xdr:row>
      <xdr:rowOff>13606</xdr:rowOff>
    </xdr:from>
    <xdr:to>
      <xdr:col>1</xdr:col>
      <xdr:colOff>1319892</xdr:colOff>
      <xdr:row>45</xdr:row>
      <xdr:rowOff>54428</xdr:rowOff>
    </xdr:to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id="{0FED5D2B-608C-42FD-B30F-03D435AE265A}"/>
            </a:ext>
          </a:extLst>
        </xdr:cNvPr>
        <xdr:cNvSpPr txBox="1"/>
      </xdr:nvSpPr>
      <xdr:spPr>
        <a:xfrm>
          <a:off x="1673679" y="9048749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1.52</a:t>
          </a:r>
        </a:p>
      </xdr:txBody>
    </xdr:sp>
    <xdr:clientData/>
  </xdr:twoCellAnchor>
  <xdr:twoCellAnchor>
    <xdr:from>
      <xdr:col>1</xdr:col>
      <xdr:colOff>2558142</xdr:colOff>
      <xdr:row>43</xdr:row>
      <xdr:rowOff>204106</xdr:rowOff>
    </xdr:from>
    <xdr:to>
      <xdr:col>1</xdr:col>
      <xdr:colOff>3211284</xdr:colOff>
      <xdr:row>45</xdr:row>
      <xdr:rowOff>40821</xdr:rowOff>
    </xdr:to>
    <xdr:sp macro="" textlink="">
      <xdr:nvSpPr>
        <xdr:cNvPr id="135" name="CuadroTexto 134">
          <a:extLst>
            <a:ext uri="{FF2B5EF4-FFF2-40B4-BE49-F238E27FC236}">
              <a16:creationId xmlns:a16="http://schemas.microsoft.com/office/drawing/2014/main" id="{396943FC-E97C-4ADE-B155-469175EEC303}"/>
            </a:ext>
          </a:extLst>
        </xdr:cNvPr>
        <xdr:cNvSpPr txBox="1"/>
      </xdr:nvSpPr>
      <xdr:spPr>
        <a:xfrm>
          <a:off x="3565071" y="9035142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1.52</a:t>
          </a:r>
        </a:p>
      </xdr:txBody>
    </xdr:sp>
    <xdr:clientData/>
  </xdr:twoCellAnchor>
  <xdr:twoCellAnchor>
    <xdr:from>
      <xdr:col>2</xdr:col>
      <xdr:colOff>381000</xdr:colOff>
      <xdr:row>44</xdr:row>
      <xdr:rowOff>13607</xdr:rowOff>
    </xdr:from>
    <xdr:to>
      <xdr:col>3</xdr:col>
      <xdr:colOff>217713</xdr:colOff>
      <xdr:row>45</xdr:row>
      <xdr:rowOff>54429</xdr:rowOff>
    </xdr:to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id="{9D474755-A261-4E7A-B470-1B88CC149954}"/>
            </a:ext>
          </a:extLst>
        </xdr:cNvPr>
        <xdr:cNvSpPr txBox="1"/>
      </xdr:nvSpPr>
      <xdr:spPr>
        <a:xfrm>
          <a:off x="4612821" y="9048750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1.52</a:t>
          </a:r>
        </a:p>
      </xdr:txBody>
    </xdr:sp>
    <xdr:clientData/>
  </xdr:twoCellAnchor>
  <xdr:twoCellAnchor>
    <xdr:from>
      <xdr:col>3</xdr:col>
      <xdr:colOff>544286</xdr:colOff>
      <xdr:row>43</xdr:row>
      <xdr:rowOff>190500</xdr:rowOff>
    </xdr:from>
    <xdr:to>
      <xdr:col>4</xdr:col>
      <xdr:colOff>530678</xdr:colOff>
      <xdr:row>45</xdr:row>
      <xdr:rowOff>27215</xdr:rowOff>
    </xdr:to>
    <xdr:sp macro="" textlink="">
      <xdr:nvSpPr>
        <xdr:cNvPr id="137" name="CuadroTexto 136">
          <a:extLst>
            <a:ext uri="{FF2B5EF4-FFF2-40B4-BE49-F238E27FC236}">
              <a16:creationId xmlns:a16="http://schemas.microsoft.com/office/drawing/2014/main" id="{B863CEAA-729A-4D22-BAA5-344EAFB7A727}"/>
            </a:ext>
          </a:extLst>
        </xdr:cNvPr>
        <xdr:cNvSpPr txBox="1"/>
      </xdr:nvSpPr>
      <xdr:spPr>
        <a:xfrm>
          <a:off x="5592536" y="9021536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1.52</a:t>
          </a:r>
        </a:p>
      </xdr:txBody>
    </xdr:sp>
    <xdr:clientData/>
  </xdr:twoCellAnchor>
  <xdr:twoCellAnchor>
    <xdr:from>
      <xdr:col>7</xdr:col>
      <xdr:colOff>122464</xdr:colOff>
      <xdr:row>43</xdr:row>
      <xdr:rowOff>204106</xdr:rowOff>
    </xdr:from>
    <xdr:to>
      <xdr:col>7</xdr:col>
      <xdr:colOff>775606</xdr:colOff>
      <xdr:row>45</xdr:row>
      <xdr:rowOff>40821</xdr:rowOff>
    </xdr:to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D83D740E-924F-4C46-85DB-0D30535B4CD0}"/>
            </a:ext>
          </a:extLst>
        </xdr:cNvPr>
        <xdr:cNvSpPr txBox="1"/>
      </xdr:nvSpPr>
      <xdr:spPr>
        <a:xfrm>
          <a:off x="7837714" y="9035142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1.52</a:t>
          </a:r>
        </a:p>
      </xdr:txBody>
    </xdr:sp>
    <xdr:clientData/>
  </xdr:twoCellAnchor>
  <xdr:twoCellAnchor>
    <xdr:from>
      <xdr:col>8</xdr:col>
      <xdr:colOff>13608</xdr:colOff>
      <xdr:row>44</xdr:row>
      <xdr:rowOff>13607</xdr:rowOff>
    </xdr:from>
    <xdr:to>
      <xdr:col>9</xdr:col>
      <xdr:colOff>0</xdr:colOff>
      <xdr:row>45</xdr:row>
      <xdr:rowOff>54429</xdr:rowOff>
    </xdr:to>
    <xdr:sp macro="" textlink="">
      <xdr:nvSpPr>
        <xdr:cNvPr id="139" name="CuadroTexto 138">
          <a:extLst>
            <a:ext uri="{FF2B5EF4-FFF2-40B4-BE49-F238E27FC236}">
              <a16:creationId xmlns:a16="http://schemas.microsoft.com/office/drawing/2014/main" id="{E320B789-11A9-4DE4-BDCE-470EDEDCFC1A}"/>
            </a:ext>
          </a:extLst>
        </xdr:cNvPr>
        <xdr:cNvSpPr txBox="1"/>
      </xdr:nvSpPr>
      <xdr:spPr>
        <a:xfrm>
          <a:off x="8776608" y="9048750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1.52</a:t>
          </a:r>
        </a:p>
      </xdr:txBody>
    </xdr:sp>
    <xdr:clientData/>
  </xdr:twoCellAnchor>
  <xdr:twoCellAnchor>
    <xdr:from>
      <xdr:col>10</xdr:col>
      <xdr:colOff>557893</xdr:colOff>
      <xdr:row>44</xdr:row>
      <xdr:rowOff>13607</xdr:rowOff>
    </xdr:from>
    <xdr:to>
      <xdr:col>11</xdr:col>
      <xdr:colOff>544285</xdr:colOff>
      <xdr:row>45</xdr:row>
      <xdr:rowOff>54429</xdr:rowOff>
    </xdr:to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0CAEA774-7380-4D89-8C41-9A34A9D287A0}"/>
            </a:ext>
          </a:extLst>
        </xdr:cNvPr>
        <xdr:cNvSpPr txBox="1"/>
      </xdr:nvSpPr>
      <xdr:spPr>
        <a:xfrm>
          <a:off x="11035393" y="9048750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1.52</a:t>
          </a:r>
        </a:p>
      </xdr:txBody>
    </xdr:sp>
    <xdr:clientData/>
  </xdr:twoCellAnchor>
  <xdr:twoCellAnchor>
    <xdr:from>
      <xdr:col>12</xdr:col>
      <xdr:colOff>122464</xdr:colOff>
      <xdr:row>44</xdr:row>
      <xdr:rowOff>40822</xdr:rowOff>
    </xdr:from>
    <xdr:to>
      <xdr:col>13</xdr:col>
      <xdr:colOff>108856</xdr:colOff>
      <xdr:row>45</xdr:row>
      <xdr:rowOff>81644</xdr:rowOff>
    </xdr:to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6EC033BA-13C1-42B0-98AD-62494FA54F8D}"/>
            </a:ext>
          </a:extLst>
        </xdr:cNvPr>
        <xdr:cNvSpPr txBox="1"/>
      </xdr:nvSpPr>
      <xdr:spPr>
        <a:xfrm>
          <a:off x="11933464" y="9075965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1.52</a:t>
          </a:r>
        </a:p>
      </xdr:txBody>
    </xdr:sp>
    <xdr:clientData/>
  </xdr:twoCellAnchor>
  <xdr:twoCellAnchor>
    <xdr:from>
      <xdr:col>1</xdr:col>
      <xdr:colOff>2149929</xdr:colOff>
      <xdr:row>44</xdr:row>
      <xdr:rowOff>0</xdr:rowOff>
    </xdr:from>
    <xdr:to>
      <xdr:col>1</xdr:col>
      <xdr:colOff>2803071</xdr:colOff>
      <xdr:row>45</xdr:row>
      <xdr:rowOff>40822</xdr:rowOff>
    </xdr:to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C88EA5A9-6CF9-4831-A465-CA49362680B2}"/>
            </a:ext>
          </a:extLst>
        </xdr:cNvPr>
        <xdr:cNvSpPr txBox="1"/>
      </xdr:nvSpPr>
      <xdr:spPr>
        <a:xfrm>
          <a:off x="3156858" y="9035143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0.60</a:t>
          </a:r>
        </a:p>
      </xdr:txBody>
    </xdr:sp>
    <xdr:clientData/>
  </xdr:twoCellAnchor>
  <xdr:twoCellAnchor>
    <xdr:from>
      <xdr:col>4</xdr:col>
      <xdr:colOff>272143</xdr:colOff>
      <xdr:row>43</xdr:row>
      <xdr:rowOff>190500</xdr:rowOff>
    </xdr:from>
    <xdr:to>
      <xdr:col>5</xdr:col>
      <xdr:colOff>258535</xdr:colOff>
      <xdr:row>45</xdr:row>
      <xdr:rowOff>27215</xdr:rowOff>
    </xdr:to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FC3ED17B-C215-40F6-957D-634CC2B73DD7}"/>
            </a:ext>
          </a:extLst>
        </xdr:cNvPr>
        <xdr:cNvSpPr txBox="1"/>
      </xdr:nvSpPr>
      <xdr:spPr>
        <a:xfrm>
          <a:off x="5987143" y="9021536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0.60</a:t>
          </a:r>
        </a:p>
      </xdr:txBody>
    </xdr:sp>
    <xdr:clientData/>
  </xdr:twoCellAnchor>
  <xdr:twoCellAnchor>
    <xdr:from>
      <xdr:col>6</xdr:col>
      <xdr:colOff>381000</xdr:colOff>
      <xdr:row>43</xdr:row>
      <xdr:rowOff>204106</xdr:rowOff>
    </xdr:from>
    <xdr:to>
      <xdr:col>7</xdr:col>
      <xdr:colOff>367392</xdr:colOff>
      <xdr:row>45</xdr:row>
      <xdr:rowOff>40821</xdr:rowOff>
    </xdr:to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1E2C00DE-2805-4DA9-9F32-FF10CC2EA0E9}"/>
            </a:ext>
          </a:extLst>
        </xdr:cNvPr>
        <xdr:cNvSpPr txBox="1"/>
      </xdr:nvSpPr>
      <xdr:spPr>
        <a:xfrm>
          <a:off x="7429500" y="9035142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0.60</a:t>
          </a:r>
        </a:p>
      </xdr:txBody>
    </xdr:sp>
    <xdr:clientData/>
  </xdr:twoCellAnchor>
  <xdr:twoCellAnchor>
    <xdr:from>
      <xdr:col>8</xdr:col>
      <xdr:colOff>476250</xdr:colOff>
      <xdr:row>44</xdr:row>
      <xdr:rowOff>27214</xdr:rowOff>
    </xdr:from>
    <xdr:to>
      <xdr:col>9</xdr:col>
      <xdr:colOff>462642</xdr:colOff>
      <xdr:row>45</xdr:row>
      <xdr:rowOff>68036</xdr:rowOff>
    </xdr:to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F09DCA59-94E9-4649-BC8F-52B3131EE841}"/>
            </a:ext>
          </a:extLst>
        </xdr:cNvPr>
        <xdr:cNvSpPr txBox="1"/>
      </xdr:nvSpPr>
      <xdr:spPr>
        <a:xfrm>
          <a:off x="9239250" y="9062357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0.60</a:t>
          </a:r>
        </a:p>
      </xdr:txBody>
    </xdr:sp>
    <xdr:clientData/>
  </xdr:twoCellAnchor>
  <xdr:twoCellAnchor>
    <xdr:from>
      <xdr:col>10</xdr:col>
      <xdr:colOff>136072</xdr:colOff>
      <xdr:row>44</xdr:row>
      <xdr:rowOff>13606</xdr:rowOff>
    </xdr:from>
    <xdr:to>
      <xdr:col>11</xdr:col>
      <xdr:colOff>122464</xdr:colOff>
      <xdr:row>45</xdr:row>
      <xdr:rowOff>54428</xdr:rowOff>
    </xdr:to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56457446-60F6-466A-A9F7-4CD95BF6D738}"/>
            </a:ext>
          </a:extLst>
        </xdr:cNvPr>
        <xdr:cNvSpPr txBox="1"/>
      </xdr:nvSpPr>
      <xdr:spPr>
        <a:xfrm>
          <a:off x="10613572" y="9048749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0.60</a:t>
          </a:r>
        </a:p>
      </xdr:txBody>
    </xdr:sp>
    <xdr:clientData/>
  </xdr:twoCellAnchor>
  <xdr:twoCellAnchor>
    <xdr:from>
      <xdr:col>12</xdr:col>
      <xdr:colOff>598714</xdr:colOff>
      <xdr:row>44</xdr:row>
      <xdr:rowOff>40822</xdr:rowOff>
    </xdr:from>
    <xdr:to>
      <xdr:col>13</xdr:col>
      <xdr:colOff>585106</xdr:colOff>
      <xdr:row>45</xdr:row>
      <xdr:rowOff>81644</xdr:rowOff>
    </xdr:to>
    <xdr:sp macro="" textlink="">
      <xdr:nvSpPr>
        <xdr:cNvPr id="147" name="CuadroTexto 146">
          <a:extLst>
            <a:ext uri="{FF2B5EF4-FFF2-40B4-BE49-F238E27FC236}">
              <a16:creationId xmlns:a16="http://schemas.microsoft.com/office/drawing/2014/main" id="{43C5EA57-A2D5-4A97-B6D1-938FD01C0B45}"/>
            </a:ext>
          </a:extLst>
        </xdr:cNvPr>
        <xdr:cNvSpPr txBox="1"/>
      </xdr:nvSpPr>
      <xdr:spPr>
        <a:xfrm>
          <a:off x="12409714" y="9075965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0.60</a:t>
          </a:r>
        </a:p>
      </xdr:txBody>
    </xdr:sp>
    <xdr:clientData/>
  </xdr:twoCellAnchor>
  <xdr:twoCellAnchor>
    <xdr:from>
      <xdr:col>7</xdr:col>
      <xdr:colOff>598714</xdr:colOff>
      <xdr:row>43</xdr:row>
      <xdr:rowOff>204106</xdr:rowOff>
    </xdr:from>
    <xdr:to>
      <xdr:col>8</xdr:col>
      <xdr:colOff>204106</xdr:colOff>
      <xdr:row>45</xdr:row>
      <xdr:rowOff>40821</xdr:rowOff>
    </xdr:to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61F20D85-94B3-4A3D-958C-6D07F6BDB974}"/>
            </a:ext>
          </a:extLst>
        </xdr:cNvPr>
        <xdr:cNvSpPr txBox="1"/>
      </xdr:nvSpPr>
      <xdr:spPr>
        <a:xfrm>
          <a:off x="8313964" y="9035142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0.80</a:t>
          </a:r>
        </a:p>
      </xdr:txBody>
    </xdr:sp>
    <xdr:clientData/>
  </xdr:twoCellAnchor>
  <xdr:twoCellAnchor>
    <xdr:from>
      <xdr:col>11</xdr:col>
      <xdr:colOff>353786</xdr:colOff>
      <xdr:row>44</xdr:row>
      <xdr:rowOff>27214</xdr:rowOff>
    </xdr:from>
    <xdr:to>
      <xdr:col>12</xdr:col>
      <xdr:colOff>340178</xdr:colOff>
      <xdr:row>45</xdr:row>
      <xdr:rowOff>68036</xdr:rowOff>
    </xdr:to>
    <xdr:sp macro="" textlink="">
      <xdr:nvSpPr>
        <xdr:cNvPr id="149" name="CuadroTexto 148">
          <a:extLst>
            <a:ext uri="{FF2B5EF4-FFF2-40B4-BE49-F238E27FC236}">
              <a16:creationId xmlns:a16="http://schemas.microsoft.com/office/drawing/2014/main" id="{27254556-35CC-4392-B966-262B14FFFD6A}"/>
            </a:ext>
          </a:extLst>
        </xdr:cNvPr>
        <xdr:cNvSpPr txBox="1"/>
      </xdr:nvSpPr>
      <xdr:spPr>
        <a:xfrm>
          <a:off x="11498036" y="9062357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0.80</a:t>
          </a:r>
        </a:p>
      </xdr:txBody>
    </xdr:sp>
    <xdr:clientData/>
  </xdr:twoCellAnchor>
  <xdr:twoCellAnchor>
    <xdr:from>
      <xdr:col>1</xdr:col>
      <xdr:colOff>3129642</xdr:colOff>
      <xdr:row>44</xdr:row>
      <xdr:rowOff>13607</xdr:rowOff>
    </xdr:from>
    <xdr:to>
      <xdr:col>2</xdr:col>
      <xdr:colOff>557892</xdr:colOff>
      <xdr:row>45</xdr:row>
      <xdr:rowOff>54429</xdr:rowOff>
    </xdr:to>
    <xdr:sp macro="" textlink="">
      <xdr:nvSpPr>
        <xdr:cNvPr id="150" name="CuadroTexto 149">
          <a:extLst>
            <a:ext uri="{FF2B5EF4-FFF2-40B4-BE49-F238E27FC236}">
              <a16:creationId xmlns:a16="http://schemas.microsoft.com/office/drawing/2014/main" id="{983F836A-D3A5-4F0D-9311-73FFA9B2D75A}"/>
            </a:ext>
          </a:extLst>
        </xdr:cNvPr>
        <xdr:cNvSpPr txBox="1"/>
      </xdr:nvSpPr>
      <xdr:spPr>
        <a:xfrm>
          <a:off x="4136571" y="9048750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0.90</a:t>
          </a:r>
        </a:p>
      </xdr:txBody>
    </xdr:sp>
    <xdr:clientData/>
  </xdr:twoCellAnchor>
  <xdr:twoCellAnchor>
    <xdr:from>
      <xdr:col>3</xdr:col>
      <xdr:colOff>54428</xdr:colOff>
      <xdr:row>44</xdr:row>
      <xdr:rowOff>13607</xdr:rowOff>
    </xdr:from>
    <xdr:to>
      <xdr:col>4</xdr:col>
      <xdr:colOff>40820</xdr:colOff>
      <xdr:row>45</xdr:row>
      <xdr:rowOff>54429</xdr:rowOff>
    </xdr:to>
    <xdr:sp macro="" textlink="">
      <xdr:nvSpPr>
        <xdr:cNvPr id="151" name="CuadroTexto 150">
          <a:extLst>
            <a:ext uri="{FF2B5EF4-FFF2-40B4-BE49-F238E27FC236}">
              <a16:creationId xmlns:a16="http://schemas.microsoft.com/office/drawing/2014/main" id="{E9291467-D8F2-4851-B022-26255DE55DAE}"/>
            </a:ext>
          </a:extLst>
        </xdr:cNvPr>
        <xdr:cNvSpPr txBox="1"/>
      </xdr:nvSpPr>
      <xdr:spPr>
        <a:xfrm>
          <a:off x="5102678" y="9048750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0.90</a:t>
          </a:r>
        </a:p>
      </xdr:txBody>
    </xdr:sp>
    <xdr:clientData/>
  </xdr:twoCellAnchor>
  <xdr:twoCellAnchor>
    <xdr:from>
      <xdr:col>1</xdr:col>
      <xdr:colOff>1074964</xdr:colOff>
      <xdr:row>44</xdr:row>
      <xdr:rowOff>27214</xdr:rowOff>
    </xdr:from>
    <xdr:to>
      <xdr:col>1</xdr:col>
      <xdr:colOff>1728106</xdr:colOff>
      <xdr:row>45</xdr:row>
      <xdr:rowOff>68036</xdr:rowOff>
    </xdr:to>
    <xdr:sp macro="" textlink="">
      <xdr:nvSpPr>
        <xdr:cNvPr id="152" name="CuadroTexto 151">
          <a:extLst>
            <a:ext uri="{FF2B5EF4-FFF2-40B4-BE49-F238E27FC236}">
              <a16:creationId xmlns:a16="http://schemas.microsoft.com/office/drawing/2014/main" id="{09AD8855-A380-415D-A914-C84E49E2264F}"/>
            </a:ext>
          </a:extLst>
        </xdr:cNvPr>
        <xdr:cNvSpPr txBox="1"/>
      </xdr:nvSpPr>
      <xdr:spPr>
        <a:xfrm>
          <a:off x="2081893" y="9062357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0.50</a:t>
          </a:r>
        </a:p>
      </xdr:txBody>
    </xdr:sp>
    <xdr:clientData/>
  </xdr:twoCellAnchor>
  <xdr:twoCellAnchor>
    <xdr:from>
      <xdr:col>1</xdr:col>
      <xdr:colOff>353784</xdr:colOff>
      <xdr:row>36</xdr:row>
      <xdr:rowOff>136072</xdr:rowOff>
    </xdr:from>
    <xdr:to>
      <xdr:col>1</xdr:col>
      <xdr:colOff>598713</xdr:colOff>
      <xdr:row>39</xdr:row>
      <xdr:rowOff>176893</xdr:rowOff>
    </xdr:to>
    <xdr:sp macro="" textlink="">
      <xdr:nvSpPr>
        <xdr:cNvPr id="153" name="CuadroTexto 152">
          <a:extLst>
            <a:ext uri="{FF2B5EF4-FFF2-40B4-BE49-F238E27FC236}">
              <a16:creationId xmlns:a16="http://schemas.microsoft.com/office/drawing/2014/main" id="{82BC2F12-0578-495E-B4A4-8997BC70308E}"/>
            </a:ext>
          </a:extLst>
        </xdr:cNvPr>
        <xdr:cNvSpPr txBox="1"/>
      </xdr:nvSpPr>
      <xdr:spPr>
        <a:xfrm rot="16200000">
          <a:off x="1156607" y="7742464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AREA</a:t>
          </a:r>
          <a:r>
            <a:rPr lang="es-MX" sz="1200" b="1" baseline="0"/>
            <a:t> 1</a:t>
          </a:r>
          <a:endParaRPr lang="es-MX" sz="1200" b="1"/>
        </a:p>
      </xdr:txBody>
    </xdr:sp>
    <xdr:clientData/>
  </xdr:twoCellAnchor>
  <xdr:twoCellAnchor>
    <xdr:from>
      <xdr:col>1</xdr:col>
      <xdr:colOff>1156608</xdr:colOff>
      <xdr:row>36</xdr:row>
      <xdr:rowOff>149678</xdr:rowOff>
    </xdr:from>
    <xdr:to>
      <xdr:col>1</xdr:col>
      <xdr:colOff>1401537</xdr:colOff>
      <xdr:row>39</xdr:row>
      <xdr:rowOff>190499</xdr:rowOff>
    </xdr:to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2F261DA8-4283-4E07-9728-25665F5711D1}"/>
            </a:ext>
          </a:extLst>
        </xdr:cNvPr>
        <xdr:cNvSpPr txBox="1"/>
      </xdr:nvSpPr>
      <xdr:spPr>
        <a:xfrm rot="16200000">
          <a:off x="1959431" y="7756070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AREA</a:t>
          </a:r>
          <a:r>
            <a:rPr lang="es-MX" sz="1200" b="1" baseline="0"/>
            <a:t> 1</a:t>
          </a:r>
          <a:endParaRPr lang="es-MX" sz="1200" b="1"/>
        </a:p>
      </xdr:txBody>
    </xdr:sp>
    <xdr:clientData/>
  </xdr:twoCellAnchor>
  <xdr:twoCellAnchor>
    <xdr:from>
      <xdr:col>1</xdr:col>
      <xdr:colOff>2245178</xdr:colOff>
      <xdr:row>36</xdr:row>
      <xdr:rowOff>122467</xdr:rowOff>
    </xdr:from>
    <xdr:to>
      <xdr:col>1</xdr:col>
      <xdr:colOff>2490107</xdr:colOff>
      <xdr:row>39</xdr:row>
      <xdr:rowOff>163288</xdr:rowOff>
    </xdr:to>
    <xdr:sp macro="" textlink="">
      <xdr:nvSpPr>
        <xdr:cNvPr id="155" name="CuadroTexto 154">
          <a:extLst>
            <a:ext uri="{FF2B5EF4-FFF2-40B4-BE49-F238E27FC236}">
              <a16:creationId xmlns:a16="http://schemas.microsoft.com/office/drawing/2014/main" id="{9B2026B0-E39C-4E80-A24D-E5D0137C92C7}"/>
            </a:ext>
          </a:extLst>
        </xdr:cNvPr>
        <xdr:cNvSpPr txBox="1"/>
      </xdr:nvSpPr>
      <xdr:spPr>
        <a:xfrm rot="16200000">
          <a:off x="3048001" y="7728859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AREA</a:t>
          </a:r>
          <a:r>
            <a:rPr lang="es-MX" sz="1200" b="1" baseline="0"/>
            <a:t> 2</a:t>
          </a:r>
          <a:endParaRPr lang="es-MX" sz="1200" b="1"/>
        </a:p>
      </xdr:txBody>
    </xdr:sp>
    <xdr:clientData/>
  </xdr:twoCellAnchor>
  <xdr:twoCellAnchor>
    <xdr:from>
      <xdr:col>4</xdr:col>
      <xdr:colOff>326572</xdr:colOff>
      <xdr:row>36</xdr:row>
      <xdr:rowOff>54430</xdr:rowOff>
    </xdr:from>
    <xdr:to>
      <xdr:col>4</xdr:col>
      <xdr:colOff>571501</xdr:colOff>
      <xdr:row>39</xdr:row>
      <xdr:rowOff>95251</xdr:rowOff>
    </xdr:to>
    <xdr:sp macro="" textlink="">
      <xdr:nvSpPr>
        <xdr:cNvPr id="156" name="CuadroTexto 155">
          <a:extLst>
            <a:ext uri="{FF2B5EF4-FFF2-40B4-BE49-F238E27FC236}">
              <a16:creationId xmlns:a16="http://schemas.microsoft.com/office/drawing/2014/main" id="{87756C01-A848-4752-8886-27B1E46E1EA5}"/>
            </a:ext>
          </a:extLst>
        </xdr:cNvPr>
        <xdr:cNvSpPr txBox="1"/>
      </xdr:nvSpPr>
      <xdr:spPr>
        <a:xfrm rot="16200000">
          <a:off x="5837466" y="7660822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AREA</a:t>
          </a:r>
          <a:r>
            <a:rPr lang="es-MX" sz="1200" b="1" baseline="0"/>
            <a:t> 2</a:t>
          </a:r>
          <a:endParaRPr lang="es-MX" sz="1200" b="1"/>
        </a:p>
      </xdr:txBody>
    </xdr:sp>
    <xdr:clientData/>
  </xdr:twoCellAnchor>
  <xdr:twoCellAnchor>
    <xdr:from>
      <xdr:col>6</xdr:col>
      <xdr:colOff>503466</xdr:colOff>
      <xdr:row>36</xdr:row>
      <xdr:rowOff>108857</xdr:rowOff>
    </xdr:from>
    <xdr:to>
      <xdr:col>7</xdr:col>
      <xdr:colOff>81645</xdr:colOff>
      <xdr:row>39</xdr:row>
      <xdr:rowOff>149678</xdr:rowOff>
    </xdr:to>
    <xdr:sp macro="" textlink="">
      <xdr:nvSpPr>
        <xdr:cNvPr id="157" name="CuadroTexto 156">
          <a:extLst>
            <a:ext uri="{FF2B5EF4-FFF2-40B4-BE49-F238E27FC236}">
              <a16:creationId xmlns:a16="http://schemas.microsoft.com/office/drawing/2014/main" id="{90F07C9C-D100-458A-8526-83141105054B}"/>
            </a:ext>
          </a:extLst>
        </xdr:cNvPr>
        <xdr:cNvSpPr txBox="1"/>
      </xdr:nvSpPr>
      <xdr:spPr>
        <a:xfrm rot="16200000">
          <a:off x="7347860" y="7715249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AREA</a:t>
          </a:r>
          <a:r>
            <a:rPr lang="es-MX" sz="1200" b="1" baseline="0"/>
            <a:t> 2</a:t>
          </a:r>
          <a:endParaRPr lang="es-MX" sz="1200" b="1"/>
        </a:p>
      </xdr:txBody>
    </xdr:sp>
    <xdr:clientData/>
  </xdr:twoCellAnchor>
  <xdr:twoCellAnchor>
    <xdr:from>
      <xdr:col>8</xdr:col>
      <xdr:colOff>503465</xdr:colOff>
      <xdr:row>36</xdr:row>
      <xdr:rowOff>149678</xdr:rowOff>
    </xdr:from>
    <xdr:to>
      <xdr:col>9</xdr:col>
      <xdr:colOff>81644</xdr:colOff>
      <xdr:row>39</xdr:row>
      <xdr:rowOff>190499</xdr:rowOff>
    </xdr:to>
    <xdr:sp macro="" textlink="">
      <xdr:nvSpPr>
        <xdr:cNvPr id="158" name="CuadroTexto 157">
          <a:extLst>
            <a:ext uri="{FF2B5EF4-FFF2-40B4-BE49-F238E27FC236}">
              <a16:creationId xmlns:a16="http://schemas.microsoft.com/office/drawing/2014/main" id="{28FC57AE-505B-489E-93CE-04B87FD4F2D4}"/>
            </a:ext>
          </a:extLst>
        </xdr:cNvPr>
        <xdr:cNvSpPr txBox="1"/>
      </xdr:nvSpPr>
      <xdr:spPr>
        <a:xfrm rot="16200000">
          <a:off x="9062359" y="7756070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AREA</a:t>
          </a:r>
          <a:r>
            <a:rPr lang="es-MX" sz="1200" b="1" baseline="0"/>
            <a:t> 2</a:t>
          </a:r>
          <a:endParaRPr lang="es-MX" sz="1200" b="1"/>
        </a:p>
      </xdr:txBody>
    </xdr:sp>
    <xdr:clientData/>
  </xdr:twoCellAnchor>
  <xdr:twoCellAnchor>
    <xdr:from>
      <xdr:col>10</xdr:col>
      <xdr:colOff>217716</xdr:colOff>
      <xdr:row>36</xdr:row>
      <xdr:rowOff>149678</xdr:rowOff>
    </xdr:from>
    <xdr:to>
      <xdr:col>10</xdr:col>
      <xdr:colOff>462645</xdr:colOff>
      <xdr:row>39</xdr:row>
      <xdr:rowOff>190499</xdr:rowOff>
    </xdr:to>
    <xdr:sp macro="" textlink="">
      <xdr:nvSpPr>
        <xdr:cNvPr id="159" name="CuadroTexto 158">
          <a:extLst>
            <a:ext uri="{FF2B5EF4-FFF2-40B4-BE49-F238E27FC236}">
              <a16:creationId xmlns:a16="http://schemas.microsoft.com/office/drawing/2014/main" id="{C6B0DB34-3A8D-4266-87E4-EFB9B1F477EC}"/>
            </a:ext>
          </a:extLst>
        </xdr:cNvPr>
        <xdr:cNvSpPr txBox="1"/>
      </xdr:nvSpPr>
      <xdr:spPr>
        <a:xfrm rot="16200000">
          <a:off x="10491110" y="7756070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AREA</a:t>
          </a:r>
          <a:r>
            <a:rPr lang="es-MX" sz="1200" b="1" baseline="0"/>
            <a:t> 2</a:t>
          </a:r>
          <a:endParaRPr lang="es-MX" sz="1200" b="1"/>
        </a:p>
      </xdr:txBody>
    </xdr:sp>
    <xdr:clientData/>
  </xdr:twoCellAnchor>
  <xdr:twoCellAnchor>
    <xdr:from>
      <xdr:col>12</xdr:col>
      <xdr:colOff>612322</xdr:colOff>
      <xdr:row>36</xdr:row>
      <xdr:rowOff>136071</xdr:rowOff>
    </xdr:from>
    <xdr:to>
      <xdr:col>13</xdr:col>
      <xdr:colOff>190501</xdr:colOff>
      <xdr:row>39</xdr:row>
      <xdr:rowOff>176892</xdr:rowOff>
    </xdr:to>
    <xdr:sp macro="" textlink="">
      <xdr:nvSpPr>
        <xdr:cNvPr id="160" name="CuadroTexto 159">
          <a:extLst>
            <a:ext uri="{FF2B5EF4-FFF2-40B4-BE49-F238E27FC236}">
              <a16:creationId xmlns:a16="http://schemas.microsoft.com/office/drawing/2014/main" id="{98FCBA0A-8AE7-4325-B152-82A17AC36A7F}"/>
            </a:ext>
          </a:extLst>
        </xdr:cNvPr>
        <xdr:cNvSpPr txBox="1"/>
      </xdr:nvSpPr>
      <xdr:spPr>
        <a:xfrm rot="16200000">
          <a:off x="12219216" y="7742463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AREA</a:t>
          </a:r>
          <a:r>
            <a:rPr lang="es-MX" sz="1200" b="1" baseline="0"/>
            <a:t> 2</a:t>
          </a:r>
          <a:endParaRPr lang="es-MX" sz="1200" b="1"/>
        </a:p>
      </xdr:txBody>
    </xdr:sp>
    <xdr:clientData/>
  </xdr:twoCellAnchor>
  <xdr:twoCellAnchor>
    <xdr:from>
      <xdr:col>1</xdr:col>
      <xdr:colOff>3156857</xdr:colOff>
      <xdr:row>36</xdr:row>
      <xdr:rowOff>136071</xdr:rowOff>
    </xdr:from>
    <xdr:to>
      <xdr:col>2</xdr:col>
      <xdr:colOff>176894</xdr:colOff>
      <xdr:row>39</xdr:row>
      <xdr:rowOff>176892</xdr:rowOff>
    </xdr:to>
    <xdr:sp macro="" textlink="">
      <xdr:nvSpPr>
        <xdr:cNvPr id="161" name="CuadroTexto 160">
          <a:extLst>
            <a:ext uri="{FF2B5EF4-FFF2-40B4-BE49-F238E27FC236}">
              <a16:creationId xmlns:a16="http://schemas.microsoft.com/office/drawing/2014/main" id="{96E0BB9B-C613-4AFB-A29C-A03725818D31}"/>
            </a:ext>
          </a:extLst>
        </xdr:cNvPr>
        <xdr:cNvSpPr txBox="1"/>
      </xdr:nvSpPr>
      <xdr:spPr>
        <a:xfrm rot="16200000">
          <a:off x="3959680" y="7742463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AREA</a:t>
          </a:r>
          <a:r>
            <a:rPr lang="es-MX" sz="1200" b="1" baseline="0"/>
            <a:t> 3</a:t>
          </a:r>
          <a:endParaRPr lang="es-MX" sz="1200" b="1"/>
        </a:p>
      </xdr:txBody>
    </xdr:sp>
    <xdr:clientData/>
  </xdr:twoCellAnchor>
  <xdr:twoCellAnchor>
    <xdr:from>
      <xdr:col>3</xdr:col>
      <xdr:colOff>122465</xdr:colOff>
      <xdr:row>36</xdr:row>
      <xdr:rowOff>136070</xdr:rowOff>
    </xdr:from>
    <xdr:to>
      <xdr:col>3</xdr:col>
      <xdr:colOff>367394</xdr:colOff>
      <xdr:row>39</xdr:row>
      <xdr:rowOff>176891</xdr:rowOff>
    </xdr:to>
    <xdr:sp macro="" textlink="">
      <xdr:nvSpPr>
        <xdr:cNvPr id="162" name="CuadroTexto 161">
          <a:extLst>
            <a:ext uri="{FF2B5EF4-FFF2-40B4-BE49-F238E27FC236}">
              <a16:creationId xmlns:a16="http://schemas.microsoft.com/office/drawing/2014/main" id="{E87065A5-A84F-4639-9FAB-5D438FF0B230}"/>
            </a:ext>
          </a:extLst>
        </xdr:cNvPr>
        <xdr:cNvSpPr txBox="1"/>
      </xdr:nvSpPr>
      <xdr:spPr>
        <a:xfrm rot="16200000">
          <a:off x="4966609" y="7742462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AREA</a:t>
          </a:r>
          <a:r>
            <a:rPr lang="es-MX" sz="1200" b="1" baseline="0"/>
            <a:t> 3</a:t>
          </a:r>
          <a:endParaRPr lang="es-MX" sz="1200" b="1"/>
        </a:p>
      </xdr:txBody>
    </xdr:sp>
    <xdr:clientData/>
  </xdr:twoCellAnchor>
  <xdr:twoCellAnchor>
    <xdr:from>
      <xdr:col>7</xdr:col>
      <xdr:colOff>680358</xdr:colOff>
      <xdr:row>36</xdr:row>
      <xdr:rowOff>108857</xdr:rowOff>
    </xdr:from>
    <xdr:to>
      <xdr:col>7</xdr:col>
      <xdr:colOff>925287</xdr:colOff>
      <xdr:row>39</xdr:row>
      <xdr:rowOff>149678</xdr:rowOff>
    </xdr:to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F39E622A-8F0B-4AC1-94D2-FC214FD665AF}"/>
            </a:ext>
          </a:extLst>
        </xdr:cNvPr>
        <xdr:cNvSpPr txBox="1"/>
      </xdr:nvSpPr>
      <xdr:spPr>
        <a:xfrm rot="16200000">
          <a:off x="8191502" y="7715249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AREA</a:t>
          </a:r>
          <a:r>
            <a:rPr lang="es-MX" sz="1200" b="1" baseline="0"/>
            <a:t> 4</a:t>
          </a:r>
          <a:endParaRPr lang="es-MX" sz="1200" b="1"/>
        </a:p>
      </xdr:txBody>
    </xdr:sp>
    <xdr:clientData/>
  </xdr:twoCellAnchor>
  <xdr:twoCellAnchor>
    <xdr:from>
      <xdr:col>11</xdr:col>
      <xdr:colOff>394608</xdr:colOff>
      <xdr:row>36</xdr:row>
      <xdr:rowOff>149677</xdr:rowOff>
    </xdr:from>
    <xdr:to>
      <xdr:col>11</xdr:col>
      <xdr:colOff>639537</xdr:colOff>
      <xdr:row>39</xdr:row>
      <xdr:rowOff>190498</xdr:rowOff>
    </xdr:to>
    <xdr:sp macro="" textlink="">
      <xdr:nvSpPr>
        <xdr:cNvPr id="164" name="CuadroTexto 163">
          <a:extLst>
            <a:ext uri="{FF2B5EF4-FFF2-40B4-BE49-F238E27FC236}">
              <a16:creationId xmlns:a16="http://schemas.microsoft.com/office/drawing/2014/main" id="{EBAF639D-B485-4BB0-AB09-5767A5AC02C6}"/>
            </a:ext>
          </a:extLst>
        </xdr:cNvPr>
        <xdr:cNvSpPr txBox="1"/>
      </xdr:nvSpPr>
      <xdr:spPr>
        <a:xfrm rot="16200000">
          <a:off x="11334752" y="7756069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AREA</a:t>
          </a:r>
          <a:r>
            <a:rPr lang="es-MX" sz="1200" b="1" baseline="0"/>
            <a:t> 4</a:t>
          </a:r>
          <a:endParaRPr lang="es-MX" sz="1200" b="1"/>
        </a:p>
      </xdr:txBody>
    </xdr:sp>
    <xdr:clientData/>
  </xdr:twoCellAnchor>
  <xdr:twoCellAnchor editAs="oneCell">
    <xdr:from>
      <xdr:col>0</xdr:col>
      <xdr:colOff>363682</xdr:colOff>
      <xdr:row>68</xdr:row>
      <xdr:rowOff>138545</xdr:rowOff>
    </xdr:from>
    <xdr:to>
      <xdr:col>14</xdr:col>
      <xdr:colOff>913017</xdr:colOff>
      <xdr:row>90</xdr:row>
      <xdr:rowOff>155863</xdr:rowOff>
    </xdr:to>
    <xdr:pic>
      <xdr:nvPicPr>
        <xdr:cNvPr id="166" name="Imagen 165">
          <a:extLst>
            <a:ext uri="{FF2B5EF4-FFF2-40B4-BE49-F238E27FC236}">
              <a16:creationId xmlns:a16="http://schemas.microsoft.com/office/drawing/2014/main" id="{E776B1E4-7FCD-45D3-AFAB-F29BEE21B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3682" y="14789727"/>
          <a:ext cx="13780426" cy="4589318"/>
        </a:xfrm>
        <a:prstGeom prst="rect">
          <a:avLst/>
        </a:prstGeom>
      </xdr:spPr>
    </xdr:pic>
    <xdr:clientData/>
  </xdr:twoCellAnchor>
  <xdr:twoCellAnchor>
    <xdr:from>
      <xdr:col>14</xdr:col>
      <xdr:colOff>1896472</xdr:colOff>
      <xdr:row>72</xdr:row>
      <xdr:rowOff>103781</xdr:rowOff>
    </xdr:from>
    <xdr:to>
      <xdr:col>14</xdr:col>
      <xdr:colOff>2313215</xdr:colOff>
      <xdr:row>73</xdr:row>
      <xdr:rowOff>149680</xdr:rowOff>
    </xdr:to>
    <xdr:sp macro="" textlink="">
      <xdr:nvSpPr>
        <xdr:cNvPr id="167" name="Rectángulo 166">
          <a:extLst>
            <a:ext uri="{FF2B5EF4-FFF2-40B4-BE49-F238E27FC236}">
              <a16:creationId xmlns:a16="http://schemas.microsoft.com/office/drawing/2014/main" id="{CF28AFD0-6D46-4C09-ACAA-643C3F843C73}"/>
            </a:ext>
          </a:extLst>
        </xdr:cNvPr>
        <xdr:cNvSpPr/>
      </xdr:nvSpPr>
      <xdr:spPr>
        <a:xfrm>
          <a:off x="15040972" y="5260888"/>
          <a:ext cx="416743" cy="250006"/>
        </a:xfrm>
        <a:prstGeom prst="rect">
          <a:avLst/>
        </a:prstGeom>
        <a:solidFill>
          <a:schemeClr val="accent2">
            <a:lumMod val="60000"/>
            <a:lumOff val="40000"/>
            <a:alpha val="6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14</xdr:col>
      <xdr:colOff>1920747</xdr:colOff>
      <xdr:row>74</xdr:row>
      <xdr:rowOff>120325</xdr:rowOff>
    </xdr:from>
    <xdr:to>
      <xdr:col>14</xdr:col>
      <xdr:colOff>2313215</xdr:colOff>
      <xdr:row>75</xdr:row>
      <xdr:rowOff>163285</xdr:rowOff>
    </xdr:to>
    <xdr:sp macro="" textlink="">
      <xdr:nvSpPr>
        <xdr:cNvPr id="168" name="Rectángulo 167">
          <a:extLst>
            <a:ext uri="{FF2B5EF4-FFF2-40B4-BE49-F238E27FC236}">
              <a16:creationId xmlns:a16="http://schemas.microsoft.com/office/drawing/2014/main" id="{9878D148-82CC-4167-9BC2-6BD48430564B}"/>
            </a:ext>
          </a:extLst>
        </xdr:cNvPr>
        <xdr:cNvSpPr/>
      </xdr:nvSpPr>
      <xdr:spPr>
        <a:xfrm>
          <a:off x="15065247" y="5685646"/>
          <a:ext cx="392468" cy="247068"/>
        </a:xfrm>
        <a:prstGeom prst="rect">
          <a:avLst/>
        </a:prstGeom>
        <a:solidFill>
          <a:schemeClr val="accent6">
            <a:lumMod val="40000"/>
            <a:lumOff val="60000"/>
            <a:alpha val="6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14</xdr:col>
      <xdr:colOff>2313214</xdr:colOff>
      <xdr:row>72</xdr:row>
      <xdr:rowOff>122465</xdr:rowOff>
    </xdr:from>
    <xdr:to>
      <xdr:col>15</xdr:col>
      <xdr:colOff>122464</xdr:colOff>
      <xdr:row>76</xdr:row>
      <xdr:rowOff>190501</xdr:rowOff>
    </xdr:to>
    <xdr:sp macro="" textlink="">
      <xdr:nvSpPr>
        <xdr:cNvPr id="169" name="CuadroTexto 168">
          <a:extLst>
            <a:ext uri="{FF2B5EF4-FFF2-40B4-BE49-F238E27FC236}">
              <a16:creationId xmlns:a16="http://schemas.microsoft.com/office/drawing/2014/main" id="{50CAB42E-27D8-40F8-B186-505F4F812B49}"/>
            </a:ext>
          </a:extLst>
        </xdr:cNvPr>
        <xdr:cNvSpPr txBox="1"/>
      </xdr:nvSpPr>
      <xdr:spPr>
        <a:xfrm>
          <a:off x="15457714" y="15471322"/>
          <a:ext cx="1442357" cy="884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COL.</a:t>
          </a:r>
          <a:r>
            <a:rPr lang="es-MX" sz="1200" b="1" baseline="0"/>
            <a:t> ADOPASTO</a:t>
          </a:r>
        </a:p>
        <a:p>
          <a:endParaRPr lang="es-MX" sz="14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COL.</a:t>
          </a:r>
          <a:r>
            <a:rPr lang="es-MX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ADOPASTO</a:t>
          </a:r>
          <a:endParaRPr lang="es-MX" sz="1600">
            <a:effectLst/>
          </a:endParaRPr>
        </a:p>
        <a:p>
          <a:endParaRPr lang="es-MX" sz="1400" b="1"/>
        </a:p>
      </xdr:txBody>
    </xdr:sp>
    <xdr:clientData/>
  </xdr:twoCellAnchor>
  <xdr:twoCellAnchor>
    <xdr:from>
      <xdr:col>1</xdr:col>
      <xdr:colOff>2490110</xdr:colOff>
      <xdr:row>78</xdr:row>
      <xdr:rowOff>149679</xdr:rowOff>
    </xdr:from>
    <xdr:to>
      <xdr:col>1</xdr:col>
      <xdr:colOff>2775862</xdr:colOff>
      <xdr:row>83</xdr:row>
      <xdr:rowOff>27214</xdr:rowOff>
    </xdr:to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id="{7A112A26-073A-4D22-A519-AD782C213441}"/>
            </a:ext>
          </a:extLst>
        </xdr:cNvPr>
        <xdr:cNvSpPr txBox="1"/>
      </xdr:nvSpPr>
      <xdr:spPr>
        <a:xfrm rot="16200000">
          <a:off x="3190879" y="16212910"/>
          <a:ext cx="898071" cy="2857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 baseline="0"/>
            <a:t>FIGURA 1</a:t>
          </a:r>
          <a:endParaRPr lang="es-MX" sz="1200" b="1"/>
        </a:p>
      </xdr:txBody>
    </xdr:sp>
    <xdr:clientData/>
  </xdr:twoCellAnchor>
  <xdr:twoCellAnchor>
    <xdr:from>
      <xdr:col>1</xdr:col>
      <xdr:colOff>503465</xdr:colOff>
      <xdr:row>78</xdr:row>
      <xdr:rowOff>176893</xdr:rowOff>
    </xdr:from>
    <xdr:to>
      <xdr:col>1</xdr:col>
      <xdr:colOff>789217</xdr:colOff>
      <xdr:row>83</xdr:row>
      <xdr:rowOff>54428</xdr:rowOff>
    </xdr:to>
    <xdr:sp macro="" textlink="">
      <xdr:nvSpPr>
        <xdr:cNvPr id="171" name="CuadroTexto 170">
          <a:extLst>
            <a:ext uri="{FF2B5EF4-FFF2-40B4-BE49-F238E27FC236}">
              <a16:creationId xmlns:a16="http://schemas.microsoft.com/office/drawing/2014/main" id="{3B02361D-9D97-4BCC-B7B6-423003B11B23}"/>
            </a:ext>
          </a:extLst>
        </xdr:cNvPr>
        <xdr:cNvSpPr txBox="1"/>
      </xdr:nvSpPr>
      <xdr:spPr>
        <a:xfrm rot="16200000">
          <a:off x="1204234" y="16240124"/>
          <a:ext cx="898071" cy="2857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 baseline="0"/>
            <a:t>FIGURA 1</a:t>
          </a:r>
          <a:endParaRPr lang="es-MX" sz="1200" b="1"/>
        </a:p>
      </xdr:txBody>
    </xdr:sp>
    <xdr:clientData/>
  </xdr:twoCellAnchor>
  <xdr:twoCellAnchor>
    <xdr:from>
      <xdr:col>2</xdr:col>
      <xdr:colOff>285752</xdr:colOff>
      <xdr:row>78</xdr:row>
      <xdr:rowOff>122465</xdr:rowOff>
    </xdr:from>
    <xdr:to>
      <xdr:col>2</xdr:col>
      <xdr:colOff>571504</xdr:colOff>
      <xdr:row>83</xdr:row>
      <xdr:rowOff>0</xdr:rowOff>
    </xdr:to>
    <xdr:sp macro="" textlink="">
      <xdr:nvSpPr>
        <xdr:cNvPr id="172" name="CuadroTexto 171">
          <a:extLst>
            <a:ext uri="{FF2B5EF4-FFF2-40B4-BE49-F238E27FC236}">
              <a16:creationId xmlns:a16="http://schemas.microsoft.com/office/drawing/2014/main" id="{8359E256-776E-45F4-A74B-597E97907A55}"/>
            </a:ext>
          </a:extLst>
        </xdr:cNvPr>
        <xdr:cNvSpPr txBox="1"/>
      </xdr:nvSpPr>
      <xdr:spPr>
        <a:xfrm rot="16200000">
          <a:off x="4211413" y="16185696"/>
          <a:ext cx="898071" cy="2857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 baseline="0"/>
            <a:t>FIGURA 1</a:t>
          </a:r>
          <a:endParaRPr lang="es-MX" sz="1200" b="1"/>
        </a:p>
      </xdr:txBody>
    </xdr:sp>
    <xdr:clientData/>
  </xdr:twoCellAnchor>
  <xdr:twoCellAnchor>
    <xdr:from>
      <xdr:col>3</xdr:col>
      <xdr:colOff>530679</xdr:colOff>
      <xdr:row>78</xdr:row>
      <xdr:rowOff>136071</xdr:rowOff>
    </xdr:from>
    <xdr:to>
      <xdr:col>4</xdr:col>
      <xdr:colOff>149681</xdr:colOff>
      <xdr:row>83</xdr:row>
      <xdr:rowOff>13606</xdr:rowOff>
    </xdr:to>
    <xdr:sp macro="" textlink="">
      <xdr:nvSpPr>
        <xdr:cNvPr id="173" name="CuadroTexto 172">
          <a:extLst>
            <a:ext uri="{FF2B5EF4-FFF2-40B4-BE49-F238E27FC236}">
              <a16:creationId xmlns:a16="http://schemas.microsoft.com/office/drawing/2014/main" id="{4720B4D5-E868-4AAF-9678-94769248310A}"/>
            </a:ext>
          </a:extLst>
        </xdr:cNvPr>
        <xdr:cNvSpPr txBox="1"/>
      </xdr:nvSpPr>
      <xdr:spPr>
        <a:xfrm rot="16200000">
          <a:off x="5272769" y="16199302"/>
          <a:ext cx="898071" cy="2857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 baseline="0"/>
            <a:t>FIGURA 1</a:t>
          </a:r>
          <a:endParaRPr lang="es-MX" sz="1200" b="1"/>
        </a:p>
      </xdr:txBody>
    </xdr:sp>
    <xdr:clientData/>
  </xdr:twoCellAnchor>
  <xdr:twoCellAnchor>
    <xdr:from>
      <xdr:col>7</xdr:col>
      <xdr:colOff>231322</xdr:colOff>
      <xdr:row>78</xdr:row>
      <xdr:rowOff>176893</xdr:rowOff>
    </xdr:from>
    <xdr:to>
      <xdr:col>7</xdr:col>
      <xdr:colOff>517074</xdr:colOff>
      <xdr:row>83</xdr:row>
      <xdr:rowOff>54428</xdr:rowOff>
    </xdr:to>
    <xdr:sp macro="" textlink="">
      <xdr:nvSpPr>
        <xdr:cNvPr id="174" name="CuadroTexto 173">
          <a:extLst>
            <a:ext uri="{FF2B5EF4-FFF2-40B4-BE49-F238E27FC236}">
              <a16:creationId xmlns:a16="http://schemas.microsoft.com/office/drawing/2014/main" id="{FE2F84DC-8D12-47AD-8FD4-590358BEE984}"/>
            </a:ext>
          </a:extLst>
        </xdr:cNvPr>
        <xdr:cNvSpPr txBox="1"/>
      </xdr:nvSpPr>
      <xdr:spPr>
        <a:xfrm rot="16200000">
          <a:off x="7640412" y="16240124"/>
          <a:ext cx="898071" cy="2857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 baseline="0"/>
            <a:t>FIGURA 1</a:t>
          </a:r>
          <a:endParaRPr lang="es-MX" sz="1200" b="1"/>
        </a:p>
      </xdr:txBody>
    </xdr:sp>
    <xdr:clientData/>
  </xdr:twoCellAnchor>
  <xdr:twoCellAnchor>
    <xdr:from>
      <xdr:col>8</xdr:col>
      <xdr:colOff>54429</xdr:colOff>
      <xdr:row>78</xdr:row>
      <xdr:rowOff>176893</xdr:rowOff>
    </xdr:from>
    <xdr:to>
      <xdr:col>8</xdr:col>
      <xdr:colOff>340181</xdr:colOff>
      <xdr:row>83</xdr:row>
      <xdr:rowOff>54428</xdr:rowOff>
    </xdr:to>
    <xdr:sp macro="" textlink="">
      <xdr:nvSpPr>
        <xdr:cNvPr id="175" name="CuadroTexto 174">
          <a:extLst>
            <a:ext uri="{FF2B5EF4-FFF2-40B4-BE49-F238E27FC236}">
              <a16:creationId xmlns:a16="http://schemas.microsoft.com/office/drawing/2014/main" id="{7AEAE21C-4C57-45F7-8FCA-151319A0D051}"/>
            </a:ext>
          </a:extLst>
        </xdr:cNvPr>
        <xdr:cNvSpPr txBox="1"/>
      </xdr:nvSpPr>
      <xdr:spPr>
        <a:xfrm rot="16200000">
          <a:off x="8511269" y="16240124"/>
          <a:ext cx="898071" cy="2857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 baseline="0"/>
            <a:t>FIGURA 1</a:t>
          </a:r>
          <a:endParaRPr lang="es-MX" sz="1200" b="1"/>
        </a:p>
      </xdr:txBody>
    </xdr:sp>
    <xdr:clientData/>
  </xdr:twoCellAnchor>
  <xdr:twoCellAnchor>
    <xdr:from>
      <xdr:col>11</xdr:col>
      <xdr:colOff>81644</xdr:colOff>
      <xdr:row>79</xdr:row>
      <xdr:rowOff>54428</xdr:rowOff>
    </xdr:from>
    <xdr:to>
      <xdr:col>11</xdr:col>
      <xdr:colOff>367396</xdr:colOff>
      <xdr:row>83</xdr:row>
      <xdr:rowOff>136071</xdr:rowOff>
    </xdr:to>
    <xdr:sp macro="" textlink="">
      <xdr:nvSpPr>
        <xdr:cNvPr id="176" name="CuadroTexto 175">
          <a:extLst>
            <a:ext uri="{FF2B5EF4-FFF2-40B4-BE49-F238E27FC236}">
              <a16:creationId xmlns:a16="http://schemas.microsoft.com/office/drawing/2014/main" id="{1188C99F-7BA3-4BD4-BF09-F2EF2E1AFCCD}"/>
            </a:ext>
          </a:extLst>
        </xdr:cNvPr>
        <xdr:cNvSpPr txBox="1"/>
      </xdr:nvSpPr>
      <xdr:spPr>
        <a:xfrm rot="16200000">
          <a:off x="10919734" y="16321767"/>
          <a:ext cx="898071" cy="2857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 baseline="0"/>
            <a:t>FIGURA 1</a:t>
          </a:r>
          <a:endParaRPr lang="es-MX" sz="1200" b="1"/>
        </a:p>
      </xdr:txBody>
    </xdr:sp>
    <xdr:clientData/>
  </xdr:twoCellAnchor>
  <xdr:twoCellAnchor>
    <xdr:from>
      <xdr:col>12</xdr:col>
      <xdr:colOff>326573</xdr:colOff>
      <xdr:row>79</xdr:row>
      <xdr:rowOff>40821</xdr:rowOff>
    </xdr:from>
    <xdr:to>
      <xdr:col>12</xdr:col>
      <xdr:colOff>612325</xdr:colOff>
      <xdr:row>83</xdr:row>
      <xdr:rowOff>122464</xdr:rowOff>
    </xdr:to>
    <xdr:sp macro="" textlink="">
      <xdr:nvSpPr>
        <xdr:cNvPr id="177" name="CuadroTexto 176">
          <a:extLst>
            <a:ext uri="{FF2B5EF4-FFF2-40B4-BE49-F238E27FC236}">
              <a16:creationId xmlns:a16="http://schemas.microsoft.com/office/drawing/2014/main" id="{C902AC59-26D6-4765-9D8E-4DC4D06DFA17}"/>
            </a:ext>
          </a:extLst>
        </xdr:cNvPr>
        <xdr:cNvSpPr txBox="1"/>
      </xdr:nvSpPr>
      <xdr:spPr>
        <a:xfrm rot="16200000">
          <a:off x="11831413" y="16308160"/>
          <a:ext cx="898071" cy="2857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 baseline="0"/>
            <a:t>FIGURA 1</a:t>
          </a:r>
          <a:endParaRPr lang="es-MX" sz="1200" b="1"/>
        </a:p>
      </xdr:txBody>
    </xdr:sp>
    <xdr:clientData/>
  </xdr:twoCellAnchor>
  <xdr:twoCellAnchor>
    <xdr:from>
      <xdr:col>0</xdr:col>
      <xdr:colOff>775607</xdr:colOff>
      <xdr:row>36</xdr:row>
      <xdr:rowOff>176892</xdr:rowOff>
    </xdr:from>
    <xdr:to>
      <xdr:col>1</xdr:col>
      <xdr:colOff>421820</xdr:colOff>
      <xdr:row>38</xdr:row>
      <xdr:rowOff>13607</xdr:rowOff>
    </xdr:to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id="{26D0F0C6-4B01-4421-A3C7-2EF16D514481}"/>
            </a:ext>
          </a:extLst>
        </xdr:cNvPr>
        <xdr:cNvSpPr txBox="1"/>
      </xdr:nvSpPr>
      <xdr:spPr>
        <a:xfrm>
          <a:off x="775607" y="7579178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4.40</a:t>
          </a:r>
        </a:p>
      </xdr:txBody>
    </xdr:sp>
    <xdr:clientData/>
  </xdr:twoCellAnchor>
  <xdr:twoCellAnchor>
    <xdr:from>
      <xdr:col>0</xdr:col>
      <xdr:colOff>462643</xdr:colOff>
      <xdr:row>81</xdr:row>
      <xdr:rowOff>190500</xdr:rowOff>
    </xdr:from>
    <xdr:to>
      <xdr:col>1</xdr:col>
      <xdr:colOff>108856</xdr:colOff>
      <xdr:row>83</xdr:row>
      <xdr:rowOff>27215</xdr:rowOff>
    </xdr:to>
    <xdr:sp macro="" textlink="">
      <xdr:nvSpPr>
        <xdr:cNvPr id="179" name="CuadroTexto 178">
          <a:extLst>
            <a:ext uri="{FF2B5EF4-FFF2-40B4-BE49-F238E27FC236}">
              <a16:creationId xmlns:a16="http://schemas.microsoft.com/office/drawing/2014/main" id="{E90B2A61-CEDF-4A02-BE9E-B558576933BE}"/>
            </a:ext>
          </a:extLst>
        </xdr:cNvPr>
        <xdr:cNvSpPr txBox="1"/>
      </xdr:nvSpPr>
      <xdr:spPr>
        <a:xfrm>
          <a:off x="462643" y="16559893"/>
          <a:ext cx="653142" cy="244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4.40</a:t>
          </a:r>
        </a:p>
      </xdr:txBody>
    </xdr:sp>
    <xdr:clientData/>
  </xdr:twoCellAnchor>
  <xdr:twoCellAnchor>
    <xdr:from>
      <xdr:col>6</xdr:col>
      <xdr:colOff>19524</xdr:colOff>
      <xdr:row>123</xdr:row>
      <xdr:rowOff>33130</xdr:rowOff>
    </xdr:from>
    <xdr:to>
      <xdr:col>6</xdr:col>
      <xdr:colOff>538962</xdr:colOff>
      <xdr:row>124</xdr:row>
      <xdr:rowOff>111439</xdr:rowOff>
    </xdr:to>
    <xdr:sp macro="" textlink="">
      <xdr:nvSpPr>
        <xdr:cNvPr id="199" name="Forma libre: forma 198">
          <a:extLst>
            <a:ext uri="{FF2B5EF4-FFF2-40B4-BE49-F238E27FC236}">
              <a16:creationId xmlns:a16="http://schemas.microsoft.com/office/drawing/2014/main" id="{DCA91CB9-87C8-47AC-8F07-024DE4CC2A8B}"/>
            </a:ext>
          </a:extLst>
        </xdr:cNvPr>
        <xdr:cNvSpPr/>
      </xdr:nvSpPr>
      <xdr:spPr>
        <a:xfrm>
          <a:off x="7068024" y="24784523"/>
          <a:ext cx="519438" cy="282416"/>
        </a:xfrm>
        <a:custGeom>
          <a:avLst/>
          <a:gdLst>
            <a:gd name="connsiteX0" fmla="*/ 0 w 10482943"/>
            <a:gd name="connsiteY0" fmla="*/ 0 h 413657"/>
            <a:gd name="connsiteX1" fmla="*/ 10886 w 10482943"/>
            <a:gd name="connsiteY1" fmla="*/ 402771 h 413657"/>
            <a:gd name="connsiteX2" fmla="*/ 10482943 w 10482943"/>
            <a:gd name="connsiteY2" fmla="*/ 413657 h 413657"/>
            <a:gd name="connsiteX3" fmla="*/ 10482943 w 10482943"/>
            <a:gd name="connsiteY3" fmla="*/ 10886 h 413657"/>
            <a:gd name="connsiteX4" fmla="*/ 0 w 10482943"/>
            <a:gd name="connsiteY4" fmla="*/ 0 h 41365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482943" h="413657">
              <a:moveTo>
                <a:pt x="0" y="0"/>
              </a:moveTo>
              <a:lnTo>
                <a:pt x="10886" y="402771"/>
              </a:lnTo>
              <a:lnTo>
                <a:pt x="10482943" y="413657"/>
              </a:lnTo>
              <a:lnTo>
                <a:pt x="10482943" y="10886"/>
              </a:lnTo>
              <a:lnTo>
                <a:pt x="0" y="0"/>
              </a:lnTo>
              <a:close/>
            </a:path>
          </a:pathLst>
        </a:custGeom>
        <a:solidFill>
          <a:srgbClr val="66FF33">
            <a:alpha val="56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19525</xdr:colOff>
      <xdr:row>124</xdr:row>
      <xdr:rowOff>157368</xdr:rowOff>
    </xdr:from>
    <xdr:to>
      <xdr:col>6</xdr:col>
      <xdr:colOff>538963</xdr:colOff>
      <xdr:row>126</xdr:row>
      <xdr:rowOff>36894</xdr:rowOff>
    </xdr:to>
    <xdr:sp macro="" textlink="">
      <xdr:nvSpPr>
        <xdr:cNvPr id="200" name="Forma libre: forma 199">
          <a:extLst>
            <a:ext uri="{FF2B5EF4-FFF2-40B4-BE49-F238E27FC236}">
              <a16:creationId xmlns:a16="http://schemas.microsoft.com/office/drawing/2014/main" id="{A112649B-2D14-4173-9966-103F3328DFE4}"/>
            </a:ext>
          </a:extLst>
        </xdr:cNvPr>
        <xdr:cNvSpPr/>
      </xdr:nvSpPr>
      <xdr:spPr>
        <a:xfrm>
          <a:off x="7068025" y="25112868"/>
          <a:ext cx="519438" cy="287740"/>
        </a:xfrm>
        <a:custGeom>
          <a:avLst/>
          <a:gdLst>
            <a:gd name="connsiteX0" fmla="*/ 0 w 10482943"/>
            <a:gd name="connsiteY0" fmla="*/ 0 h 413657"/>
            <a:gd name="connsiteX1" fmla="*/ 10886 w 10482943"/>
            <a:gd name="connsiteY1" fmla="*/ 402771 h 413657"/>
            <a:gd name="connsiteX2" fmla="*/ 10482943 w 10482943"/>
            <a:gd name="connsiteY2" fmla="*/ 413657 h 413657"/>
            <a:gd name="connsiteX3" fmla="*/ 10482943 w 10482943"/>
            <a:gd name="connsiteY3" fmla="*/ 10886 h 413657"/>
            <a:gd name="connsiteX4" fmla="*/ 0 w 10482943"/>
            <a:gd name="connsiteY4" fmla="*/ 0 h 41365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482943" h="413657">
              <a:moveTo>
                <a:pt x="0" y="0"/>
              </a:moveTo>
              <a:lnTo>
                <a:pt x="10886" y="402771"/>
              </a:lnTo>
              <a:lnTo>
                <a:pt x="10482943" y="413657"/>
              </a:lnTo>
              <a:lnTo>
                <a:pt x="10482943" y="10886"/>
              </a:lnTo>
              <a:lnTo>
                <a:pt x="0" y="0"/>
              </a:lnTo>
              <a:close/>
            </a:path>
          </a:pathLst>
        </a:custGeom>
        <a:solidFill>
          <a:srgbClr val="66FF33">
            <a:alpha val="56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17602</xdr:colOff>
      <xdr:row>126</xdr:row>
      <xdr:rowOff>91105</xdr:rowOff>
    </xdr:from>
    <xdr:to>
      <xdr:col>6</xdr:col>
      <xdr:colOff>537040</xdr:colOff>
      <xdr:row>127</xdr:row>
      <xdr:rowOff>169413</xdr:rowOff>
    </xdr:to>
    <xdr:sp macro="" textlink="">
      <xdr:nvSpPr>
        <xdr:cNvPr id="201" name="Forma libre: forma 200">
          <a:extLst>
            <a:ext uri="{FF2B5EF4-FFF2-40B4-BE49-F238E27FC236}">
              <a16:creationId xmlns:a16="http://schemas.microsoft.com/office/drawing/2014/main" id="{B3B1EC29-640F-49D6-B116-FCA86D61D342}"/>
            </a:ext>
          </a:extLst>
        </xdr:cNvPr>
        <xdr:cNvSpPr/>
      </xdr:nvSpPr>
      <xdr:spPr>
        <a:xfrm>
          <a:off x="7066102" y="24594168"/>
          <a:ext cx="519438" cy="268808"/>
        </a:xfrm>
        <a:custGeom>
          <a:avLst/>
          <a:gdLst>
            <a:gd name="connsiteX0" fmla="*/ 0 w 10482943"/>
            <a:gd name="connsiteY0" fmla="*/ 0 h 413657"/>
            <a:gd name="connsiteX1" fmla="*/ 10886 w 10482943"/>
            <a:gd name="connsiteY1" fmla="*/ 402771 h 413657"/>
            <a:gd name="connsiteX2" fmla="*/ 10482943 w 10482943"/>
            <a:gd name="connsiteY2" fmla="*/ 413657 h 413657"/>
            <a:gd name="connsiteX3" fmla="*/ 10482943 w 10482943"/>
            <a:gd name="connsiteY3" fmla="*/ 10886 h 413657"/>
            <a:gd name="connsiteX4" fmla="*/ 0 w 10482943"/>
            <a:gd name="connsiteY4" fmla="*/ 0 h 41365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482943" h="413657">
              <a:moveTo>
                <a:pt x="0" y="0"/>
              </a:moveTo>
              <a:lnTo>
                <a:pt x="10886" y="402771"/>
              </a:lnTo>
              <a:lnTo>
                <a:pt x="10482943" y="413657"/>
              </a:lnTo>
              <a:lnTo>
                <a:pt x="10482943" y="10886"/>
              </a:lnTo>
              <a:lnTo>
                <a:pt x="0" y="0"/>
              </a:lnTo>
              <a:close/>
            </a:path>
          </a:pathLst>
        </a:custGeom>
        <a:solidFill>
          <a:srgbClr val="66FF33">
            <a:alpha val="56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17601</xdr:colOff>
      <xdr:row>128</xdr:row>
      <xdr:rowOff>24843</xdr:rowOff>
    </xdr:from>
    <xdr:to>
      <xdr:col>6</xdr:col>
      <xdr:colOff>537039</xdr:colOff>
      <xdr:row>129</xdr:row>
      <xdr:rowOff>103152</xdr:rowOff>
    </xdr:to>
    <xdr:sp macro="" textlink="">
      <xdr:nvSpPr>
        <xdr:cNvPr id="202" name="Forma libre: forma 201">
          <a:extLst>
            <a:ext uri="{FF2B5EF4-FFF2-40B4-BE49-F238E27FC236}">
              <a16:creationId xmlns:a16="http://schemas.microsoft.com/office/drawing/2014/main" id="{4DA2EA02-7297-434E-B35C-0A1E7E6546B1}"/>
            </a:ext>
          </a:extLst>
        </xdr:cNvPr>
        <xdr:cNvSpPr/>
      </xdr:nvSpPr>
      <xdr:spPr>
        <a:xfrm>
          <a:off x="7066101" y="24908906"/>
          <a:ext cx="519438" cy="268809"/>
        </a:xfrm>
        <a:custGeom>
          <a:avLst/>
          <a:gdLst>
            <a:gd name="connsiteX0" fmla="*/ 0 w 10482943"/>
            <a:gd name="connsiteY0" fmla="*/ 0 h 413657"/>
            <a:gd name="connsiteX1" fmla="*/ 10886 w 10482943"/>
            <a:gd name="connsiteY1" fmla="*/ 402771 h 413657"/>
            <a:gd name="connsiteX2" fmla="*/ 10482943 w 10482943"/>
            <a:gd name="connsiteY2" fmla="*/ 413657 h 413657"/>
            <a:gd name="connsiteX3" fmla="*/ 10482943 w 10482943"/>
            <a:gd name="connsiteY3" fmla="*/ 10886 h 413657"/>
            <a:gd name="connsiteX4" fmla="*/ 0 w 10482943"/>
            <a:gd name="connsiteY4" fmla="*/ 0 h 41365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482943" h="413657">
              <a:moveTo>
                <a:pt x="0" y="0"/>
              </a:moveTo>
              <a:lnTo>
                <a:pt x="10886" y="402771"/>
              </a:lnTo>
              <a:lnTo>
                <a:pt x="10482943" y="413657"/>
              </a:lnTo>
              <a:lnTo>
                <a:pt x="10482943" y="10886"/>
              </a:lnTo>
              <a:lnTo>
                <a:pt x="0" y="0"/>
              </a:lnTo>
              <a:close/>
            </a:path>
          </a:pathLst>
        </a:custGeom>
        <a:solidFill>
          <a:srgbClr val="66FF33">
            <a:alpha val="56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17602</xdr:colOff>
      <xdr:row>129</xdr:row>
      <xdr:rowOff>149084</xdr:rowOff>
    </xdr:from>
    <xdr:to>
      <xdr:col>6</xdr:col>
      <xdr:colOff>537040</xdr:colOff>
      <xdr:row>131</xdr:row>
      <xdr:rowOff>28610</xdr:rowOff>
    </xdr:to>
    <xdr:sp macro="" textlink="">
      <xdr:nvSpPr>
        <xdr:cNvPr id="203" name="Forma libre: forma 202">
          <a:extLst>
            <a:ext uri="{FF2B5EF4-FFF2-40B4-BE49-F238E27FC236}">
              <a16:creationId xmlns:a16="http://schemas.microsoft.com/office/drawing/2014/main" id="{6E720F53-B89C-4884-A783-8216CBE037B5}"/>
            </a:ext>
          </a:extLst>
        </xdr:cNvPr>
        <xdr:cNvSpPr/>
      </xdr:nvSpPr>
      <xdr:spPr>
        <a:xfrm>
          <a:off x="7066102" y="25223647"/>
          <a:ext cx="519438" cy="260526"/>
        </a:xfrm>
        <a:custGeom>
          <a:avLst/>
          <a:gdLst>
            <a:gd name="connsiteX0" fmla="*/ 0 w 10482943"/>
            <a:gd name="connsiteY0" fmla="*/ 0 h 413657"/>
            <a:gd name="connsiteX1" fmla="*/ 10886 w 10482943"/>
            <a:gd name="connsiteY1" fmla="*/ 402771 h 413657"/>
            <a:gd name="connsiteX2" fmla="*/ 10482943 w 10482943"/>
            <a:gd name="connsiteY2" fmla="*/ 413657 h 413657"/>
            <a:gd name="connsiteX3" fmla="*/ 10482943 w 10482943"/>
            <a:gd name="connsiteY3" fmla="*/ 10886 h 413657"/>
            <a:gd name="connsiteX4" fmla="*/ 0 w 10482943"/>
            <a:gd name="connsiteY4" fmla="*/ 0 h 41365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482943" h="413657">
              <a:moveTo>
                <a:pt x="0" y="0"/>
              </a:moveTo>
              <a:lnTo>
                <a:pt x="10886" y="402771"/>
              </a:lnTo>
              <a:lnTo>
                <a:pt x="10482943" y="413657"/>
              </a:lnTo>
              <a:lnTo>
                <a:pt x="10482943" y="10886"/>
              </a:lnTo>
              <a:lnTo>
                <a:pt x="0" y="0"/>
              </a:lnTo>
              <a:close/>
            </a:path>
          </a:pathLst>
        </a:custGeom>
        <a:solidFill>
          <a:srgbClr val="66FF33">
            <a:alpha val="56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625929</xdr:colOff>
      <xdr:row>131</xdr:row>
      <xdr:rowOff>108857</xdr:rowOff>
    </xdr:from>
    <xdr:to>
      <xdr:col>7</xdr:col>
      <xdr:colOff>666750</xdr:colOff>
      <xdr:row>134</xdr:row>
      <xdr:rowOff>190500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2100E02E-A4FC-40FE-9C8F-3304E27EA168}"/>
            </a:ext>
          </a:extLst>
        </xdr:cNvPr>
        <xdr:cNvCxnSpPr/>
      </xdr:nvCxnSpPr>
      <xdr:spPr>
        <a:xfrm flipH="1" flipV="1">
          <a:off x="7674429" y="26697214"/>
          <a:ext cx="707571" cy="6939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966107</xdr:colOff>
      <xdr:row>167</xdr:row>
      <xdr:rowOff>95249</xdr:rowOff>
    </xdr:from>
    <xdr:to>
      <xdr:col>13</xdr:col>
      <xdr:colOff>13607</xdr:colOff>
      <xdr:row>167</xdr:row>
      <xdr:rowOff>95250</xdr:rowOff>
    </xdr:to>
    <xdr:cxnSp macro="">
      <xdr:nvCxnSpPr>
        <xdr:cNvPr id="205" name="Conector recto de flecha 204">
          <a:extLst>
            <a:ext uri="{FF2B5EF4-FFF2-40B4-BE49-F238E27FC236}">
              <a16:creationId xmlns:a16="http://schemas.microsoft.com/office/drawing/2014/main" id="{83CA2ABF-5E49-402A-ABDE-FB7E36AB427B}"/>
            </a:ext>
          </a:extLst>
        </xdr:cNvPr>
        <xdr:cNvCxnSpPr/>
      </xdr:nvCxnSpPr>
      <xdr:spPr>
        <a:xfrm>
          <a:off x="966107" y="34453285"/>
          <a:ext cx="115252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131884</xdr:colOff>
      <xdr:row>164</xdr:row>
      <xdr:rowOff>124557</xdr:rowOff>
    </xdr:from>
    <xdr:to>
      <xdr:col>13</xdr:col>
      <xdr:colOff>139211</xdr:colOff>
      <xdr:row>166</xdr:row>
      <xdr:rowOff>109903</xdr:rowOff>
    </xdr:to>
    <xdr:cxnSp macro="">
      <xdr:nvCxnSpPr>
        <xdr:cNvPr id="206" name="Conector recto de flecha 205">
          <a:extLst>
            <a:ext uri="{FF2B5EF4-FFF2-40B4-BE49-F238E27FC236}">
              <a16:creationId xmlns:a16="http://schemas.microsoft.com/office/drawing/2014/main" id="{46554518-8C2E-4DFA-97AB-EE7C277F0DB3}"/>
            </a:ext>
          </a:extLst>
        </xdr:cNvPr>
        <xdr:cNvCxnSpPr/>
      </xdr:nvCxnSpPr>
      <xdr:spPr>
        <a:xfrm flipV="1">
          <a:off x="12616961" y="33198288"/>
          <a:ext cx="7327" cy="3810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69273</xdr:colOff>
      <xdr:row>167</xdr:row>
      <xdr:rowOff>59746</xdr:rowOff>
    </xdr:from>
    <xdr:to>
      <xdr:col>7</xdr:col>
      <xdr:colOff>294409</xdr:colOff>
      <xdr:row>168</xdr:row>
      <xdr:rowOff>155862</xdr:rowOff>
    </xdr:to>
    <xdr:sp macro="" textlink="">
      <xdr:nvSpPr>
        <xdr:cNvPr id="207" name="CuadroTexto 206">
          <a:extLst>
            <a:ext uri="{FF2B5EF4-FFF2-40B4-BE49-F238E27FC236}">
              <a16:creationId xmlns:a16="http://schemas.microsoft.com/office/drawing/2014/main" id="{05246F22-5786-4F79-8440-EB38C20480DB}"/>
            </a:ext>
          </a:extLst>
        </xdr:cNvPr>
        <xdr:cNvSpPr txBox="1"/>
      </xdr:nvSpPr>
      <xdr:spPr>
        <a:xfrm>
          <a:off x="7135091" y="34800019"/>
          <a:ext cx="900545" cy="303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1"/>
            <a:t>30.00</a:t>
          </a:r>
          <a:r>
            <a:rPr lang="es-MX" sz="1400" b="1" baseline="0"/>
            <a:t> M</a:t>
          </a:r>
          <a:endParaRPr lang="es-MX" sz="1400" b="1"/>
        </a:p>
      </xdr:txBody>
    </xdr:sp>
    <xdr:clientData/>
  </xdr:twoCellAnchor>
  <xdr:twoCellAnchor>
    <xdr:from>
      <xdr:col>13</xdr:col>
      <xdr:colOff>121227</xdr:colOff>
      <xdr:row>164</xdr:row>
      <xdr:rowOff>138546</xdr:rowOff>
    </xdr:from>
    <xdr:to>
      <xdr:col>14</xdr:col>
      <xdr:colOff>346363</xdr:colOff>
      <xdr:row>166</xdr:row>
      <xdr:rowOff>26843</xdr:rowOff>
    </xdr:to>
    <xdr:sp macro="" textlink="">
      <xdr:nvSpPr>
        <xdr:cNvPr id="208" name="CuadroTexto 207">
          <a:extLst>
            <a:ext uri="{FF2B5EF4-FFF2-40B4-BE49-F238E27FC236}">
              <a16:creationId xmlns:a16="http://schemas.microsoft.com/office/drawing/2014/main" id="{C0652DB3-BACF-4A4D-A85C-233710F6E838}"/>
            </a:ext>
          </a:extLst>
        </xdr:cNvPr>
        <xdr:cNvSpPr txBox="1"/>
      </xdr:nvSpPr>
      <xdr:spPr>
        <a:xfrm>
          <a:off x="12676909" y="34255364"/>
          <a:ext cx="900545" cy="3039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1"/>
            <a:t>1.30</a:t>
          </a:r>
          <a:r>
            <a:rPr lang="es-MX" sz="1400" b="1" baseline="0"/>
            <a:t> M</a:t>
          </a:r>
          <a:endParaRPr lang="es-MX" sz="1400" b="1"/>
        </a:p>
      </xdr:txBody>
    </xdr:sp>
    <xdr:clientData/>
  </xdr:twoCellAnchor>
  <xdr:twoCellAnchor editAs="oneCell">
    <xdr:from>
      <xdr:col>1</xdr:col>
      <xdr:colOff>311726</xdr:colOff>
      <xdr:row>202</xdr:row>
      <xdr:rowOff>51954</xdr:rowOff>
    </xdr:from>
    <xdr:to>
      <xdr:col>14</xdr:col>
      <xdr:colOff>1233176</xdr:colOff>
      <xdr:row>221</xdr:row>
      <xdr:rowOff>75968</xdr:rowOff>
    </xdr:to>
    <xdr:pic>
      <xdr:nvPicPr>
        <xdr:cNvPr id="209" name="Imagen 208">
          <a:extLst>
            <a:ext uri="{FF2B5EF4-FFF2-40B4-BE49-F238E27FC236}">
              <a16:creationId xmlns:a16="http://schemas.microsoft.com/office/drawing/2014/main" id="{67B8582C-A531-4D24-A729-2F6E5BBBEF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2900"/>
        <a:stretch/>
      </xdr:blipFill>
      <xdr:spPr>
        <a:xfrm>
          <a:off x="1316181" y="40992136"/>
          <a:ext cx="13148086" cy="3972559"/>
        </a:xfrm>
        <a:prstGeom prst="rect">
          <a:avLst/>
        </a:prstGeom>
      </xdr:spPr>
    </xdr:pic>
    <xdr:clientData/>
  </xdr:twoCellAnchor>
  <xdr:twoCellAnchor>
    <xdr:from>
      <xdr:col>1</xdr:col>
      <xdr:colOff>935181</xdr:colOff>
      <xdr:row>211</xdr:row>
      <xdr:rowOff>69274</xdr:rowOff>
    </xdr:from>
    <xdr:to>
      <xdr:col>1</xdr:col>
      <xdr:colOff>935182</xdr:colOff>
      <xdr:row>220</xdr:row>
      <xdr:rowOff>173182</xdr:rowOff>
    </xdr:to>
    <xdr:cxnSp macro="">
      <xdr:nvCxnSpPr>
        <xdr:cNvPr id="210" name="Conector recto 209">
          <a:extLst>
            <a:ext uri="{FF2B5EF4-FFF2-40B4-BE49-F238E27FC236}">
              <a16:creationId xmlns:a16="http://schemas.microsoft.com/office/drawing/2014/main" id="{710BE8C5-0051-4FD7-91B0-2B446B9227FC}"/>
            </a:ext>
          </a:extLst>
        </xdr:cNvPr>
        <xdr:cNvCxnSpPr/>
      </xdr:nvCxnSpPr>
      <xdr:spPr>
        <a:xfrm flipV="1">
          <a:off x="1939636" y="42879819"/>
          <a:ext cx="1" cy="1974272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1991591</xdr:colOff>
      <xdr:row>211</xdr:row>
      <xdr:rowOff>69273</xdr:rowOff>
    </xdr:from>
    <xdr:to>
      <xdr:col>1</xdr:col>
      <xdr:colOff>1991592</xdr:colOff>
      <xdr:row>220</xdr:row>
      <xdr:rowOff>173181</xdr:rowOff>
    </xdr:to>
    <xdr:cxnSp macro="">
      <xdr:nvCxnSpPr>
        <xdr:cNvPr id="211" name="Conector recto 210">
          <a:extLst>
            <a:ext uri="{FF2B5EF4-FFF2-40B4-BE49-F238E27FC236}">
              <a16:creationId xmlns:a16="http://schemas.microsoft.com/office/drawing/2014/main" id="{0805FC3B-E60B-42DB-BFCB-67C587D6B4D7}"/>
            </a:ext>
          </a:extLst>
        </xdr:cNvPr>
        <xdr:cNvCxnSpPr/>
      </xdr:nvCxnSpPr>
      <xdr:spPr>
        <a:xfrm flipV="1">
          <a:off x="2996046" y="42879818"/>
          <a:ext cx="1" cy="1974272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2857499</xdr:colOff>
      <xdr:row>211</xdr:row>
      <xdr:rowOff>69273</xdr:rowOff>
    </xdr:from>
    <xdr:to>
      <xdr:col>1</xdr:col>
      <xdr:colOff>2857500</xdr:colOff>
      <xdr:row>220</xdr:row>
      <xdr:rowOff>173181</xdr:rowOff>
    </xdr:to>
    <xdr:cxnSp macro="">
      <xdr:nvCxnSpPr>
        <xdr:cNvPr id="212" name="Conector recto 211">
          <a:extLst>
            <a:ext uri="{FF2B5EF4-FFF2-40B4-BE49-F238E27FC236}">
              <a16:creationId xmlns:a16="http://schemas.microsoft.com/office/drawing/2014/main" id="{4CF127BE-C5C7-4524-90F7-1BA3557FCFFD}"/>
            </a:ext>
          </a:extLst>
        </xdr:cNvPr>
        <xdr:cNvCxnSpPr/>
      </xdr:nvCxnSpPr>
      <xdr:spPr>
        <a:xfrm flipV="1">
          <a:off x="3861954" y="42879818"/>
          <a:ext cx="1" cy="1974272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502227</xdr:colOff>
      <xdr:row>211</xdr:row>
      <xdr:rowOff>51955</xdr:rowOff>
    </xdr:from>
    <xdr:to>
      <xdr:col>5</xdr:col>
      <xdr:colOff>502228</xdr:colOff>
      <xdr:row>220</xdr:row>
      <xdr:rowOff>155863</xdr:rowOff>
    </xdr:to>
    <xdr:cxnSp macro="">
      <xdr:nvCxnSpPr>
        <xdr:cNvPr id="213" name="Conector recto 212">
          <a:extLst>
            <a:ext uri="{FF2B5EF4-FFF2-40B4-BE49-F238E27FC236}">
              <a16:creationId xmlns:a16="http://schemas.microsoft.com/office/drawing/2014/main" id="{57849D81-9BC5-4142-BEC3-942003EF9B1C}"/>
            </a:ext>
          </a:extLst>
        </xdr:cNvPr>
        <xdr:cNvCxnSpPr/>
      </xdr:nvCxnSpPr>
      <xdr:spPr>
        <a:xfrm flipV="1">
          <a:off x="6892636" y="42862500"/>
          <a:ext cx="1" cy="1974272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398318</xdr:colOff>
      <xdr:row>211</xdr:row>
      <xdr:rowOff>69273</xdr:rowOff>
    </xdr:from>
    <xdr:to>
      <xdr:col>7</xdr:col>
      <xdr:colOff>398319</xdr:colOff>
      <xdr:row>220</xdr:row>
      <xdr:rowOff>173181</xdr:rowOff>
    </xdr:to>
    <xdr:cxnSp macro="">
      <xdr:nvCxnSpPr>
        <xdr:cNvPr id="214" name="Conector recto 213">
          <a:extLst>
            <a:ext uri="{FF2B5EF4-FFF2-40B4-BE49-F238E27FC236}">
              <a16:creationId xmlns:a16="http://schemas.microsoft.com/office/drawing/2014/main" id="{093AA1DE-0125-4F5B-8A83-D7BE0CCA0E27}"/>
            </a:ext>
          </a:extLst>
        </xdr:cNvPr>
        <xdr:cNvCxnSpPr/>
      </xdr:nvCxnSpPr>
      <xdr:spPr>
        <a:xfrm flipV="1">
          <a:off x="8139545" y="42879818"/>
          <a:ext cx="1" cy="1974272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692727</xdr:colOff>
      <xdr:row>211</xdr:row>
      <xdr:rowOff>51954</xdr:rowOff>
    </xdr:from>
    <xdr:to>
      <xdr:col>9</xdr:col>
      <xdr:colOff>692728</xdr:colOff>
      <xdr:row>220</xdr:row>
      <xdr:rowOff>155862</xdr:rowOff>
    </xdr:to>
    <xdr:cxnSp macro="">
      <xdr:nvCxnSpPr>
        <xdr:cNvPr id="215" name="Conector recto 214">
          <a:extLst>
            <a:ext uri="{FF2B5EF4-FFF2-40B4-BE49-F238E27FC236}">
              <a16:creationId xmlns:a16="http://schemas.microsoft.com/office/drawing/2014/main" id="{3BEE88AD-DCBE-4C54-94D7-3E8661F535A1}"/>
            </a:ext>
          </a:extLst>
        </xdr:cNvPr>
        <xdr:cNvCxnSpPr/>
      </xdr:nvCxnSpPr>
      <xdr:spPr>
        <a:xfrm flipV="1">
          <a:off x="10165772" y="42862499"/>
          <a:ext cx="1" cy="1974272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138545</xdr:colOff>
      <xdr:row>211</xdr:row>
      <xdr:rowOff>51954</xdr:rowOff>
    </xdr:from>
    <xdr:to>
      <xdr:col>11</xdr:col>
      <xdr:colOff>138546</xdr:colOff>
      <xdr:row>220</xdr:row>
      <xdr:rowOff>155862</xdr:rowOff>
    </xdr:to>
    <xdr:cxnSp macro="">
      <xdr:nvCxnSpPr>
        <xdr:cNvPr id="216" name="Conector recto 215">
          <a:extLst>
            <a:ext uri="{FF2B5EF4-FFF2-40B4-BE49-F238E27FC236}">
              <a16:creationId xmlns:a16="http://schemas.microsoft.com/office/drawing/2014/main" id="{3DD82E1E-08FE-4EF5-8D2A-F7731ADA2BE8}"/>
            </a:ext>
          </a:extLst>
        </xdr:cNvPr>
        <xdr:cNvCxnSpPr/>
      </xdr:nvCxnSpPr>
      <xdr:spPr>
        <a:xfrm flipV="1">
          <a:off x="11343409" y="42862499"/>
          <a:ext cx="1" cy="1974272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138545</xdr:colOff>
      <xdr:row>211</xdr:row>
      <xdr:rowOff>69273</xdr:rowOff>
    </xdr:from>
    <xdr:to>
      <xdr:col>14</xdr:col>
      <xdr:colOff>138546</xdr:colOff>
      <xdr:row>220</xdr:row>
      <xdr:rowOff>173181</xdr:rowOff>
    </xdr:to>
    <xdr:cxnSp macro="">
      <xdr:nvCxnSpPr>
        <xdr:cNvPr id="217" name="Conector recto 216">
          <a:extLst>
            <a:ext uri="{FF2B5EF4-FFF2-40B4-BE49-F238E27FC236}">
              <a16:creationId xmlns:a16="http://schemas.microsoft.com/office/drawing/2014/main" id="{DA1F61ED-46C1-4DE9-A26D-C6BE0D08E7EE}"/>
            </a:ext>
          </a:extLst>
        </xdr:cNvPr>
        <xdr:cNvCxnSpPr/>
      </xdr:nvCxnSpPr>
      <xdr:spPr>
        <a:xfrm flipV="1">
          <a:off x="13369636" y="42879818"/>
          <a:ext cx="1" cy="1974272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2597727</xdr:colOff>
      <xdr:row>221</xdr:row>
      <xdr:rowOff>34637</xdr:rowOff>
    </xdr:from>
    <xdr:to>
      <xdr:col>1</xdr:col>
      <xdr:colOff>2840181</xdr:colOff>
      <xdr:row>224</xdr:row>
      <xdr:rowOff>190500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2F701317-5199-458C-91B8-5F91331EBB68}"/>
            </a:ext>
          </a:extLst>
        </xdr:cNvPr>
        <xdr:cNvCxnSpPr/>
      </xdr:nvCxnSpPr>
      <xdr:spPr>
        <a:xfrm flipV="1">
          <a:off x="3602182" y="44923364"/>
          <a:ext cx="242454" cy="77931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2008909</xdr:colOff>
      <xdr:row>221</xdr:row>
      <xdr:rowOff>17318</xdr:rowOff>
    </xdr:from>
    <xdr:to>
      <xdr:col>1</xdr:col>
      <xdr:colOff>2199409</xdr:colOff>
      <xdr:row>224</xdr:row>
      <xdr:rowOff>173181</xdr:rowOff>
    </xdr:to>
    <xdr:cxnSp macro="">
      <xdr:nvCxnSpPr>
        <xdr:cNvPr id="218" name="Conector recto de flecha 217">
          <a:extLst>
            <a:ext uri="{FF2B5EF4-FFF2-40B4-BE49-F238E27FC236}">
              <a16:creationId xmlns:a16="http://schemas.microsoft.com/office/drawing/2014/main" id="{0743C61E-9021-4D62-A555-F8B98B04E566}"/>
            </a:ext>
          </a:extLst>
        </xdr:cNvPr>
        <xdr:cNvCxnSpPr/>
      </xdr:nvCxnSpPr>
      <xdr:spPr>
        <a:xfrm flipH="1" flipV="1">
          <a:off x="3013364" y="44906045"/>
          <a:ext cx="190500" cy="77931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969818</xdr:colOff>
      <xdr:row>220</xdr:row>
      <xdr:rowOff>190500</xdr:rowOff>
    </xdr:from>
    <xdr:to>
      <xdr:col>1</xdr:col>
      <xdr:colOff>1160318</xdr:colOff>
      <xdr:row>224</xdr:row>
      <xdr:rowOff>138545</xdr:rowOff>
    </xdr:to>
    <xdr:cxnSp macro="">
      <xdr:nvCxnSpPr>
        <xdr:cNvPr id="219" name="Conector recto de flecha 218">
          <a:extLst>
            <a:ext uri="{FF2B5EF4-FFF2-40B4-BE49-F238E27FC236}">
              <a16:creationId xmlns:a16="http://schemas.microsoft.com/office/drawing/2014/main" id="{160221D4-1D1E-4FBB-A294-AC0066854AFB}"/>
            </a:ext>
          </a:extLst>
        </xdr:cNvPr>
        <xdr:cNvCxnSpPr/>
      </xdr:nvCxnSpPr>
      <xdr:spPr>
        <a:xfrm flipH="1" flipV="1">
          <a:off x="1974273" y="44871409"/>
          <a:ext cx="190500" cy="77931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519545</xdr:colOff>
      <xdr:row>220</xdr:row>
      <xdr:rowOff>155864</xdr:rowOff>
    </xdr:from>
    <xdr:to>
      <xdr:col>6</xdr:col>
      <xdr:colOff>34636</xdr:colOff>
      <xdr:row>224</xdr:row>
      <xdr:rowOff>103909</xdr:rowOff>
    </xdr:to>
    <xdr:cxnSp macro="">
      <xdr:nvCxnSpPr>
        <xdr:cNvPr id="220" name="Conector recto de flecha 219">
          <a:extLst>
            <a:ext uri="{FF2B5EF4-FFF2-40B4-BE49-F238E27FC236}">
              <a16:creationId xmlns:a16="http://schemas.microsoft.com/office/drawing/2014/main" id="{C3B1DD3E-EA15-4025-A53F-5653CB72CC6A}"/>
            </a:ext>
          </a:extLst>
        </xdr:cNvPr>
        <xdr:cNvCxnSpPr/>
      </xdr:nvCxnSpPr>
      <xdr:spPr>
        <a:xfrm flipH="1" flipV="1">
          <a:off x="6909954" y="44836773"/>
          <a:ext cx="190500" cy="77931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675410</xdr:colOff>
      <xdr:row>221</xdr:row>
      <xdr:rowOff>17318</xdr:rowOff>
    </xdr:from>
    <xdr:to>
      <xdr:col>9</xdr:col>
      <xdr:colOff>865910</xdr:colOff>
      <xdr:row>224</xdr:row>
      <xdr:rowOff>173181</xdr:rowOff>
    </xdr:to>
    <xdr:cxnSp macro="">
      <xdr:nvCxnSpPr>
        <xdr:cNvPr id="221" name="Conector recto de flecha 220">
          <a:extLst>
            <a:ext uri="{FF2B5EF4-FFF2-40B4-BE49-F238E27FC236}">
              <a16:creationId xmlns:a16="http://schemas.microsoft.com/office/drawing/2014/main" id="{89D80A7D-9977-4692-9C26-E1508138B6FA}"/>
            </a:ext>
          </a:extLst>
        </xdr:cNvPr>
        <xdr:cNvCxnSpPr/>
      </xdr:nvCxnSpPr>
      <xdr:spPr>
        <a:xfrm flipH="1" flipV="1">
          <a:off x="10148455" y="44906045"/>
          <a:ext cx="190500" cy="77931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121227</xdr:colOff>
      <xdr:row>221</xdr:row>
      <xdr:rowOff>17319</xdr:rowOff>
    </xdr:from>
    <xdr:to>
      <xdr:col>11</xdr:col>
      <xdr:colOff>190500</xdr:colOff>
      <xdr:row>224</xdr:row>
      <xdr:rowOff>86591</xdr:rowOff>
    </xdr:to>
    <xdr:cxnSp macro="">
      <xdr:nvCxnSpPr>
        <xdr:cNvPr id="222" name="Conector recto de flecha 221">
          <a:extLst>
            <a:ext uri="{FF2B5EF4-FFF2-40B4-BE49-F238E27FC236}">
              <a16:creationId xmlns:a16="http://schemas.microsoft.com/office/drawing/2014/main" id="{4FAE97A3-9AFA-4157-A851-19DBB96E3BB5}"/>
            </a:ext>
          </a:extLst>
        </xdr:cNvPr>
        <xdr:cNvCxnSpPr/>
      </xdr:nvCxnSpPr>
      <xdr:spPr>
        <a:xfrm flipV="1">
          <a:off x="11326091" y="44906046"/>
          <a:ext cx="69273" cy="6927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138545</xdr:colOff>
      <xdr:row>221</xdr:row>
      <xdr:rowOff>0</xdr:rowOff>
    </xdr:from>
    <xdr:to>
      <xdr:col>7</xdr:col>
      <xdr:colOff>380999</xdr:colOff>
      <xdr:row>224</xdr:row>
      <xdr:rowOff>155863</xdr:rowOff>
    </xdr:to>
    <xdr:cxnSp macro="">
      <xdr:nvCxnSpPr>
        <xdr:cNvPr id="223" name="Conector recto de flecha 222">
          <a:extLst>
            <a:ext uri="{FF2B5EF4-FFF2-40B4-BE49-F238E27FC236}">
              <a16:creationId xmlns:a16="http://schemas.microsoft.com/office/drawing/2014/main" id="{227024C2-B2ED-4954-83C9-2CC7B68EFC07}"/>
            </a:ext>
          </a:extLst>
        </xdr:cNvPr>
        <xdr:cNvCxnSpPr/>
      </xdr:nvCxnSpPr>
      <xdr:spPr>
        <a:xfrm flipV="1">
          <a:off x="7879772" y="44888727"/>
          <a:ext cx="242454" cy="77931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86591</xdr:colOff>
      <xdr:row>221</xdr:row>
      <xdr:rowOff>0</xdr:rowOff>
    </xdr:from>
    <xdr:to>
      <xdr:col>14</xdr:col>
      <xdr:colOff>34635</xdr:colOff>
      <xdr:row>225</xdr:row>
      <xdr:rowOff>34636</xdr:rowOff>
    </xdr:to>
    <xdr:cxnSp macro="">
      <xdr:nvCxnSpPr>
        <xdr:cNvPr id="224" name="Conector recto de flecha 223">
          <a:extLst>
            <a:ext uri="{FF2B5EF4-FFF2-40B4-BE49-F238E27FC236}">
              <a16:creationId xmlns:a16="http://schemas.microsoft.com/office/drawing/2014/main" id="{AC9DC10C-DCB3-4116-8239-9DCAD4D09CED}"/>
            </a:ext>
          </a:extLst>
        </xdr:cNvPr>
        <xdr:cNvCxnSpPr/>
      </xdr:nvCxnSpPr>
      <xdr:spPr>
        <a:xfrm flipV="1">
          <a:off x="11966864" y="44888727"/>
          <a:ext cx="1298862" cy="8659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744682</xdr:colOff>
      <xdr:row>211</xdr:row>
      <xdr:rowOff>1</xdr:rowOff>
    </xdr:from>
    <xdr:to>
      <xdr:col>1</xdr:col>
      <xdr:colOff>767093</xdr:colOff>
      <xdr:row>220</xdr:row>
      <xdr:rowOff>140583</xdr:rowOff>
    </xdr:to>
    <xdr:cxnSp macro="">
      <xdr:nvCxnSpPr>
        <xdr:cNvPr id="225" name="Conector recto de flecha 224">
          <a:extLst>
            <a:ext uri="{FF2B5EF4-FFF2-40B4-BE49-F238E27FC236}">
              <a16:creationId xmlns:a16="http://schemas.microsoft.com/office/drawing/2014/main" id="{3EEC5304-89B7-42CD-987B-CDD1FE4D6374}"/>
            </a:ext>
          </a:extLst>
        </xdr:cNvPr>
        <xdr:cNvCxnSpPr/>
      </xdr:nvCxnSpPr>
      <xdr:spPr>
        <a:xfrm flipH="1" flipV="1">
          <a:off x="1749137" y="42810546"/>
          <a:ext cx="22411" cy="201094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294409</xdr:colOff>
      <xdr:row>214</xdr:row>
      <xdr:rowOff>155864</xdr:rowOff>
    </xdr:from>
    <xdr:to>
      <xdr:col>1</xdr:col>
      <xdr:colOff>945077</xdr:colOff>
      <xdr:row>215</xdr:row>
      <xdr:rowOff>200398</xdr:rowOff>
    </xdr:to>
    <xdr:sp macro="" textlink="">
      <xdr:nvSpPr>
        <xdr:cNvPr id="226" name="CuadroTexto 225">
          <a:extLst>
            <a:ext uri="{FF2B5EF4-FFF2-40B4-BE49-F238E27FC236}">
              <a16:creationId xmlns:a16="http://schemas.microsoft.com/office/drawing/2014/main" id="{C6E1B105-EF29-4DA5-BB77-E299C4AB0A0C}"/>
            </a:ext>
          </a:extLst>
        </xdr:cNvPr>
        <xdr:cNvSpPr txBox="1"/>
      </xdr:nvSpPr>
      <xdr:spPr>
        <a:xfrm>
          <a:off x="1298864" y="43589864"/>
          <a:ext cx="650668" cy="252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4.40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449580</xdr:colOff>
      <xdr:row>0</xdr:row>
      <xdr:rowOff>129540</xdr:rowOff>
    </xdr:from>
    <xdr:to>
      <xdr:col>14</xdr:col>
      <xdr:colOff>2659380</xdr:colOff>
      <xdr:row>7</xdr:row>
      <xdr:rowOff>80010</xdr:rowOff>
    </xdr:to>
    <xdr:pic>
      <xdr:nvPicPr>
        <xdr:cNvPr id="2" name="Picture 2" descr="LOGOAJAL.jpg">
          <a:extLst>
            <a:ext uri="{FF2B5EF4-FFF2-40B4-BE49-F238E27FC236}">
              <a16:creationId xmlns:a16="http://schemas.microsoft.com/office/drawing/2014/main" id="{556A570C-2EF5-4C61-8C3E-14F0994C670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123"/>
        <a:stretch>
          <a:fillRect/>
        </a:stretch>
      </xdr:blipFill>
      <xdr:spPr bwMode="auto">
        <a:xfrm>
          <a:off x="13184505" y="129540"/>
          <a:ext cx="2209800" cy="1522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400050</xdr:colOff>
      <xdr:row>0</xdr:row>
      <xdr:rowOff>66675</xdr:rowOff>
    </xdr:from>
    <xdr:to>
      <xdr:col>1</xdr:col>
      <xdr:colOff>1895475</xdr:colOff>
      <xdr:row>6</xdr:row>
      <xdr:rowOff>195116</xdr:rowOff>
    </xdr:to>
    <xdr:pic>
      <xdr:nvPicPr>
        <xdr:cNvPr id="3" name="Imagen 132">
          <a:extLst>
            <a:ext uri="{FF2B5EF4-FFF2-40B4-BE49-F238E27FC236}">
              <a16:creationId xmlns:a16="http://schemas.microsoft.com/office/drawing/2014/main" id="{5B732476-2A41-42F1-9CC7-5F75B9917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806" b="21246"/>
        <a:stretch>
          <a:fillRect/>
        </a:stretch>
      </xdr:blipFill>
      <xdr:spPr bwMode="auto">
        <a:xfrm>
          <a:off x="400050" y="66675"/>
          <a:ext cx="2505075" cy="14714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1731818</xdr:colOff>
      <xdr:row>90</xdr:row>
      <xdr:rowOff>121228</xdr:rowOff>
    </xdr:from>
    <xdr:to>
      <xdr:col>14</xdr:col>
      <xdr:colOff>1557646</xdr:colOff>
      <xdr:row>94</xdr:row>
      <xdr:rowOff>44039</xdr:rowOff>
    </xdr:to>
    <xdr:sp macro="" textlink="">
      <xdr:nvSpPr>
        <xdr:cNvPr id="78" name="Diagrama de flujo: proceso 77">
          <a:extLst>
            <a:ext uri="{FF2B5EF4-FFF2-40B4-BE49-F238E27FC236}">
              <a16:creationId xmlns:a16="http://schemas.microsoft.com/office/drawing/2014/main" id="{C7D5F2E0-FE03-4017-96C8-1EE748F46A24}"/>
            </a:ext>
          </a:extLst>
        </xdr:cNvPr>
        <xdr:cNvSpPr/>
      </xdr:nvSpPr>
      <xdr:spPr>
        <a:xfrm>
          <a:off x="2736273" y="18513137"/>
          <a:ext cx="11636828" cy="754084"/>
        </a:xfrm>
        <a:prstGeom prst="flowChartProcess">
          <a:avLst/>
        </a:prstGeom>
        <a:solidFill>
          <a:srgbClr val="FFFFC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 b="1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SE REALIZAN ACTIVIDADES DE CONSTRUCCION DE HUELLAS DE CONCRETO EN CASAS MUESTRA</a:t>
          </a:r>
          <a:endParaRPr lang="es-MX" sz="1100" b="1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3</xdr:col>
      <xdr:colOff>668605</xdr:colOff>
      <xdr:row>108</xdr:row>
      <xdr:rowOff>47626</xdr:rowOff>
    </xdr:from>
    <xdr:to>
      <xdr:col>8</xdr:col>
      <xdr:colOff>319519</xdr:colOff>
      <xdr:row>138</xdr:row>
      <xdr:rowOff>178338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A371FA40-697F-4BEF-A5CB-7311182C4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9650" y="21937808"/>
          <a:ext cx="3270414" cy="6365257"/>
        </a:xfrm>
        <a:prstGeom prst="rect">
          <a:avLst/>
        </a:prstGeom>
      </xdr:spPr>
    </xdr:pic>
    <xdr:clientData/>
  </xdr:twoCellAnchor>
  <xdr:twoCellAnchor editAs="oneCell">
    <xdr:from>
      <xdr:col>1</xdr:col>
      <xdr:colOff>363683</xdr:colOff>
      <xdr:row>108</xdr:row>
      <xdr:rowOff>61539</xdr:rowOff>
    </xdr:from>
    <xdr:to>
      <xdr:col>2</xdr:col>
      <xdr:colOff>463358</xdr:colOff>
      <xdr:row>138</xdr:row>
      <xdr:rowOff>155864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22FC0D3A-B6D8-47BD-9134-E2DB5D83D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138" y="21951721"/>
          <a:ext cx="3320856" cy="6328870"/>
        </a:xfrm>
        <a:prstGeom prst="rect">
          <a:avLst/>
        </a:prstGeom>
      </xdr:spPr>
    </xdr:pic>
    <xdr:clientData/>
  </xdr:twoCellAnchor>
  <xdr:twoCellAnchor editAs="oneCell">
    <xdr:from>
      <xdr:col>10</xdr:col>
      <xdr:colOff>606137</xdr:colOff>
      <xdr:row>62</xdr:row>
      <xdr:rowOff>155861</xdr:rowOff>
    </xdr:from>
    <xdr:to>
      <xdr:col>14</xdr:col>
      <xdr:colOff>2289700</xdr:colOff>
      <xdr:row>88</xdr:row>
      <xdr:rowOff>173182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0CACEE5-4082-4C67-B0CA-D223B02ED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19955" y="12728861"/>
          <a:ext cx="4385200" cy="5420594"/>
        </a:xfrm>
        <a:prstGeom prst="rect">
          <a:avLst/>
        </a:prstGeom>
      </xdr:spPr>
    </xdr:pic>
    <xdr:clientData/>
  </xdr:twoCellAnchor>
  <xdr:twoCellAnchor>
    <xdr:from>
      <xdr:col>1</xdr:col>
      <xdr:colOff>831272</xdr:colOff>
      <xdr:row>45</xdr:row>
      <xdr:rowOff>155863</xdr:rowOff>
    </xdr:from>
    <xdr:to>
      <xdr:col>14</xdr:col>
      <xdr:colOff>657100</xdr:colOff>
      <xdr:row>49</xdr:row>
      <xdr:rowOff>78674</xdr:rowOff>
    </xdr:to>
    <xdr:sp macro="" textlink="">
      <xdr:nvSpPr>
        <xdr:cNvPr id="90" name="Diagrama de flujo: proceso 89">
          <a:extLst>
            <a:ext uri="{FF2B5EF4-FFF2-40B4-BE49-F238E27FC236}">
              <a16:creationId xmlns:a16="http://schemas.microsoft.com/office/drawing/2014/main" id="{0AB85F27-DC77-4EE6-A39C-4F84E857A080}"/>
            </a:ext>
          </a:extLst>
        </xdr:cNvPr>
        <xdr:cNvSpPr/>
      </xdr:nvSpPr>
      <xdr:spPr>
        <a:xfrm>
          <a:off x="1835727" y="9473045"/>
          <a:ext cx="11636828" cy="754084"/>
        </a:xfrm>
        <a:prstGeom prst="flowChartProcess">
          <a:avLst/>
        </a:prstGeom>
        <a:solidFill>
          <a:srgbClr val="FFFFC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 b="1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SE REALIZAN ACTIVIDADES DE COLOCACION DE ADOCRETO Y ADOPASTO EN CAJONES DE ESTACIONAMIENTO DE CASAS MUESTRA</a:t>
          </a:r>
          <a:endParaRPr lang="es-MX" sz="1100" b="1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</xdr:col>
      <xdr:colOff>1264227</xdr:colOff>
      <xdr:row>141</xdr:row>
      <xdr:rowOff>17318</xdr:rowOff>
    </xdr:from>
    <xdr:to>
      <xdr:col>14</xdr:col>
      <xdr:colOff>1090055</xdr:colOff>
      <xdr:row>144</xdr:row>
      <xdr:rowOff>147948</xdr:rowOff>
    </xdr:to>
    <xdr:sp macro="" textlink="">
      <xdr:nvSpPr>
        <xdr:cNvPr id="91" name="Diagrama de flujo: proceso 90">
          <a:extLst>
            <a:ext uri="{FF2B5EF4-FFF2-40B4-BE49-F238E27FC236}">
              <a16:creationId xmlns:a16="http://schemas.microsoft.com/office/drawing/2014/main" id="{79E67761-F37E-493B-9B4B-8D4918C96D34}"/>
            </a:ext>
          </a:extLst>
        </xdr:cNvPr>
        <xdr:cNvSpPr/>
      </xdr:nvSpPr>
      <xdr:spPr>
        <a:xfrm>
          <a:off x="2268682" y="28765500"/>
          <a:ext cx="11636828" cy="754084"/>
        </a:xfrm>
        <a:prstGeom prst="flowChartProcess">
          <a:avLst/>
        </a:prstGeom>
        <a:solidFill>
          <a:srgbClr val="FFFFC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 b="1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SE REALIZAN ACTIVIDADES DE CONSTRUCCION DE BANQUETA EN AREA DE CASAS MUESTRA</a:t>
          </a:r>
          <a:endParaRPr lang="es-MX" sz="1100" b="1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11</xdr:col>
      <xdr:colOff>398315</xdr:colOff>
      <xdr:row>19</xdr:row>
      <xdr:rowOff>86594</xdr:rowOff>
    </xdr:from>
    <xdr:to>
      <xdr:col>14</xdr:col>
      <xdr:colOff>3439565</xdr:colOff>
      <xdr:row>37</xdr:row>
      <xdr:rowOff>86591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4C345A11-B30F-40F5-A4CA-721BCFE1DF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21444"/>
        <a:stretch/>
      </xdr:blipFill>
      <xdr:spPr>
        <a:xfrm>
          <a:off x="11187542" y="4000503"/>
          <a:ext cx="5067478" cy="3740724"/>
        </a:xfrm>
        <a:prstGeom prst="rect">
          <a:avLst/>
        </a:prstGeom>
      </xdr:spPr>
    </xdr:pic>
    <xdr:clientData/>
  </xdr:twoCellAnchor>
  <xdr:twoCellAnchor editAs="oneCell">
    <xdr:from>
      <xdr:col>4</xdr:col>
      <xdr:colOff>86590</xdr:colOff>
      <xdr:row>62</xdr:row>
      <xdr:rowOff>155864</xdr:rowOff>
    </xdr:from>
    <xdr:to>
      <xdr:col>9</xdr:col>
      <xdr:colOff>498547</xdr:colOff>
      <xdr:row>88</xdr:row>
      <xdr:rowOff>155863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FDBBED9D-8E65-4F97-97C4-F3982CBE2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63045" y="12728864"/>
          <a:ext cx="4031457" cy="5403272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190498</xdr:colOff>
      <xdr:row>19</xdr:row>
      <xdr:rowOff>86592</xdr:rowOff>
    </xdr:from>
    <xdr:to>
      <xdr:col>3</xdr:col>
      <xdr:colOff>131615</xdr:colOff>
      <xdr:row>37</xdr:row>
      <xdr:rowOff>86591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E27DA3F4-75A2-449E-979E-B5A292B2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498" y="4000501"/>
          <a:ext cx="4842162" cy="3740726"/>
        </a:xfrm>
        <a:prstGeom prst="rect">
          <a:avLst/>
        </a:prstGeom>
      </xdr:spPr>
    </xdr:pic>
    <xdr:clientData/>
  </xdr:twoCellAnchor>
  <xdr:twoCellAnchor editAs="oneCell">
    <xdr:from>
      <xdr:col>9</xdr:col>
      <xdr:colOff>692724</xdr:colOff>
      <xdr:row>108</xdr:row>
      <xdr:rowOff>103909</xdr:rowOff>
    </xdr:from>
    <xdr:to>
      <xdr:col>14</xdr:col>
      <xdr:colOff>2072313</xdr:colOff>
      <xdr:row>139</xdr:row>
      <xdr:rowOff>17319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07BE0031-3523-4B62-A39D-EF51D3F42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888679" y="21994091"/>
          <a:ext cx="4999089" cy="6355773"/>
        </a:xfrm>
        <a:prstGeom prst="rect">
          <a:avLst/>
        </a:prstGeom>
      </xdr:spPr>
    </xdr:pic>
    <xdr:clientData/>
  </xdr:twoCellAnchor>
  <xdr:twoCellAnchor editAs="oneCell">
    <xdr:from>
      <xdr:col>0</xdr:col>
      <xdr:colOff>814669</xdr:colOff>
      <xdr:row>62</xdr:row>
      <xdr:rowOff>173182</xdr:rowOff>
    </xdr:from>
    <xdr:to>
      <xdr:col>2</xdr:col>
      <xdr:colOff>432954</xdr:colOff>
      <xdr:row>88</xdr:row>
      <xdr:rowOff>171831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FFF64C8B-484B-4B69-84C6-76EB2E265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4669" y="12746182"/>
          <a:ext cx="3843921" cy="5401922"/>
        </a:xfrm>
        <a:prstGeom prst="rect">
          <a:avLst/>
        </a:prstGeom>
      </xdr:spPr>
    </xdr:pic>
    <xdr:clientData/>
  </xdr:twoCellAnchor>
  <xdr:twoCellAnchor editAs="oneCell">
    <xdr:from>
      <xdr:col>3</xdr:col>
      <xdr:colOff>311728</xdr:colOff>
      <xdr:row>19</xdr:row>
      <xdr:rowOff>86591</xdr:rowOff>
    </xdr:from>
    <xdr:to>
      <xdr:col>11</xdr:col>
      <xdr:colOff>257529</xdr:colOff>
      <xdr:row>37</xdr:row>
      <xdr:rowOff>86591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7803D8FB-317C-44B4-8DED-C1DB77A01F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r="10696"/>
        <a:stretch/>
      </xdr:blipFill>
      <xdr:spPr>
        <a:xfrm>
          <a:off x="5212773" y="4000500"/>
          <a:ext cx="5833983" cy="37407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ERARDO\Documentos%20c\Mis%20documentos\alex\Cuautitlan\reunion%20190202\Pollo%202001-21%20Sep%20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LLO-01"/>
    </sheetNames>
    <sheetDataSet>
      <sheetData sheetId="0">
        <row r="3">
          <cell r="B3" t="str">
            <v>POLLO  2001</v>
          </cell>
          <cell r="K3" t="str">
            <v>FECHA:</v>
          </cell>
          <cell r="M3">
            <v>36809</v>
          </cell>
        </row>
        <row r="4">
          <cell r="B4" t="str">
            <v>U E N  TECAMAC    ( FOVI - INFO )</v>
          </cell>
        </row>
        <row r="7">
          <cell r="A7" t="str">
            <v>PROGRAMAS</v>
          </cell>
          <cell r="B7" t="str">
            <v>ENE</v>
          </cell>
          <cell r="C7" t="str">
            <v>FEB</v>
          </cell>
          <cell r="D7" t="str">
            <v>MAR</v>
          </cell>
          <cell r="E7" t="str">
            <v>ABR</v>
          </cell>
          <cell r="F7" t="str">
            <v>MAY</v>
          </cell>
          <cell r="G7" t="str">
            <v>JUN</v>
          </cell>
          <cell r="H7" t="str">
            <v>JUL</v>
          </cell>
          <cell r="I7" t="str">
            <v>AGO</v>
          </cell>
          <cell r="J7" t="str">
            <v>SEP</v>
          </cell>
          <cell r="K7" t="str">
            <v>OCT</v>
          </cell>
          <cell r="L7" t="str">
            <v>NOV</v>
          </cell>
          <cell r="M7" t="str">
            <v>DIC</v>
          </cell>
          <cell r="N7" t="str">
            <v>TOTALES</v>
          </cell>
        </row>
        <row r="10">
          <cell r="A10" t="str">
            <v>TEC-227 A</v>
          </cell>
          <cell r="B10">
            <v>35</v>
          </cell>
          <cell r="C10">
            <v>35</v>
          </cell>
          <cell r="D10">
            <v>30</v>
          </cell>
          <cell r="E10">
            <v>40</v>
          </cell>
          <cell r="F10">
            <v>45</v>
          </cell>
          <cell r="G10">
            <v>37</v>
          </cell>
          <cell r="H10">
            <v>5</v>
          </cell>
          <cell r="N10">
            <v>227</v>
          </cell>
        </row>
        <row r="12">
          <cell r="A12" t="str">
            <v>TEC-280 A</v>
          </cell>
          <cell r="G12">
            <v>5</v>
          </cell>
          <cell r="H12">
            <v>45</v>
          </cell>
          <cell r="I12">
            <v>35</v>
          </cell>
          <cell r="J12">
            <v>33</v>
          </cell>
          <cell r="K12">
            <v>35</v>
          </cell>
          <cell r="L12">
            <v>15</v>
          </cell>
          <cell r="N12">
            <v>168</v>
          </cell>
        </row>
        <row r="14">
          <cell r="N14">
            <v>0</v>
          </cell>
        </row>
        <row r="16">
          <cell r="N16">
            <v>0</v>
          </cell>
        </row>
        <row r="18">
          <cell r="A18" t="str">
            <v>TEC-70 B (294)</v>
          </cell>
          <cell r="B18">
            <v>22</v>
          </cell>
          <cell r="C18">
            <v>22</v>
          </cell>
          <cell r="D18">
            <v>22</v>
          </cell>
          <cell r="E18">
            <v>4</v>
          </cell>
          <cell r="N18">
            <v>70</v>
          </cell>
        </row>
        <row r="20">
          <cell r="A20" t="str">
            <v>TEC-16 B (148)</v>
          </cell>
          <cell r="B20">
            <v>4</v>
          </cell>
          <cell r="C20">
            <v>4</v>
          </cell>
          <cell r="D20">
            <v>4</v>
          </cell>
          <cell r="E20">
            <v>4</v>
          </cell>
          <cell r="N20">
            <v>16</v>
          </cell>
        </row>
        <row r="22">
          <cell r="A22" t="str">
            <v>TEC-275 B</v>
          </cell>
          <cell r="D22">
            <v>7</v>
          </cell>
          <cell r="E22">
            <v>34</v>
          </cell>
          <cell r="F22">
            <v>35</v>
          </cell>
          <cell r="G22">
            <v>35</v>
          </cell>
          <cell r="H22">
            <v>35</v>
          </cell>
          <cell r="I22">
            <v>25</v>
          </cell>
          <cell r="J22">
            <v>25</v>
          </cell>
          <cell r="K22">
            <v>35</v>
          </cell>
          <cell r="L22">
            <v>25</v>
          </cell>
          <cell r="M22">
            <v>19</v>
          </cell>
          <cell r="N22">
            <v>275</v>
          </cell>
        </row>
        <row r="24">
          <cell r="A24" t="str">
            <v>TEC-180 B</v>
          </cell>
          <cell r="N24">
            <v>0</v>
          </cell>
        </row>
        <row r="26">
          <cell r="A26" t="str">
            <v>SUB TOTAL FOVI</v>
          </cell>
          <cell r="B26">
            <v>61</v>
          </cell>
          <cell r="C26">
            <v>61</v>
          </cell>
          <cell r="D26">
            <v>63</v>
          </cell>
          <cell r="E26">
            <v>82</v>
          </cell>
          <cell r="F26">
            <v>80</v>
          </cell>
          <cell r="G26">
            <v>77</v>
          </cell>
          <cell r="H26">
            <v>85</v>
          </cell>
          <cell r="I26">
            <v>60</v>
          </cell>
          <cell r="J26">
            <v>58</v>
          </cell>
          <cell r="K26">
            <v>70</v>
          </cell>
          <cell r="L26">
            <v>40</v>
          </cell>
          <cell r="M26">
            <v>19</v>
          </cell>
          <cell r="N26">
            <v>756</v>
          </cell>
        </row>
        <row r="29">
          <cell r="A29" t="str">
            <v>TEC-156 A INFO (401)</v>
          </cell>
          <cell r="C29">
            <v>40</v>
          </cell>
          <cell r="D29">
            <v>50</v>
          </cell>
          <cell r="E29">
            <v>66</v>
          </cell>
          <cell r="N29">
            <v>156</v>
          </cell>
        </row>
        <row r="31">
          <cell r="A31" t="str">
            <v>TEC-711 A INFO</v>
          </cell>
          <cell r="E31">
            <v>9</v>
          </cell>
          <cell r="F31">
            <v>80</v>
          </cell>
          <cell r="G31">
            <v>90</v>
          </cell>
          <cell r="H31">
            <v>85</v>
          </cell>
          <cell r="I31">
            <v>85</v>
          </cell>
          <cell r="J31">
            <v>90</v>
          </cell>
          <cell r="K31">
            <v>83</v>
          </cell>
          <cell r="L31">
            <v>60</v>
          </cell>
          <cell r="N31">
            <v>582</v>
          </cell>
        </row>
        <row r="33">
          <cell r="A33" t="str">
            <v>TEC-538 B INFO</v>
          </cell>
          <cell r="B33">
            <v>30</v>
          </cell>
          <cell r="C33">
            <v>40</v>
          </cell>
          <cell r="D33">
            <v>70</v>
          </cell>
          <cell r="E33">
            <v>70</v>
          </cell>
          <cell r="F33">
            <v>70</v>
          </cell>
          <cell r="G33">
            <v>50</v>
          </cell>
          <cell r="H33">
            <v>70</v>
          </cell>
          <cell r="I33">
            <v>70</v>
          </cell>
          <cell r="J33">
            <v>68</v>
          </cell>
          <cell r="N33">
            <v>538</v>
          </cell>
        </row>
        <row r="35">
          <cell r="N35">
            <v>0</v>
          </cell>
        </row>
        <row r="37">
          <cell r="N37">
            <v>0</v>
          </cell>
        </row>
        <row r="39">
          <cell r="N39">
            <v>0</v>
          </cell>
        </row>
        <row r="41">
          <cell r="A41" t="str">
            <v>SUB TOTAL INFO</v>
          </cell>
          <cell r="B41">
            <v>30</v>
          </cell>
          <cell r="C41">
            <v>80</v>
          </cell>
          <cell r="D41">
            <v>120</v>
          </cell>
          <cell r="E41">
            <v>145</v>
          </cell>
          <cell r="F41">
            <v>150</v>
          </cell>
          <cell r="G41">
            <v>140</v>
          </cell>
          <cell r="H41">
            <v>155</v>
          </cell>
          <cell r="I41">
            <v>155</v>
          </cell>
          <cell r="J41">
            <v>158</v>
          </cell>
          <cell r="K41">
            <v>83</v>
          </cell>
          <cell r="L41">
            <v>60</v>
          </cell>
          <cell r="M41">
            <v>0</v>
          </cell>
          <cell r="N41">
            <v>1276</v>
          </cell>
        </row>
        <row r="44">
          <cell r="A44" t="str">
            <v>TOTALES</v>
          </cell>
          <cell r="B44">
            <v>91</v>
          </cell>
          <cell r="C44">
            <v>141</v>
          </cell>
          <cell r="D44">
            <v>183</v>
          </cell>
          <cell r="E44">
            <v>227</v>
          </cell>
          <cell r="F44">
            <v>230</v>
          </cell>
          <cell r="G44">
            <v>217</v>
          </cell>
          <cell r="H44">
            <v>240</v>
          </cell>
          <cell r="I44">
            <v>215</v>
          </cell>
          <cell r="J44">
            <v>216</v>
          </cell>
          <cell r="K44">
            <v>153</v>
          </cell>
          <cell r="L44">
            <v>100</v>
          </cell>
          <cell r="M44">
            <v>19</v>
          </cell>
          <cell r="N44">
            <v>2032</v>
          </cell>
        </row>
        <row r="47">
          <cell r="A47" t="str">
            <v>ACUMULADO</v>
          </cell>
          <cell r="B47">
            <v>91</v>
          </cell>
          <cell r="C47">
            <v>232</v>
          </cell>
          <cell r="D47">
            <v>415</v>
          </cell>
          <cell r="E47">
            <v>642</v>
          </cell>
          <cell r="F47">
            <v>872</v>
          </cell>
          <cell r="G47">
            <v>1089</v>
          </cell>
          <cell r="H47">
            <v>1329</v>
          </cell>
          <cell r="I47">
            <v>1544</v>
          </cell>
          <cell r="J47">
            <v>1760</v>
          </cell>
          <cell r="K47">
            <v>1913</v>
          </cell>
          <cell r="L47">
            <v>2013</v>
          </cell>
          <cell r="M47">
            <v>2032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CB3F-6821-4656-8DC1-0DACB728C24C}">
  <dimension ref="A1:AC68"/>
  <sheetViews>
    <sheetView showGridLines="0" showZeros="0" tabSelected="1" view="pageBreakPreview" zoomScale="40" zoomScaleNormal="65" zoomScaleSheetLayoutView="40" workbookViewId="0">
      <selection activeCell="L36" sqref="L36"/>
    </sheetView>
  </sheetViews>
  <sheetFormatPr baseColWidth="10" defaultColWidth="11.375" defaultRowHeight="13.5"/>
  <cols>
    <col min="1" max="1" width="2.25" style="1" customWidth="1"/>
    <col min="2" max="2" width="15.25" style="1" customWidth="1"/>
    <col min="3" max="3" width="11.375" style="1"/>
    <col min="4" max="4" width="23.25" style="1" customWidth="1"/>
    <col min="5" max="5" width="14.75" style="1" bestFit="1" customWidth="1"/>
    <col min="6" max="6" width="8.25" style="1" customWidth="1"/>
    <col min="7" max="7" width="13.25" style="1" bestFit="1" customWidth="1"/>
    <col min="8" max="8" width="17.75" style="1" customWidth="1"/>
    <col min="9" max="9" width="17.75" style="2" customWidth="1"/>
    <col min="10" max="10" width="15.75" style="1" customWidth="1"/>
    <col min="11" max="11" width="18.625" style="1" customWidth="1"/>
    <col min="12" max="12" width="15.75" style="1" customWidth="1"/>
    <col min="13" max="13" width="9.75" style="1" customWidth="1"/>
    <col min="14" max="14" width="11" style="1" customWidth="1"/>
    <col min="15" max="15" width="16.25" style="1" customWidth="1"/>
    <col min="16" max="16" width="18.75" style="1" customWidth="1"/>
    <col min="17" max="17" width="16" style="1" customWidth="1"/>
    <col min="18" max="18" width="18.75" style="1" customWidth="1"/>
    <col min="19" max="19" width="3.25" style="1" customWidth="1"/>
    <col min="20" max="20" width="18.25" style="1" bestFit="1" customWidth="1"/>
    <col min="21" max="21" width="13.375" style="1" bestFit="1" customWidth="1"/>
    <col min="22" max="22" width="11.375" style="1"/>
    <col min="23" max="23" width="11.625" style="1" bestFit="1" customWidth="1"/>
    <col min="24" max="25" width="13.75" style="1" bestFit="1" customWidth="1"/>
    <col min="26" max="16384" width="11.375" style="1"/>
  </cols>
  <sheetData>
    <row r="1" spans="1:29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2">
        <v>0</v>
      </c>
      <c r="J1" s="1">
        <v>0</v>
      </c>
      <c r="K1" s="1">
        <v>0</v>
      </c>
      <c r="L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</row>
    <row r="2" spans="1:29" ht="14.85" customHeight="1">
      <c r="A2" s="1">
        <v>0</v>
      </c>
      <c r="B2" s="1">
        <v>0</v>
      </c>
      <c r="C2" s="1">
        <v>0</v>
      </c>
      <c r="D2" s="1">
        <v>0</v>
      </c>
      <c r="F2" s="255" t="s">
        <v>0</v>
      </c>
      <c r="G2" s="256"/>
      <c r="H2" s="256"/>
      <c r="I2" s="256"/>
      <c r="J2" s="256"/>
      <c r="K2" s="256"/>
      <c r="L2" s="256"/>
      <c r="M2" s="257"/>
      <c r="T2" s="2"/>
      <c r="AC2" s="1">
        <v>0</v>
      </c>
    </row>
    <row r="3" spans="1:29" ht="14.85" customHeight="1">
      <c r="A3" s="1">
        <v>0</v>
      </c>
      <c r="B3" s="3"/>
      <c r="F3" s="258"/>
      <c r="G3" s="259"/>
      <c r="H3" s="259"/>
      <c r="I3" s="259"/>
      <c r="J3" s="259"/>
      <c r="K3" s="259"/>
      <c r="L3" s="259"/>
      <c r="M3" s="260"/>
      <c r="O3" s="261" t="s">
        <v>1</v>
      </c>
      <c r="P3" s="261"/>
      <c r="Q3" s="262" t="s">
        <v>2</v>
      </c>
      <c r="R3" s="262">
        <v>0</v>
      </c>
      <c r="T3" s="4"/>
      <c r="AC3" s="1">
        <v>0</v>
      </c>
    </row>
    <row r="4" spans="1:29" ht="14.85" customHeight="1">
      <c r="A4" s="1">
        <v>0</v>
      </c>
      <c r="B4" s="263">
        <v>0</v>
      </c>
      <c r="C4" s="263">
        <v>0</v>
      </c>
      <c r="D4" s="263">
        <v>0</v>
      </c>
      <c r="F4" s="264" t="s">
        <v>3</v>
      </c>
      <c r="G4" s="266" t="s">
        <v>0</v>
      </c>
      <c r="H4" s="266"/>
      <c r="I4" s="266"/>
      <c r="J4" s="266"/>
      <c r="K4" s="266" t="s">
        <v>4</v>
      </c>
      <c r="L4" s="266"/>
      <c r="M4" s="268"/>
      <c r="O4" s="270">
        <v>46235</v>
      </c>
      <c r="P4" s="271"/>
      <c r="Q4" s="272">
        <v>1</v>
      </c>
      <c r="R4" s="272"/>
      <c r="AC4" s="1">
        <v>0</v>
      </c>
    </row>
    <row r="5" spans="1:29" ht="14.85" customHeight="1">
      <c r="A5" s="1">
        <v>0</v>
      </c>
      <c r="F5" s="265"/>
      <c r="G5" s="267"/>
      <c r="H5" s="267"/>
      <c r="I5" s="267"/>
      <c r="J5" s="267"/>
      <c r="K5" s="267"/>
      <c r="L5" s="267"/>
      <c r="M5" s="269"/>
      <c r="O5" s="273"/>
      <c r="P5" s="273"/>
      <c r="Q5" s="272"/>
      <c r="R5" s="272"/>
      <c r="AC5" s="1">
        <v>0</v>
      </c>
    </row>
    <row r="6" spans="1:29" ht="14.85" customHeight="1">
      <c r="A6" s="1">
        <v>0</v>
      </c>
      <c r="E6" s="1">
        <v>0</v>
      </c>
      <c r="F6" s="1">
        <v>0</v>
      </c>
      <c r="G6" s="1">
        <v>0</v>
      </c>
      <c r="H6" s="1">
        <v>0</v>
      </c>
      <c r="I6" s="2">
        <v>0</v>
      </c>
      <c r="O6" s="1">
        <v>0</v>
      </c>
      <c r="P6" s="1">
        <v>0</v>
      </c>
      <c r="Q6" s="1">
        <v>0</v>
      </c>
      <c r="R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4.9000000000000004" customHeight="1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2">
        <v>0</v>
      </c>
      <c r="J7" s="1">
        <v>0</v>
      </c>
      <c r="K7" s="1">
        <v>0</v>
      </c>
      <c r="L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>
      <c r="A8" s="1">
        <v>0</v>
      </c>
      <c r="B8" s="280" t="s">
        <v>5</v>
      </c>
      <c r="C8" s="280">
        <v>0</v>
      </c>
      <c r="D8" s="280">
        <v>0</v>
      </c>
      <c r="E8" s="281" t="s">
        <v>6</v>
      </c>
      <c r="F8" s="281"/>
      <c r="G8" s="281"/>
      <c r="H8" s="281"/>
      <c r="I8" s="281"/>
      <c r="J8" s="280" t="s">
        <v>7</v>
      </c>
      <c r="K8" s="280">
        <v>0</v>
      </c>
      <c r="L8" s="280">
        <v>0</v>
      </c>
      <c r="M8" s="280"/>
      <c r="N8" s="280">
        <v>0</v>
      </c>
      <c r="O8" s="1">
        <v>0</v>
      </c>
      <c r="P8" s="1">
        <v>0</v>
      </c>
      <c r="Q8" s="1">
        <v>0</v>
      </c>
      <c r="R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26.65" customHeight="1">
      <c r="A9" s="1">
        <v>0</v>
      </c>
      <c r="B9" s="5" t="s">
        <v>8</v>
      </c>
      <c r="C9" s="282" t="s">
        <v>69</v>
      </c>
      <c r="D9" s="282"/>
      <c r="E9" s="283" t="s">
        <v>9</v>
      </c>
      <c r="F9" s="283"/>
      <c r="G9" s="283"/>
      <c r="H9" s="284"/>
      <c r="I9" s="285"/>
      <c r="J9" s="1">
        <v>0</v>
      </c>
      <c r="K9" s="1">
        <v>0</v>
      </c>
      <c r="L9" s="2" t="s">
        <v>10</v>
      </c>
      <c r="M9" s="261" t="s">
        <v>11</v>
      </c>
      <c r="N9" s="261"/>
      <c r="O9" s="274" t="s">
        <v>12</v>
      </c>
      <c r="P9" s="275"/>
      <c r="Q9" s="276">
        <f>+L10*0</f>
        <v>0</v>
      </c>
      <c r="R9" s="277"/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4.25">
      <c r="A10" s="1">
        <v>0</v>
      </c>
      <c r="B10" s="6" t="s">
        <v>13</v>
      </c>
      <c r="C10" s="7"/>
      <c r="D10" s="7" t="s">
        <v>70</v>
      </c>
      <c r="E10" s="8" t="s">
        <v>14</v>
      </c>
      <c r="F10" s="9" t="s">
        <v>15</v>
      </c>
      <c r="G10" s="10" t="s">
        <v>16</v>
      </c>
      <c r="H10" s="9" t="s">
        <v>17</v>
      </c>
      <c r="I10" s="11" t="s">
        <v>18</v>
      </c>
      <c r="J10" s="278" t="s">
        <v>19</v>
      </c>
      <c r="K10" s="278">
        <v>0</v>
      </c>
      <c r="L10" s="12">
        <f>I53</f>
        <v>44127.788507000005</v>
      </c>
      <c r="M10" s="279">
        <f>L10*1.16</f>
        <v>51188.23466812</v>
      </c>
      <c r="N10" s="279"/>
      <c r="O10" s="274" t="s">
        <v>20</v>
      </c>
      <c r="P10" s="275"/>
      <c r="Q10" s="276"/>
      <c r="R10" s="277"/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6.5">
      <c r="A11" s="1">
        <v>0</v>
      </c>
      <c r="B11" s="6" t="s">
        <v>21</v>
      </c>
      <c r="C11" s="13"/>
      <c r="D11" s="7" t="s">
        <v>71</v>
      </c>
      <c r="E11" s="243" t="s">
        <v>112</v>
      </c>
      <c r="F11" s="243" t="s">
        <v>111</v>
      </c>
      <c r="G11" s="243" t="s">
        <v>72</v>
      </c>
      <c r="H11" s="14"/>
      <c r="I11" s="15"/>
      <c r="J11" s="278" t="s">
        <v>22</v>
      </c>
      <c r="K11" s="278">
        <v>0</v>
      </c>
      <c r="L11" s="12">
        <f>M53+K53</f>
        <v>62159.91</v>
      </c>
      <c r="M11" s="277">
        <f>L11*1.16</f>
        <v>72105.495599999995</v>
      </c>
      <c r="N11" s="277"/>
      <c r="O11" s="274" t="s">
        <v>23</v>
      </c>
      <c r="P11" s="275"/>
      <c r="Q11" s="276">
        <f>+Q9</f>
        <v>0</v>
      </c>
      <c r="R11" s="277"/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4.25">
      <c r="A12" s="1">
        <v>0</v>
      </c>
      <c r="B12" s="16"/>
      <c r="C12" s="13"/>
      <c r="D12" s="13"/>
      <c r="E12" s="283" t="s">
        <v>24</v>
      </c>
      <c r="F12" s="283"/>
      <c r="G12" s="286"/>
      <c r="H12" s="14"/>
      <c r="I12" s="15"/>
      <c r="J12" s="278" t="s">
        <v>73</v>
      </c>
      <c r="K12" s="278">
        <v>0</v>
      </c>
      <c r="L12" s="12">
        <v>0</v>
      </c>
      <c r="M12" s="277">
        <f t="shared" ref="M12:M13" si="0">L12*1.16</f>
        <v>0</v>
      </c>
      <c r="N12" s="277"/>
      <c r="O12" s="274" t="s">
        <v>25</v>
      </c>
      <c r="P12" s="275"/>
      <c r="Q12" s="276"/>
      <c r="R12" s="277"/>
      <c r="T12" s="17"/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4.25">
      <c r="A13" s="1">
        <v>0</v>
      </c>
      <c r="B13" s="290" t="s">
        <v>26</v>
      </c>
      <c r="C13" s="290"/>
      <c r="D13" s="290"/>
      <c r="E13" s="8" t="s">
        <v>14</v>
      </c>
      <c r="F13" s="9" t="s">
        <v>15</v>
      </c>
      <c r="G13" s="10" t="s">
        <v>16</v>
      </c>
      <c r="H13" s="291" t="s">
        <v>27</v>
      </c>
      <c r="I13" s="283">
        <v>0</v>
      </c>
      <c r="J13" s="18" t="s">
        <v>28</v>
      </c>
      <c r="K13" s="11"/>
      <c r="L13" s="12">
        <f>I53</f>
        <v>44127.788507000005</v>
      </c>
      <c r="M13" s="277">
        <f t="shared" si="0"/>
        <v>51188.23466812</v>
      </c>
      <c r="N13" s="277"/>
      <c r="O13" s="274" t="s">
        <v>29</v>
      </c>
      <c r="P13" s="275"/>
      <c r="Q13" s="276"/>
      <c r="R13" s="277"/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6.5" customHeight="1">
      <c r="A14" s="1">
        <v>0</v>
      </c>
      <c r="B14" s="19" t="s">
        <v>30</v>
      </c>
      <c r="C14" s="292" t="s">
        <v>95</v>
      </c>
      <c r="D14" s="292"/>
      <c r="E14" s="243" t="s">
        <v>113</v>
      </c>
      <c r="F14" s="243" t="s">
        <v>94</v>
      </c>
      <c r="G14" s="243" t="s">
        <v>72</v>
      </c>
      <c r="H14" s="9" t="s">
        <v>31</v>
      </c>
      <c r="I14" s="11" t="s">
        <v>32</v>
      </c>
      <c r="J14" s="20" t="s">
        <v>33</v>
      </c>
      <c r="K14" s="11"/>
      <c r="L14" s="12">
        <f>+L10-L11+L12</f>
        <v>-18032.121492999999</v>
      </c>
      <c r="M14" s="277">
        <f>+M10-M11+M12</f>
        <v>-20917.260931879995</v>
      </c>
      <c r="N14" s="277"/>
      <c r="O14" s="274" t="s">
        <v>34</v>
      </c>
      <c r="P14" s="275"/>
      <c r="Q14" s="276">
        <f>+Q11+Q12</f>
        <v>0</v>
      </c>
      <c r="R14" s="277"/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22.9" customHeight="1">
      <c r="A15" s="1">
        <v>0</v>
      </c>
      <c r="B15" s="21" t="s">
        <v>35</v>
      </c>
      <c r="C15" s="300" t="s">
        <v>114</v>
      </c>
      <c r="D15" s="301"/>
      <c r="E15" s="302" t="s">
        <v>36</v>
      </c>
      <c r="F15" s="302"/>
      <c r="G15" s="303"/>
      <c r="H15" s="94">
        <v>46230</v>
      </c>
      <c r="I15" s="94">
        <f>H15+5</f>
        <v>46235</v>
      </c>
      <c r="J15" s="15">
        <v>0</v>
      </c>
      <c r="K15" s="15">
        <v>0</v>
      </c>
      <c r="L15" s="22">
        <v>0</v>
      </c>
      <c r="M15" s="285">
        <v>0</v>
      </c>
      <c r="N15" s="285"/>
      <c r="O15" s="274" t="s">
        <v>37</v>
      </c>
      <c r="P15" s="275"/>
      <c r="Q15" s="276">
        <f>+Q9-Q14</f>
        <v>0</v>
      </c>
      <c r="R15" s="277"/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4.25">
      <c r="A16" s="1">
        <v>0</v>
      </c>
      <c r="B16" s="21"/>
      <c r="C16" s="287"/>
      <c r="D16" s="287"/>
      <c r="E16" s="288" t="s">
        <v>115</v>
      </c>
      <c r="F16" s="288"/>
      <c r="G16" s="289"/>
      <c r="H16" s="23"/>
      <c r="I16" s="23">
        <v>0</v>
      </c>
      <c r="J16" s="15">
        <v>0</v>
      </c>
      <c r="K16" s="15">
        <v>0</v>
      </c>
      <c r="L16" s="1">
        <v>0</v>
      </c>
      <c r="N16" s="24">
        <v>0</v>
      </c>
      <c r="O16" s="1">
        <v>0</v>
      </c>
      <c r="P16" s="1">
        <v>0</v>
      </c>
      <c r="Q16" s="1">
        <v>0</v>
      </c>
      <c r="R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7.25" thickBot="1">
      <c r="A17" s="1">
        <v>0</v>
      </c>
      <c r="B17" s="2" t="s">
        <v>38</v>
      </c>
      <c r="C17" s="293" t="s">
        <v>110</v>
      </c>
      <c r="D17" s="294"/>
      <c r="E17" s="295"/>
      <c r="F17" s="295"/>
      <c r="G17" s="296"/>
      <c r="H17" s="25">
        <v>0</v>
      </c>
      <c r="I17" s="2">
        <v>0</v>
      </c>
      <c r="J17" s="1">
        <v>0</v>
      </c>
      <c r="K17" s="1">
        <v>0</v>
      </c>
      <c r="L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thickTop="1" thickBot="1">
      <c r="A18" s="1">
        <v>0</v>
      </c>
      <c r="B18" s="1">
        <v>0</v>
      </c>
      <c r="C18" s="1">
        <v>0</v>
      </c>
      <c r="D18" s="2">
        <v>0</v>
      </c>
      <c r="E18" s="1">
        <v>0</v>
      </c>
      <c r="F18" s="1">
        <v>0</v>
      </c>
      <c r="G18" s="297" t="s">
        <v>39</v>
      </c>
      <c r="H18" s="298">
        <v>0</v>
      </c>
      <c r="I18" s="299">
        <v>0</v>
      </c>
      <c r="J18" s="297" t="s">
        <v>40</v>
      </c>
      <c r="K18" s="299">
        <v>0</v>
      </c>
      <c r="L18" s="297" t="s">
        <v>41</v>
      </c>
      <c r="M18" s="298"/>
      <c r="N18" s="299">
        <v>0</v>
      </c>
      <c r="O18" s="297" t="s">
        <v>22</v>
      </c>
      <c r="P18" s="299">
        <v>0</v>
      </c>
      <c r="Q18" s="297" t="s">
        <v>42</v>
      </c>
      <c r="R18" s="299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31.9" customHeight="1" thickTop="1">
      <c r="A19" s="1">
        <v>0</v>
      </c>
      <c r="B19" s="26" t="s">
        <v>43</v>
      </c>
      <c r="C19" s="306" t="s">
        <v>44</v>
      </c>
      <c r="D19" s="307">
        <v>0</v>
      </c>
      <c r="E19" s="307">
        <v>0</v>
      </c>
      <c r="F19" s="308">
        <v>0</v>
      </c>
      <c r="G19" s="27" t="s">
        <v>45</v>
      </c>
      <c r="H19" s="28" t="s">
        <v>46</v>
      </c>
      <c r="I19" s="29" t="s">
        <v>47</v>
      </c>
      <c r="J19" s="30" t="s">
        <v>45</v>
      </c>
      <c r="K19" s="29" t="s">
        <v>47</v>
      </c>
      <c r="L19" s="30" t="s">
        <v>48</v>
      </c>
      <c r="M19" s="309" t="s">
        <v>47</v>
      </c>
      <c r="N19" s="310"/>
      <c r="O19" s="30" t="s">
        <v>45</v>
      </c>
      <c r="P19" s="29" t="s">
        <v>47</v>
      </c>
      <c r="Q19" s="31" t="s">
        <v>45</v>
      </c>
      <c r="R19" s="32" t="s">
        <v>47</v>
      </c>
      <c r="AA19" s="1">
        <v>0</v>
      </c>
      <c r="AB19" s="1">
        <v>0</v>
      </c>
      <c r="AC19" s="1">
        <v>0</v>
      </c>
    </row>
    <row r="20" spans="1:29" ht="16.899999999999999" customHeight="1">
      <c r="B20" s="95">
        <v>5</v>
      </c>
      <c r="C20" s="66" t="s">
        <v>103</v>
      </c>
      <c r="D20" s="34"/>
      <c r="E20" s="34"/>
      <c r="F20" s="35"/>
      <c r="G20" s="36"/>
      <c r="H20" s="37"/>
      <c r="I20" s="38"/>
      <c r="J20" s="39"/>
      <c r="K20" s="40"/>
      <c r="L20" s="39"/>
      <c r="M20" s="311"/>
      <c r="N20" s="312"/>
      <c r="O20" s="43"/>
      <c r="P20" s="44"/>
      <c r="Q20" s="45"/>
      <c r="R20" s="46"/>
      <c r="U20" s="210"/>
    </row>
    <row r="21" spans="1:29" ht="16.899999999999999" customHeight="1">
      <c r="B21" s="95">
        <v>10</v>
      </c>
      <c r="C21" s="66" t="s">
        <v>96</v>
      </c>
      <c r="D21" s="34"/>
      <c r="E21" s="34"/>
      <c r="F21" s="35"/>
      <c r="G21" s="36"/>
      <c r="H21" s="37"/>
      <c r="I21" s="42"/>
      <c r="J21" s="96"/>
      <c r="K21" s="40"/>
      <c r="L21" s="96"/>
      <c r="M21" s="41"/>
      <c r="N21" s="42"/>
      <c r="O21" s="97"/>
      <c r="P21" s="44"/>
      <c r="Q21" s="98"/>
      <c r="R21" s="46"/>
      <c r="U21" s="210"/>
    </row>
    <row r="22" spans="1:29" ht="16.899999999999999" customHeight="1">
      <c r="B22" s="211">
        <v>4020938</v>
      </c>
      <c r="C22" s="206" t="s">
        <v>97</v>
      </c>
      <c r="D22" s="48"/>
      <c r="E22" s="48"/>
      <c r="F22" s="49"/>
      <c r="G22" s="242">
        <v>28.937000000000001</v>
      </c>
      <c r="H22" s="51">
        <v>200.65</v>
      </c>
      <c r="I22" s="38">
        <f>G22*H22</f>
        <v>5806.2090500000004</v>
      </c>
      <c r="J22" s="216"/>
      <c r="K22" s="40">
        <f t="shared" ref="K22:K30" si="1">H22*J22</f>
        <v>0</v>
      </c>
      <c r="L22" s="216">
        <f>'CROQUIS EST1'!K23</f>
        <v>35.200000000000003</v>
      </c>
      <c r="M22" s="304">
        <f t="shared" ref="M22:M30" si="2">H22*L22</f>
        <v>7062.880000000001</v>
      </c>
      <c r="N22" s="305"/>
      <c r="O22" s="216">
        <f t="shared" ref="O22:O30" si="3">J22+L22</f>
        <v>35.200000000000003</v>
      </c>
      <c r="P22" s="52">
        <f>H22*O22</f>
        <v>7062.880000000001</v>
      </c>
      <c r="Q22" s="194">
        <f>G22-O22</f>
        <v>-6.2630000000000017</v>
      </c>
      <c r="R22" s="46">
        <f>I22-P22</f>
        <v>-1256.6709500000006</v>
      </c>
      <c r="W22" s="214"/>
      <c r="X22" s="214"/>
      <c r="Y22" s="215"/>
    </row>
    <row r="23" spans="1:29" ht="16.899999999999999" customHeight="1">
      <c r="B23" s="211">
        <v>4020766</v>
      </c>
      <c r="C23" s="237" t="s">
        <v>104</v>
      </c>
      <c r="D23" s="238"/>
      <c r="E23" s="238"/>
      <c r="F23" s="239"/>
      <c r="G23" s="242">
        <v>2.3534999999999999</v>
      </c>
      <c r="H23" s="51">
        <v>176.1</v>
      </c>
      <c r="I23" s="234">
        <f t="shared" ref="I23" si="4">G23*H23</f>
        <v>414.45134999999999</v>
      </c>
      <c r="J23" s="216"/>
      <c r="K23" s="40">
        <f t="shared" ref="K23" si="5">H23*J23</f>
        <v>0</v>
      </c>
      <c r="L23" s="216"/>
      <c r="M23" s="304">
        <f>H23*L23</f>
        <v>0</v>
      </c>
      <c r="N23" s="305"/>
      <c r="O23" s="216">
        <f>J23+L23</f>
        <v>0</v>
      </c>
      <c r="P23" s="52">
        <f t="shared" ref="P23" si="6">H23*O23</f>
        <v>0</v>
      </c>
      <c r="Q23" s="194">
        <f t="shared" ref="Q23" si="7">G23-O23</f>
        <v>2.3534999999999999</v>
      </c>
      <c r="R23" s="46">
        <f t="shared" ref="R23" si="8">I23-P23</f>
        <v>414.45134999999999</v>
      </c>
      <c r="W23" s="214"/>
      <c r="X23" s="214"/>
      <c r="Y23" s="215"/>
    </row>
    <row r="24" spans="1:29" ht="16.899999999999999" customHeight="1">
      <c r="B24" s="211">
        <v>4020859</v>
      </c>
      <c r="C24" s="206" t="s">
        <v>105</v>
      </c>
      <c r="D24" s="48"/>
      <c r="E24" s="48"/>
      <c r="F24" s="49"/>
      <c r="G24" s="242">
        <v>46.782989999999998</v>
      </c>
      <c r="H24" s="51">
        <v>379.3</v>
      </c>
      <c r="I24" s="38">
        <f t="shared" ref="I24:I30" si="9">G24*H24</f>
        <v>17744.788107</v>
      </c>
      <c r="J24" s="216"/>
      <c r="K24" s="40">
        <f t="shared" si="1"/>
        <v>0</v>
      </c>
      <c r="L24" s="216">
        <f>'CROQUIS EST1'!K65</f>
        <v>53.5</v>
      </c>
      <c r="M24" s="304">
        <f>H24*L24</f>
        <v>20292.55</v>
      </c>
      <c r="N24" s="305"/>
      <c r="O24" s="216">
        <f>J24+L24</f>
        <v>53.5</v>
      </c>
      <c r="P24" s="52">
        <f t="shared" ref="P24:P30" si="10">H24*O24</f>
        <v>20292.55</v>
      </c>
      <c r="Q24" s="194">
        <f t="shared" ref="Q24:Q30" si="11">G24-O24</f>
        <v>-6.7170100000000019</v>
      </c>
      <c r="R24" s="46">
        <f t="shared" ref="R24:R30" si="12">I24-P24</f>
        <v>-2547.761892999999</v>
      </c>
      <c r="W24" s="214"/>
      <c r="X24" s="214"/>
      <c r="Y24" s="215"/>
    </row>
    <row r="25" spans="1:29" ht="16.899999999999999" customHeight="1">
      <c r="B25" s="211"/>
      <c r="C25" s="237"/>
      <c r="D25" s="238"/>
      <c r="E25" s="238"/>
      <c r="F25" s="239"/>
      <c r="G25" s="242"/>
      <c r="H25" s="51"/>
      <c r="I25" s="234"/>
      <c r="J25" s="216"/>
      <c r="K25" s="40"/>
      <c r="L25" s="216"/>
      <c r="M25" s="235"/>
      <c r="N25" s="236"/>
      <c r="O25" s="194"/>
      <c r="P25" s="52"/>
      <c r="Q25" s="194"/>
      <c r="R25" s="46"/>
      <c r="W25" s="214"/>
      <c r="X25" s="214"/>
      <c r="Y25" s="215"/>
    </row>
    <row r="26" spans="1:29" ht="16.899999999999999" customHeight="1">
      <c r="A26" s="1">
        <v>0</v>
      </c>
      <c r="B26" s="95">
        <v>8</v>
      </c>
      <c r="C26" s="240" t="s">
        <v>107</v>
      </c>
      <c r="D26" s="238"/>
      <c r="E26" s="238"/>
      <c r="F26" s="239"/>
      <c r="G26" s="99"/>
      <c r="H26" s="51"/>
      <c r="I26" s="234"/>
      <c r="J26" s="53"/>
      <c r="K26" s="40"/>
      <c r="L26" s="201"/>
      <c r="M26" s="304"/>
      <c r="N26" s="305"/>
      <c r="O26" s="50"/>
      <c r="P26" s="52"/>
      <c r="Q26" s="194"/>
      <c r="R26" s="46"/>
      <c r="W26" s="214"/>
      <c r="X26" s="214"/>
      <c r="AA26" s="1">
        <v>0</v>
      </c>
      <c r="AB26" s="1">
        <v>0</v>
      </c>
      <c r="AC26" s="1">
        <v>0</v>
      </c>
    </row>
    <row r="27" spans="1:29" ht="16.899999999999999" customHeight="1">
      <c r="A27" s="1">
        <v>0</v>
      </c>
      <c r="B27" s="211">
        <v>4020260</v>
      </c>
      <c r="C27" s="237" t="s">
        <v>108</v>
      </c>
      <c r="D27" s="238"/>
      <c r="E27" s="238"/>
      <c r="F27" s="239"/>
      <c r="G27" s="99">
        <v>9</v>
      </c>
      <c r="H27" s="51">
        <v>722.18</v>
      </c>
      <c r="I27" s="234">
        <f t="shared" ref="I27" si="13">G27*H27</f>
        <v>6499.62</v>
      </c>
      <c r="J27" s="216"/>
      <c r="K27" s="40">
        <f t="shared" ref="K27" si="14">H27*J27</f>
        <v>0</v>
      </c>
      <c r="L27" s="216">
        <v>9</v>
      </c>
      <c r="M27" s="304">
        <f t="shared" ref="M27" si="15">H27*L27</f>
        <v>6499.62</v>
      </c>
      <c r="N27" s="305"/>
      <c r="O27" s="216">
        <f t="shared" ref="O27" si="16">J27+L27</f>
        <v>9</v>
      </c>
      <c r="P27" s="52">
        <f t="shared" ref="P27" si="17">H27*O27</f>
        <v>6499.62</v>
      </c>
      <c r="Q27" s="194">
        <f t="shared" ref="Q27" si="18">G27-O27</f>
        <v>0</v>
      </c>
      <c r="R27" s="46">
        <f t="shared" ref="R27" si="19">I27-P27</f>
        <v>0</v>
      </c>
      <c r="W27" s="214"/>
      <c r="X27" s="214"/>
      <c r="AA27" s="1">
        <v>0</v>
      </c>
      <c r="AB27" s="1">
        <v>0</v>
      </c>
      <c r="AC27" s="1">
        <v>0</v>
      </c>
    </row>
    <row r="28" spans="1:29" ht="16.899999999999999" customHeight="1">
      <c r="B28" s="211"/>
      <c r="C28" s="237"/>
      <c r="D28" s="238"/>
      <c r="E28" s="238"/>
      <c r="F28" s="239"/>
      <c r="G28" s="242"/>
      <c r="H28" s="51"/>
      <c r="I28" s="234"/>
      <c r="J28" s="216"/>
      <c r="K28" s="40"/>
      <c r="L28" s="216"/>
      <c r="M28" s="235"/>
      <c r="N28" s="236"/>
      <c r="O28" s="194"/>
      <c r="P28" s="52"/>
      <c r="Q28" s="194"/>
      <c r="R28" s="46"/>
      <c r="W28" s="214"/>
      <c r="X28" s="214"/>
      <c r="Y28" s="215"/>
    </row>
    <row r="29" spans="1:29" ht="16.899999999999999" customHeight="1">
      <c r="A29" s="1">
        <v>0</v>
      </c>
      <c r="B29" s="95">
        <v>9</v>
      </c>
      <c r="C29" s="209" t="s">
        <v>106</v>
      </c>
      <c r="D29" s="48"/>
      <c r="E29" s="48"/>
      <c r="F29" s="49"/>
      <c r="G29" s="99"/>
      <c r="H29" s="51"/>
      <c r="I29" s="38"/>
      <c r="J29" s="53"/>
      <c r="K29" s="40"/>
      <c r="L29" s="201"/>
      <c r="M29" s="304"/>
      <c r="N29" s="305"/>
      <c r="O29" s="50"/>
      <c r="P29" s="52"/>
      <c r="Q29" s="194"/>
      <c r="R29" s="46"/>
      <c r="W29" s="214"/>
      <c r="X29" s="214"/>
      <c r="AA29" s="1">
        <v>0</v>
      </c>
      <c r="AB29" s="1">
        <v>0</v>
      </c>
      <c r="AC29" s="1">
        <v>0</v>
      </c>
    </row>
    <row r="30" spans="1:29" ht="16.899999999999999" customHeight="1">
      <c r="B30" s="211">
        <v>4020834</v>
      </c>
      <c r="C30" s="206" t="s">
        <v>98</v>
      </c>
      <c r="D30" s="207"/>
      <c r="E30" s="207"/>
      <c r="F30" s="208"/>
      <c r="G30" s="99">
        <v>25.6</v>
      </c>
      <c r="H30" s="51">
        <v>533.70000000000005</v>
      </c>
      <c r="I30" s="38">
        <f t="shared" si="9"/>
        <v>13662.720000000001</v>
      </c>
      <c r="J30" s="216"/>
      <c r="K30" s="40">
        <f t="shared" si="1"/>
        <v>0</v>
      </c>
      <c r="L30" s="216">
        <f>'CROQUIS EST1'!K152</f>
        <v>39</v>
      </c>
      <c r="M30" s="304">
        <f t="shared" si="2"/>
        <v>20814.300000000003</v>
      </c>
      <c r="N30" s="305"/>
      <c r="O30" s="99">
        <f t="shared" si="3"/>
        <v>39</v>
      </c>
      <c r="P30" s="52">
        <f t="shared" si="10"/>
        <v>20814.300000000003</v>
      </c>
      <c r="Q30" s="194">
        <f t="shared" si="11"/>
        <v>-13.399999999999999</v>
      </c>
      <c r="R30" s="46">
        <f t="shared" si="12"/>
        <v>-7151.5800000000017</v>
      </c>
    </row>
    <row r="31" spans="1:29" ht="16.899999999999999" customHeight="1">
      <c r="A31" s="1">
        <v>0</v>
      </c>
      <c r="B31" s="211">
        <v>0</v>
      </c>
      <c r="C31" s="244" t="s">
        <v>109</v>
      </c>
      <c r="D31" s="245"/>
      <c r="E31" s="245"/>
      <c r="F31" s="246"/>
      <c r="G31" s="247">
        <v>0</v>
      </c>
      <c r="H31" s="248">
        <v>212.8</v>
      </c>
      <c r="I31" s="249">
        <f t="shared" ref="I31" si="20">G31*H31</f>
        <v>0</v>
      </c>
      <c r="J31" s="216"/>
      <c r="K31" s="40">
        <f t="shared" ref="K31" si="21">H31*J31</f>
        <v>0</v>
      </c>
      <c r="L31" s="216">
        <f>'CROQUIS EST1'!K194</f>
        <v>35.200000000000003</v>
      </c>
      <c r="M31" s="304">
        <f t="shared" ref="M31" si="22">H31*L31</f>
        <v>7490.5600000000013</v>
      </c>
      <c r="N31" s="305"/>
      <c r="O31" s="216">
        <f t="shared" ref="O31" si="23">J31+L31</f>
        <v>35.200000000000003</v>
      </c>
      <c r="P31" s="52">
        <f t="shared" ref="P31" si="24">H31*O31</f>
        <v>7490.5600000000013</v>
      </c>
      <c r="Q31" s="194">
        <f t="shared" ref="Q31" si="25">G31-O31</f>
        <v>-35.200000000000003</v>
      </c>
      <c r="R31" s="46">
        <f t="shared" ref="R31" si="26">I31-P31</f>
        <v>-7490.5600000000013</v>
      </c>
      <c r="W31" s="214"/>
      <c r="X31" s="214"/>
      <c r="AA31" s="1">
        <v>0</v>
      </c>
      <c r="AB31" s="1">
        <v>0</v>
      </c>
      <c r="AC31" s="1">
        <v>0</v>
      </c>
    </row>
    <row r="32" spans="1:29" ht="16.899999999999999" customHeight="1">
      <c r="B32" s="211"/>
      <c r="C32" s="206"/>
      <c r="D32" s="207"/>
      <c r="E32" s="207"/>
      <c r="F32" s="208"/>
      <c r="G32" s="99"/>
      <c r="H32" s="51"/>
      <c r="I32" s="38"/>
      <c r="J32" s="53"/>
      <c r="K32" s="40"/>
      <c r="L32" s="201"/>
      <c r="M32" s="304"/>
      <c r="N32" s="305"/>
      <c r="O32" s="50"/>
      <c r="P32" s="52"/>
      <c r="Q32" s="194"/>
      <c r="R32" s="46"/>
    </row>
    <row r="33" spans="1:29" ht="16.899999999999999" customHeight="1">
      <c r="B33" s="211"/>
      <c r="C33" s="206"/>
      <c r="D33" s="207"/>
      <c r="E33" s="207"/>
      <c r="F33" s="208"/>
      <c r="G33" s="99"/>
      <c r="H33" s="51"/>
      <c r="I33" s="203"/>
      <c r="J33" s="53"/>
      <c r="K33" s="40"/>
      <c r="L33" s="201"/>
      <c r="M33" s="304"/>
      <c r="N33" s="305"/>
      <c r="O33" s="99"/>
      <c r="P33" s="52"/>
      <c r="Q33" s="194"/>
      <c r="R33" s="46"/>
    </row>
    <row r="34" spans="1:29" ht="16.899999999999999" customHeight="1">
      <c r="B34" s="211"/>
      <c r="C34" s="206"/>
      <c r="D34" s="207"/>
      <c r="E34" s="207"/>
      <c r="F34" s="208"/>
      <c r="G34" s="99"/>
      <c r="H34" s="51"/>
      <c r="I34" s="203"/>
      <c r="J34" s="53"/>
      <c r="K34" s="40"/>
      <c r="L34" s="201"/>
      <c r="M34" s="304"/>
      <c r="N34" s="305"/>
      <c r="O34" s="50"/>
      <c r="P34" s="52"/>
      <c r="Q34" s="194"/>
      <c r="R34" s="46"/>
    </row>
    <row r="35" spans="1:29" ht="16.899999999999999" customHeight="1">
      <c r="A35" s="1">
        <v>0</v>
      </c>
      <c r="B35" s="211"/>
      <c r="C35" s="206"/>
      <c r="D35" s="207"/>
      <c r="E35" s="207"/>
      <c r="F35" s="208"/>
      <c r="G35" s="99"/>
      <c r="H35" s="51"/>
      <c r="I35" s="203"/>
      <c r="J35" s="53"/>
      <c r="K35" s="40"/>
      <c r="L35" s="201"/>
      <c r="M35" s="304"/>
      <c r="N35" s="305"/>
      <c r="O35" s="50"/>
      <c r="P35" s="52"/>
      <c r="Q35" s="194"/>
      <c r="R35" s="46"/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 ht="16.899999999999999" customHeight="1">
      <c r="A36" s="1">
        <v>0</v>
      </c>
      <c r="B36" s="33"/>
      <c r="C36" s="206"/>
      <c r="D36" s="207"/>
      <c r="E36" s="207"/>
      <c r="F36" s="208"/>
      <c r="G36" s="99"/>
      <c r="H36" s="51"/>
      <c r="I36" s="203"/>
      <c r="J36" s="53"/>
      <c r="K36" s="40"/>
      <c r="L36" s="201"/>
      <c r="M36" s="304"/>
      <c r="N36" s="305"/>
      <c r="O36" s="50"/>
      <c r="P36" s="52"/>
      <c r="Q36" s="194"/>
      <c r="R36" s="46"/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 ht="16.899999999999999" customHeight="1">
      <c r="B37" s="33"/>
      <c r="C37" s="206"/>
      <c r="D37" s="207"/>
      <c r="E37" s="207"/>
      <c r="F37" s="208"/>
      <c r="G37" s="99"/>
      <c r="H37" s="51"/>
      <c r="I37" s="203"/>
      <c r="J37" s="53"/>
      <c r="K37" s="40"/>
      <c r="L37" s="201"/>
      <c r="M37" s="204"/>
      <c r="N37" s="205"/>
      <c r="O37" s="50"/>
      <c r="P37" s="52"/>
      <c r="Q37" s="194"/>
      <c r="R37" s="46"/>
    </row>
    <row r="38" spans="1:29" ht="16.899999999999999" customHeight="1">
      <c r="B38" s="33"/>
      <c r="C38" s="206"/>
      <c r="D38" s="207"/>
      <c r="E38" s="207"/>
      <c r="F38" s="208"/>
      <c r="G38" s="99"/>
      <c r="H38" s="51"/>
      <c r="I38" s="203"/>
      <c r="J38" s="53"/>
      <c r="K38" s="40"/>
      <c r="L38" s="201"/>
      <c r="M38" s="204"/>
      <c r="N38" s="205"/>
      <c r="O38" s="50"/>
      <c r="P38" s="52"/>
      <c r="Q38" s="194"/>
      <c r="R38" s="46"/>
    </row>
    <row r="39" spans="1:29" ht="16.899999999999999" customHeight="1">
      <c r="B39" s="33"/>
      <c r="C39" s="58"/>
      <c r="D39" s="59"/>
      <c r="E39" s="59"/>
      <c r="F39" s="60"/>
      <c r="G39" s="99"/>
      <c r="H39" s="51"/>
      <c r="I39" s="42"/>
      <c r="J39" s="53"/>
      <c r="K39" s="40"/>
      <c r="L39" s="201"/>
      <c r="M39" s="304"/>
      <c r="N39" s="305"/>
      <c r="O39" s="50"/>
      <c r="P39" s="52"/>
      <c r="Q39" s="194"/>
      <c r="R39" s="46"/>
      <c r="S39" s="3"/>
    </row>
    <row r="40" spans="1:29" ht="16.899999999999999" customHeight="1">
      <c r="B40" s="33"/>
      <c r="C40" s="58"/>
      <c r="D40" s="59"/>
      <c r="E40" s="59"/>
      <c r="F40" s="60"/>
      <c r="G40" s="99"/>
      <c r="H40" s="51"/>
      <c r="I40" s="42"/>
      <c r="J40" s="53"/>
      <c r="K40" s="40"/>
      <c r="L40" s="201"/>
      <c r="M40" s="304"/>
      <c r="N40" s="305"/>
      <c r="O40" s="50"/>
      <c r="P40" s="52"/>
      <c r="Q40" s="194"/>
      <c r="R40" s="46"/>
      <c r="S40" s="3"/>
    </row>
    <row r="41" spans="1:29" ht="16.899999999999999" customHeight="1">
      <c r="B41" s="33"/>
      <c r="C41" s="58"/>
      <c r="D41" s="59"/>
      <c r="E41" s="59"/>
      <c r="F41" s="60"/>
      <c r="G41" s="99"/>
      <c r="H41" s="51"/>
      <c r="I41" s="42"/>
      <c r="J41" s="53"/>
      <c r="K41" s="40"/>
      <c r="L41" s="201"/>
      <c r="M41" s="304"/>
      <c r="N41" s="305"/>
      <c r="O41" s="50"/>
      <c r="P41" s="52"/>
      <c r="Q41" s="194"/>
      <c r="R41" s="46"/>
      <c r="S41" s="3"/>
    </row>
    <row r="42" spans="1:29" ht="16.899999999999999" customHeight="1">
      <c r="B42" s="33"/>
      <c r="C42" s="58"/>
      <c r="D42" s="59"/>
      <c r="E42" s="59"/>
      <c r="F42" s="60"/>
      <c r="G42" s="99"/>
      <c r="H42" s="51"/>
      <c r="I42" s="42"/>
      <c r="J42" s="53"/>
      <c r="K42" s="40"/>
      <c r="L42" s="201"/>
      <c r="M42" s="304"/>
      <c r="N42" s="305"/>
      <c r="O42" s="99"/>
      <c r="P42" s="52"/>
      <c r="Q42" s="194"/>
      <c r="R42" s="46"/>
      <c r="S42" s="3"/>
    </row>
    <row r="43" spans="1:29" ht="16.899999999999999" customHeight="1">
      <c r="B43" s="33"/>
      <c r="C43" s="58"/>
      <c r="D43" s="59"/>
      <c r="E43" s="59"/>
      <c r="F43" s="60"/>
      <c r="G43" s="99"/>
      <c r="H43" s="51"/>
      <c r="I43" s="42"/>
      <c r="J43" s="53"/>
      <c r="K43" s="40"/>
      <c r="L43" s="201"/>
      <c r="M43" s="304"/>
      <c r="N43" s="305"/>
      <c r="O43" s="99"/>
      <c r="P43" s="52"/>
      <c r="Q43" s="194"/>
      <c r="R43" s="46"/>
      <c r="S43" s="3"/>
    </row>
    <row r="44" spans="1:29" ht="16.899999999999999" customHeight="1">
      <c r="B44" s="33"/>
      <c r="C44" s="58"/>
      <c r="D44" s="59"/>
      <c r="E44" s="59"/>
      <c r="F44" s="60"/>
      <c r="G44" s="99"/>
      <c r="H44" s="51"/>
      <c r="I44" s="42"/>
      <c r="J44" s="53"/>
      <c r="K44" s="40"/>
      <c r="L44" s="201"/>
      <c r="M44" s="304"/>
      <c r="N44" s="305"/>
      <c r="O44" s="99"/>
      <c r="P44" s="52"/>
      <c r="Q44" s="194"/>
      <c r="R44" s="46"/>
      <c r="S44" s="3"/>
    </row>
    <row r="45" spans="1:29" ht="16.899999999999999" customHeight="1">
      <c r="B45" s="33"/>
      <c r="C45" s="58"/>
      <c r="D45" s="59"/>
      <c r="E45" s="59"/>
      <c r="F45" s="60"/>
      <c r="G45" s="99"/>
      <c r="H45" s="51"/>
      <c r="I45" s="42"/>
      <c r="J45" s="53"/>
      <c r="K45" s="40"/>
      <c r="L45" s="201"/>
      <c r="M45" s="304"/>
      <c r="N45" s="305"/>
      <c r="O45" s="99"/>
      <c r="P45" s="52"/>
      <c r="Q45" s="194"/>
      <c r="R45" s="46"/>
      <c r="S45" s="3"/>
    </row>
    <row r="46" spans="1:29" ht="16.899999999999999" customHeight="1">
      <c r="B46" s="33"/>
      <c r="C46" s="58"/>
      <c r="D46" s="59"/>
      <c r="E46" s="59"/>
      <c r="F46" s="60"/>
      <c r="G46" s="99"/>
      <c r="H46" s="51"/>
      <c r="I46" s="42"/>
      <c r="J46" s="53"/>
      <c r="K46" s="40"/>
      <c r="L46" s="201"/>
      <c r="M46" s="304"/>
      <c r="N46" s="305"/>
      <c r="O46" s="99"/>
      <c r="P46" s="52"/>
      <c r="Q46" s="194"/>
      <c r="R46" s="46"/>
      <c r="S46" s="3"/>
    </row>
    <row r="47" spans="1:29" ht="16.899999999999999" customHeight="1">
      <c r="B47" s="33"/>
      <c r="C47" s="58"/>
      <c r="D47" s="59"/>
      <c r="E47" s="59"/>
      <c r="F47" s="60"/>
      <c r="G47" s="99"/>
      <c r="H47" s="51"/>
      <c r="I47" s="42"/>
      <c r="J47" s="53"/>
      <c r="K47" s="40"/>
      <c r="L47" s="201"/>
      <c r="M47" s="304"/>
      <c r="N47" s="305"/>
      <c r="O47" s="99"/>
      <c r="P47" s="52"/>
      <c r="Q47" s="194"/>
      <c r="R47" s="46"/>
      <c r="S47" s="3"/>
    </row>
    <row r="48" spans="1:29" ht="16.899999999999999" customHeight="1">
      <c r="B48" s="33"/>
      <c r="C48" s="58"/>
      <c r="D48" s="59"/>
      <c r="E48" s="59"/>
      <c r="F48" s="60"/>
      <c r="G48" s="99"/>
      <c r="H48" s="51"/>
      <c r="I48" s="42"/>
      <c r="J48" s="53"/>
      <c r="K48" s="40"/>
      <c r="L48" s="201"/>
      <c r="M48" s="304"/>
      <c r="N48" s="305"/>
      <c r="O48" s="99"/>
      <c r="P48" s="52"/>
      <c r="Q48" s="194"/>
      <c r="R48" s="46"/>
      <c r="S48" s="3"/>
    </row>
    <row r="49" spans="2:21" ht="16.899999999999999" customHeight="1">
      <c r="B49" s="33"/>
      <c r="C49" s="58"/>
      <c r="D49" s="59"/>
      <c r="E49" s="59"/>
      <c r="F49" s="60"/>
      <c r="G49" s="99"/>
      <c r="H49" s="51"/>
      <c r="I49" s="42"/>
      <c r="J49" s="53"/>
      <c r="K49" s="40"/>
      <c r="L49" s="201"/>
      <c r="M49" s="304"/>
      <c r="N49" s="305"/>
      <c r="O49" s="99"/>
      <c r="P49" s="52"/>
      <c r="Q49" s="194"/>
      <c r="R49" s="46"/>
      <c r="S49" s="3"/>
    </row>
    <row r="50" spans="2:21" ht="16.899999999999999" customHeight="1">
      <c r="B50" s="33"/>
      <c r="C50" s="47"/>
      <c r="D50" s="48"/>
      <c r="E50" s="48"/>
      <c r="F50" s="49"/>
      <c r="G50" s="50"/>
      <c r="H50" s="51"/>
      <c r="I50" s="38"/>
      <c r="J50" s="54"/>
      <c r="K50" s="40"/>
      <c r="L50" s="201"/>
      <c r="M50" s="304"/>
      <c r="N50" s="305"/>
      <c r="O50" s="55"/>
      <c r="P50" s="52"/>
      <c r="Q50" s="56"/>
      <c r="R50" s="46"/>
      <c r="S50" s="3"/>
    </row>
    <row r="51" spans="2:21" ht="16.899999999999999" customHeight="1">
      <c r="B51" s="57"/>
      <c r="C51" s="326"/>
      <c r="D51" s="327"/>
      <c r="E51" s="327"/>
      <c r="F51" s="328"/>
      <c r="G51" s="50"/>
      <c r="H51" s="61"/>
      <c r="I51" s="62"/>
      <c r="J51" s="54"/>
      <c r="K51" s="63"/>
      <c r="L51" s="54"/>
      <c r="M51" s="304"/>
      <c r="N51" s="305"/>
      <c r="O51" s="55"/>
      <c r="P51" s="52"/>
      <c r="Q51" s="64"/>
      <c r="R51" s="65"/>
    </row>
    <row r="52" spans="2:21" ht="16.899999999999999" customHeight="1">
      <c r="B52" s="57"/>
      <c r="C52" s="329"/>
      <c r="D52" s="330"/>
      <c r="E52" s="330"/>
      <c r="F52" s="331"/>
      <c r="G52" s="50"/>
      <c r="H52" s="67"/>
      <c r="I52" s="68"/>
      <c r="J52" s="69"/>
      <c r="K52" s="70"/>
      <c r="L52" s="69"/>
      <c r="M52" s="332"/>
      <c r="N52" s="333"/>
      <c r="O52" s="69"/>
      <c r="P52" s="72"/>
      <c r="Q52" s="69"/>
      <c r="R52" s="73"/>
    </row>
    <row r="53" spans="2:21" ht="16.899999999999999" customHeight="1">
      <c r="B53" s="57"/>
      <c r="C53" s="329" t="s">
        <v>74</v>
      </c>
      <c r="D53" s="330"/>
      <c r="E53" s="330"/>
      <c r="F53" s="331"/>
      <c r="G53" s="50"/>
      <c r="H53" s="67"/>
      <c r="I53" s="71">
        <f>SUM(I22:I52)</f>
        <v>44127.788507000005</v>
      </c>
      <c r="J53" s="69"/>
      <c r="K53" s="199">
        <f>SUM(K22:K52)</f>
        <v>0</v>
      </c>
      <c r="L53" s="69"/>
      <c r="M53" s="332">
        <f>SUM(M22:N52)</f>
        <v>62159.91</v>
      </c>
      <c r="N53" s="333"/>
      <c r="O53" s="69"/>
      <c r="P53" s="199">
        <f>SUM(P22:P52)</f>
        <v>62159.91</v>
      </c>
      <c r="Q53" s="69"/>
      <c r="R53" s="73">
        <f>SUM(R22:R52)</f>
        <v>-18032.121493000002</v>
      </c>
      <c r="U53" s="74"/>
    </row>
    <row r="54" spans="2:21" ht="16.899999999999999" customHeight="1" thickBot="1">
      <c r="B54" s="75"/>
      <c r="C54" s="313"/>
      <c r="D54" s="314"/>
      <c r="E54" s="314"/>
      <c r="F54" s="315"/>
      <c r="G54" s="76"/>
      <c r="H54" s="77"/>
      <c r="I54" s="78"/>
      <c r="J54" s="76"/>
      <c r="K54" s="40"/>
      <c r="L54" s="54"/>
      <c r="M54" s="311"/>
      <c r="N54" s="312"/>
      <c r="O54" s="55"/>
      <c r="P54" s="78"/>
      <c r="Q54" s="56"/>
      <c r="R54" s="79"/>
      <c r="U54" s="74"/>
    </row>
    <row r="55" spans="2:21" ht="14.25" thickTop="1">
      <c r="K55" s="316" t="s">
        <v>49</v>
      </c>
      <c r="L55" s="317"/>
      <c r="M55" s="318">
        <f>M53</f>
        <v>62159.91</v>
      </c>
      <c r="N55" s="319"/>
      <c r="O55" s="320"/>
      <c r="P55" s="321"/>
      <c r="Q55" s="321"/>
      <c r="R55" s="80"/>
    </row>
    <row r="56" spans="2:21" ht="14.25">
      <c r="B56" s="1" t="s">
        <v>50</v>
      </c>
      <c r="K56" s="322" t="s">
        <v>51</v>
      </c>
      <c r="L56" s="323"/>
      <c r="M56" s="324">
        <f>+Q12</f>
        <v>0</v>
      </c>
      <c r="N56" s="325"/>
      <c r="O56" s="274" t="s">
        <v>52</v>
      </c>
      <c r="P56" s="275"/>
      <c r="Q56" s="275"/>
      <c r="R56" s="81">
        <f>K53*0.06</f>
        <v>0</v>
      </c>
    </row>
    <row r="57" spans="2:21" ht="14.25">
      <c r="K57" s="336" t="s">
        <v>49</v>
      </c>
      <c r="L57" s="337"/>
      <c r="M57" s="324">
        <f>M55-M56</f>
        <v>62159.91</v>
      </c>
      <c r="N57" s="325"/>
      <c r="O57" s="274" t="s">
        <v>53</v>
      </c>
      <c r="P57" s="275"/>
      <c r="Q57" s="275"/>
      <c r="R57" s="81">
        <f>M60</f>
        <v>3729.5945999999999</v>
      </c>
      <c r="T57" s="17"/>
    </row>
    <row r="58" spans="2:21" ht="14.25">
      <c r="K58" s="322" t="s">
        <v>54</v>
      </c>
      <c r="L58" s="323"/>
      <c r="M58" s="324">
        <f>M57*0.16</f>
        <v>9945.5856000000003</v>
      </c>
      <c r="N58" s="325"/>
      <c r="O58" s="274" t="s">
        <v>55</v>
      </c>
      <c r="P58" s="275"/>
      <c r="Q58" s="275"/>
      <c r="R58" s="81">
        <f>SUM(R56:R57)</f>
        <v>3729.5945999999999</v>
      </c>
    </row>
    <row r="59" spans="2:21">
      <c r="K59" s="322" t="s">
        <v>56</v>
      </c>
      <c r="L59" s="323"/>
      <c r="M59" s="334">
        <f>SUM(M57:N58)</f>
        <v>72105.495600000009</v>
      </c>
      <c r="N59" s="335"/>
      <c r="O59" s="82"/>
      <c r="P59" s="83"/>
      <c r="Q59" s="83"/>
      <c r="R59" s="81"/>
    </row>
    <row r="60" spans="2:21">
      <c r="K60" s="336" t="s">
        <v>57</v>
      </c>
      <c r="L60" s="337"/>
      <c r="M60" s="324">
        <f>+M55*0.06</f>
        <v>3729.5945999999999</v>
      </c>
      <c r="N60" s="325"/>
      <c r="O60" s="84"/>
      <c r="P60" s="85"/>
      <c r="Q60" s="85"/>
      <c r="R60" s="86"/>
    </row>
    <row r="61" spans="2:21" ht="14.25" thickBot="1">
      <c r="K61" s="338" t="s">
        <v>58</v>
      </c>
      <c r="L61" s="339"/>
      <c r="M61" s="340">
        <f>M57+M58-M60</f>
        <v>68375.901000000013</v>
      </c>
      <c r="N61" s="341"/>
      <c r="O61" s="87"/>
      <c r="P61" s="88"/>
      <c r="Q61" s="88"/>
      <c r="R61" s="89"/>
    </row>
    <row r="62" spans="2:21" ht="14.25" thickTop="1">
      <c r="B62" s="346" t="s">
        <v>59</v>
      </c>
      <c r="C62" s="347"/>
      <c r="D62" s="347"/>
      <c r="E62" s="348" t="s">
        <v>60</v>
      </c>
      <c r="F62" s="347"/>
      <c r="G62" s="347"/>
      <c r="H62" s="349"/>
      <c r="I62" s="347"/>
      <c r="J62" s="347"/>
      <c r="K62" s="280"/>
      <c r="L62" s="350" t="s">
        <v>61</v>
      </c>
      <c r="M62" s="280"/>
      <c r="N62" s="280"/>
      <c r="O62" s="349"/>
      <c r="P62" s="348" t="s">
        <v>62</v>
      </c>
      <c r="Q62" s="347"/>
      <c r="R62" s="351"/>
    </row>
    <row r="63" spans="2:21">
      <c r="B63" s="90"/>
      <c r="E63" s="91"/>
      <c r="H63" s="92"/>
      <c r="L63" s="91"/>
      <c r="O63" s="92"/>
      <c r="R63" s="93"/>
    </row>
    <row r="64" spans="2:21">
      <c r="B64" s="90"/>
      <c r="E64" s="91"/>
      <c r="H64" s="92"/>
      <c r="L64" s="91"/>
      <c r="O64" s="92"/>
      <c r="R64" s="93"/>
    </row>
    <row r="65" spans="2:29">
      <c r="B65" s="90"/>
      <c r="E65" s="91"/>
      <c r="H65" s="92"/>
      <c r="L65" s="91"/>
      <c r="O65" s="92"/>
      <c r="R65" s="93"/>
    </row>
    <row r="66" spans="2:29">
      <c r="B66" s="352" t="s">
        <v>63</v>
      </c>
      <c r="C66" s="353"/>
      <c r="D66" s="354"/>
      <c r="E66" s="355" t="s">
        <v>64</v>
      </c>
      <c r="F66" s="353"/>
      <c r="G66" s="353"/>
      <c r="H66" s="354"/>
      <c r="I66" s="355"/>
      <c r="J66" s="353"/>
      <c r="K66" s="354"/>
      <c r="L66" s="355" t="s">
        <v>65</v>
      </c>
      <c r="M66" s="353"/>
      <c r="N66" s="353"/>
      <c r="O66" s="354"/>
      <c r="P66" s="355" t="s">
        <v>66</v>
      </c>
      <c r="Q66" s="353"/>
      <c r="R66" s="356"/>
    </row>
    <row r="67" spans="2:29" ht="14.25" thickBot="1">
      <c r="B67" s="342" t="s">
        <v>69</v>
      </c>
      <c r="C67" s="343"/>
      <c r="D67" s="344"/>
      <c r="E67" s="345" t="s">
        <v>99</v>
      </c>
      <c r="F67" s="343"/>
      <c r="G67" s="343"/>
      <c r="H67" s="344"/>
      <c r="I67" s="345"/>
      <c r="J67" s="343"/>
      <c r="K67" s="344"/>
      <c r="L67" s="345" t="s">
        <v>67</v>
      </c>
      <c r="M67" s="343"/>
      <c r="N67" s="343"/>
      <c r="O67" s="344"/>
      <c r="P67" s="345" t="s">
        <v>68</v>
      </c>
      <c r="Q67" s="343"/>
      <c r="R67" s="344"/>
    </row>
    <row r="68" spans="2:29" ht="14.25" thickTop="1"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</sheetData>
  <mergeCells count="124">
    <mergeCell ref="B67:D67"/>
    <mergeCell ref="E67:H67"/>
    <mergeCell ref="I67:K67"/>
    <mergeCell ref="L67:O67"/>
    <mergeCell ref="P67:R67"/>
    <mergeCell ref="B62:D62"/>
    <mergeCell ref="E62:H62"/>
    <mergeCell ref="I62:K62"/>
    <mergeCell ref="L62:O62"/>
    <mergeCell ref="P62:R62"/>
    <mergeCell ref="B66:D66"/>
    <mergeCell ref="E66:H66"/>
    <mergeCell ref="I66:K66"/>
    <mergeCell ref="L66:O66"/>
    <mergeCell ref="P66:R66"/>
    <mergeCell ref="K59:L59"/>
    <mergeCell ref="M59:N59"/>
    <mergeCell ref="K60:L60"/>
    <mergeCell ref="M60:N60"/>
    <mergeCell ref="K61:L61"/>
    <mergeCell ref="M61:N61"/>
    <mergeCell ref="K57:L57"/>
    <mergeCell ref="M57:N57"/>
    <mergeCell ref="O57:Q57"/>
    <mergeCell ref="K58:L58"/>
    <mergeCell ref="M58:N58"/>
    <mergeCell ref="O58:Q58"/>
    <mergeCell ref="C54:F54"/>
    <mergeCell ref="M54:N54"/>
    <mergeCell ref="K55:L55"/>
    <mergeCell ref="M55:N55"/>
    <mergeCell ref="O55:Q55"/>
    <mergeCell ref="K56:L56"/>
    <mergeCell ref="M56:N56"/>
    <mergeCell ref="O56:Q56"/>
    <mergeCell ref="M50:N50"/>
    <mergeCell ref="C51:F51"/>
    <mergeCell ref="M51:N51"/>
    <mergeCell ref="C52:F52"/>
    <mergeCell ref="M52:N52"/>
    <mergeCell ref="C53:F53"/>
    <mergeCell ref="M53:N53"/>
    <mergeCell ref="M44:N44"/>
    <mergeCell ref="M45:N45"/>
    <mergeCell ref="M46:N46"/>
    <mergeCell ref="M47:N47"/>
    <mergeCell ref="M48:N48"/>
    <mergeCell ref="M49:N49"/>
    <mergeCell ref="M42:N42"/>
    <mergeCell ref="M43:N43"/>
    <mergeCell ref="M36:N36"/>
    <mergeCell ref="M39:N39"/>
    <mergeCell ref="M40:N40"/>
    <mergeCell ref="M41:N41"/>
    <mergeCell ref="M33:N33"/>
    <mergeCell ref="M34:N34"/>
    <mergeCell ref="M35:N35"/>
    <mergeCell ref="M29:N29"/>
    <mergeCell ref="M30:N30"/>
    <mergeCell ref="M32:N32"/>
    <mergeCell ref="Q18:R18"/>
    <mergeCell ref="C19:F19"/>
    <mergeCell ref="M19:N19"/>
    <mergeCell ref="M20:N20"/>
    <mergeCell ref="M22:N22"/>
    <mergeCell ref="M24:N24"/>
    <mergeCell ref="M23:N23"/>
    <mergeCell ref="M26:N26"/>
    <mergeCell ref="M27:N27"/>
    <mergeCell ref="M31:N31"/>
    <mergeCell ref="C17:D17"/>
    <mergeCell ref="E17:G17"/>
    <mergeCell ref="G18:I18"/>
    <mergeCell ref="J18:K18"/>
    <mergeCell ref="L18:N18"/>
    <mergeCell ref="O18:P18"/>
    <mergeCell ref="C15:D15"/>
    <mergeCell ref="E15:G15"/>
    <mergeCell ref="M15:N15"/>
    <mergeCell ref="O15:P15"/>
    <mergeCell ref="Q15:R15"/>
    <mergeCell ref="C16:D16"/>
    <mergeCell ref="E16:G16"/>
    <mergeCell ref="B13:D13"/>
    <mergeCell ref="H13:I13"/>
    <mergeCell ref="M13:N13"/>
    <mergeCell ref="O13:P13"/>
    <mergeCell ref="Q13:R13"/>
    <mergeCell ref="C14:D14"/>
    <mergeCell ref="M14:N14"/>
    <mergeCell ref="O14:P14"/>
    <mergeCell ref="Q14:R14"/>
    <mergeCell ref="J11:K11"/>
    <mergeCell ref="M11:N11"/>
    <mergeCell ref="O11:P11"/>
    <mergeCell ref="Q11:R11"/>
    <mergeCell ref="E12:G12"/>
    <mergeCell ref="J12:K12"/>
    <mergeCell ref="M12:N12"/>
    <mergeCell ref="O12:P12"/>
    <mergeCell ref="Q12:R12"/>
    <mergeCell ref="O9:P9"/>
    <mergeCell ref="Q9:R9"/>
    <mergeCell ref="J10:K10"/>
    <mergeCell ref="M10:N10"/>
    <mergeCell ref="O10:P10"/>
    <mergeCell ref="Q10:R10"/>
    <mergeCell ref="B8:D8"/>
    <mergeCell ref="E8:I8"/>
    <mergeCell ref="J8:N8"/>
    <mergeCell ref="C9:D9"/>
    <mergeCell ref="E9:G9"/>
    <mergeCell ref="H9:I9"/>
    <mergeCell ref="M9:N9"/>
    <mergeCell ref="F2:M3"/>
    <mergeCell ref="O3:P3"/>
    <mergeCell ref="Q3:R3"/>
    <mergeCell ref="B4:D4"/>
    <mergeCell ref="F4:F5"/>
    <mergeCell ref="G4:J5"/>
    <mergeCell ref="K4:M5"/>
    <mergeCell ref="O4:P4"/>
    <mergeCell ref="Q4:R5"/>
    <mergeCell ref="O5:P5"/>
  </mergeCells>
  <printOptions horizontalCentered="1"/>
  <pageMargins left="0.23622047244094491" right="0.19685039370078741" top="0.43307086614173229" bottom="0.19685039370078741" header="0" footer="0"/>
  <pageSetup scale="45" fitToHeight="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63BB-5710-4ED3-B3E5-561A4FA384EE}">
  <sheetPr>
    <tabColor theme="0"/>
  </sheetPr>
  <dimension ref="A1:X237"/>
  <sheetViews>
    <sheetView showGridLines="0" view="pageBreakPreview" zoomScale="55" zoomScaleNormal="100" zoomScaleSheetLayoutView="55" workbookViewId="0">
      <selection activeCell="F22" sqref="F22"/>
    </sheetView>
  </sheetViews>
  <sheetFormatPr baseColWidth="10" defaultColWidth="11.375" defaultRowHeight="14.25"/>
  <cols>
    <col min="1" max="1" width="13.25" style="134" bestFit="1" customWidth="1"/>
    <col min="2" max="2" width="42.375" style="134" customWidth="1"/>
    <col min="3" max="3" width="10.625" style="134" bestFit="1" customWidth="1"/>
    <col min="4" max="6" width="8.75" style="134" customWidth="1"/>
    <col min="7" max="7" width="8.75" style="137" customWidth="1"/>
    <col min="8" max="8" width="13.75" style="134" bestFit="1" customWidth="1"/>
    <col min="9" max="9" width="8.75" style="134" customWidth="1"/>
    <col min="10" max="10" width="13.75" style="134" bestFit="1" customWidth="1"/>
    <col min="11" max="12" width="8.75" style="134" customWidth="1"/>
    <col min="13" max="13" width="8.75" style="137" customWidth="1"/>
    <col min="14" max="14" width="8.75" style="134" customWidth="1"/>
    <col min="15" max="15" width="47.75" style="134" customWidth="1"/>
    <col min="16" max="16" width="3.125" style="134" customWidth="1"/>
    <col min="17" max="17" width="5.375" style="135" customWidth="1"/>
    <col min="18" max="18" width="8" style="134" customWidth="1"/>
    <col min="19" max="19" width="11.375" style="135"/>
    <col min="20" max="24" width="11.375" style="134"/>
    <col min="25" max="25" width="13.625" style="134" bestFit="1" customWidth="1"/>
    <col min="26" max="253" width="11.375" style="134"/>
    <col min="254" max="254" width="17.125" style="134" customWidth="1"/>
    <col min="255" max="255" width="7.625" style="134" customWidth="1"/>
    <col min="256" max="256" width="9" style="134" customWidth="1"/>
    <col min="257" max="257" width="7.875" style="134" customWidth="1"/>
    <col min="258" max="258" width="18.625" style="134" customWidth="1"/>
    <col min="259" max="259" width="8.125" style="134" customWidth="1"/>
    <col min="260" max="260" width="10" style="134" customWidth="1"/>
    <col min="261" max="261" width="12.875" style="134" customWidth="1"/>
    <col min="262" max="270" width="10.75" style="134" customWidth="1"/>
    <col min="271" max="271" width="47.75" style="134" customWidth="1"/>
    <col min="272" max="272" width="3.125" style="134" customWidth="1"/>
    <col min="273" max="273" width="5.375" style="134" customWidth="1"/>
    <col min="274" max="274" width="8" style="134" customWidth="1"/>
    <col min="275" max="509" width="11.375" style="134"/>
    <col min="510" max="510" width="17.125" style="134" customWidth="1"/>
    <col min="511" max="511" width="7.625" style="134" customWidth="1"/>
    <col min="512" max="512" width="9" style="134" customWidth="1"/>
    <col min="513" max="513" width="7.875" style="134" customWidth="1"/>
    <col min="514" max="514" width="18.625" style="134" customWidth="1"/>
    <col min="515" max="515" width="8.125" style="134" customWidth="1"/>
    <col min="516" max="516" width="10" style="134" customWidth="1"/>
    <col min="517" max="517" width="12.875" style="134" customWidth="1"/>
    <col min="518" max="526" width="10.75" style="134" customWidth="1"/>
    <col min="527" max="527" width="47.75" style="134" customWidth="1"/>
    <col min="528" max="528" width="3.125" style="134" customWidth="1"/>
    <col min="529" max="529" width="5.375" style="134" customWidth="1"/>
    <col min="530" max="530" width="8" style="134" customWidth="1"/>
    <col min="531" max="765" width="11.375" style="134"/>
    <col min="766" max="766" width="17.125" style="134" customWidth="1"/>
    <col min="767" max="767" width="7.625" style="134" customWidth="1"/>
    <col min="768" max="768" width="9" style="134" customWidth="1"/>
    <col min="769" max="769" width="7.875" style="134" customWidth="1"/>
    <col min="770" max="770" width="18.625" style="134" customWidth="1"/>
    <col min="771" max="771" width="8.125" style="134" customWidth="1"/>
    <col min="772" max="772" width="10" style="134" customWidth="1"/>
    <col min="773" max="773" width="12.875" style="134" customWidth="1"/>
    <col min="774" max="782" width="10.75" style="134" customWidth="1"/>
    <col min="783" max="783" width="47.75" style="134" customWidth="1"/>
    <col min="784" max="784" width="3.125" style="134" customWidth="1"/>
    <col min="785" max="785" width="5.375" style="134" customWidth="1"/>
    <col min="786" max="786" width="8" style="134" customWidth="1"/>
    <col min="787" max="1021" width="11.375" style="134"/>
    <col min="1022" max="1022" width="17.125" style="134" customWidth="1"/>
    <col min="1023" max="1023" width="7.625" style="134" customWidth="1"/>
    <col min="1024" max="1024" width="9" style="134" customWidth="1"/>
    <col min="1025" max="1025" width="7.875" style="134" customWidth="1"/>
    <col min="1026" max="1026" width="18.625" style="134" customWidth="1"/>
    <col min="1027" max="1027" width="8.125" style="134" customWidth="1"/>
    <col min="1028" max="1028" width="10" style="134" customWidth="1"/>
    <col min="1029" max="1029" width="12.875" style="134" customWidth="1"/>
    <col min="1030" max="1038" width="10.75" style="134" customWidth="1"/>
    <col min="1039" max="1039" width="47.75" style="134" customWidth="1"/>
    <col min="1040" max="1040" width="3.125" style="134" customWidth="1"/>
    <col min="1041" max="1041" width="5.375" style="134" customWidth="1"/>
    <col min="1042" max="1042" width="8" style="134" customWidth="1"/>
    <col min="1043" max="1277" width="11.375" style="134"/>
    <col min="1278" max="1278" width="17.125" style="134" customWidth="1"/>
    <col min="1279" max="1279" width="7.625" style="134" customWidth="1"/>
    <col min="1280" max="1280" width="9" style="134" customWidth="1"/>
    <col min="1281" max="1281" width="7.875" style="134" customWidth="1"/>
    <col min="1282" max="1282" width="18.625" style="134" customWidth="1"/>
    <col min="1283" max="1283" width="8.125" style="134" customWidth="1"/>
    <col min="1284" max="1284" width="10" style="134" customWidth="1"/>
    <col min="1285" max="1285" width="12.875" style="134" customWidth="1"/>
    <col min="1286" max="1294" width="10.75" style="134" customWidth="1"/>
    <col min="1295" max="1295" width="47.75" style="134" customWidth="1"/>
    <col min="1296" max="1296" width="3.125" style="134" customWidth="1"/>
    <col min="1297" max="1297" width="5.375" style="134" customWidth="1"/>
    <col min="1298" max="1298" width="8" style="134" customWidth="1"/>
    <col min="1299" max="1533" width="11.375" style="134"/>
    <col min="1534" max="1534" width="17.125" style="134" customWidth="1"/>
    <col min="1535" max="1535" width="7.625" style="134" customWidth="1"/>
    <col min="1536" max="1536" width="9" style="134" customWidth="1"/>
    <col min="1537" max="1537" width="7.875" style="134" customWidth="1"/>
    <col min="1538" max="1538" width="18.625" style="134" customWidth="1"/>
    <col min="1539" max="1539" width="8.125" style="134" customWidth="1"/>
    <col min="1540" max="1540" width="10" style="134" customWidth="1"/>
    <col min="1541" max="1541" width="12.875" style="134" customWidth="1"/>
    <col min="1542" max="1550" width="10.75" style="134" customWidth="1"/>
    <col min="1551" max="1551" width="47.75" style="134" customWidth="1"/>
    <col min="1552" max="1552" width="3.125" style="134" customWidth="1"/>
    <col min="1553" max="1553" width="5.375" style="134" customWidth="1"/>
    <col min="1554" max="1554" width="8" style="134" customWidth="1"/>
    <col min="1555" max="1789" width="11.375" style="134"/>
    <col min="1790" max="1790" width="17.125" style="134" customWidth="1"/>
    <col min="1791" max="1791" width="7.625" style="134" customWidth="1"/>
    <col min="1792" max="1792" width="9" style="134" customWidth="1"/>
    <col min="1793" max="1793" width="7.875" style="134" customWidth="1"/>
    <col min="1794" max="1794" width="18.625" style="134" customWidth="1"/>
    <col min="1795" max="1795" width="8.125" style="134" customWidth="1"/>
    <col min="1796" max="1796" width="10" style="134" customWidth="1"/>
    <col min="1797" max="1797" width="12.875" style="134" customWidth="1"/>
    <col min="1798" max="1806" width="10.75" style="134" customWidth="1"/>
    <col min="1807" max="1807" width="47.75" style="134" customWidth="1"/>
    <col min="1808" max="1808" width="3.125" style="134" customWidth="1"/>
    <col min="1809" max="1809" width="5.375" style="134" customWidth="1"/>
    <col min="1810" max="1810" width="8" style="134" customWidth="1"/>
    <col min="1811" max="2045" width="11.375" style="134"/>
    <col min="2046" max="2046" width="17.125" style="134" customWidth="1"/>
    <col min="2047" max="2047" width="7.625" style="134" customWidth="1"/>
    <col min="2048" max="2048" width="9" style="134" customWidth="1"/>
    <col min="2049" max="2049" width="7.875" style="134" customWidth="1"/>
    <col min="2050" max="2050" width="18.625" style="134" customWidth="1"/>
    <col min="2051" max="2051" width="8.125" style="134" customWidth="1"/>
    <col min="2052" max="2052" width="10" style="134" customWidth="1"/>
    <col min="2053" max="2053" width="12.875" style="134" customWidth="1"/>
    <col min="2054" max="2062" width="10.75" style="134" customWidth="1"/>
    <col min="2063" max="2063" width="47.75" style="134" customWidth="1"/>
    <col min="2064" max="2064" width="3.125" style="134" customWidth="1"/>
    <col min="2065" max="2065" width="5.375" style="134" customWidth="1"/>
    <col min="2066" max="2066" width="8" style="134" customWidth="1"/>
    <col min="2067" max="2301" width="11.375" style="134"/>
    <col min="2302" max="2302" width="17.125" style="134" customWidth="1"/>
    <col min="2303" max="2303" width="7.625" style="134" customWidth="1"/>
    <col min="2304" max="2304" width="9" style="134" customWidth="1"/>
    <col min="2305" max="2305" width="7.875" style="134" customWidth="1"/>
    <col min="2306" max="2306" width="18.625" style="134" customWidth="1"/>
    <col min="2307" max="2307" width="8.125" style="134" customWidth="1"/>
    <col min="2308" max="2308" width="10" style="134" customWidth="1"/>
    <col min="2309" max="2309" width="12.875" style="134" customWidth="1"/>
    <col min="2310" max="2318" width="10.75" style="134" customWidth="1"/>
    <col min="2319" max="2319" width="47.75" style="134" customWidth="1"/>
    <col min="2320" max="2320" width="3.125" style="134" customWidth="1"/>
    <col min="2321" max="2321" width="5.375" style="134" customWidth="1"/>
    <col min="2322" max="2322" width="8" style="134" customWidth="1"/>
    <col min="2323" max="2557" width="11.375" style="134"/>
    <col min="2558" max="2558" width="17.125" style="134" customWidth="1"/>
    <col min="2559" max="2559" width="7.625" style="134" customWidth="1"/>
    <col min="2560" max="2560" width="9" style="134" customWidth="1"/>
    <col min="2561" max="2561" width="7.875" style="134" customWidth="1"/>
    <col min="2562" max="2562" width="18.625" style="134" customWidth="1"/>
    <col min="2563" max="2563" width="8.125" style="134" customWidth="1"/>
    <col min="2564" max="2564" width="10" style="134" customWidth="1"/>
    <col min="2565" max="2565" width="12.875" style="134" customWidth="1"/>
    <col min="2566" max="2574" width="10.75" style="134" customWidth="1"/>
    <col min="2575" max="2575" width="47.75" style="134" customWidth="1"/>
    <col min="2576" max="2576" width="3.125" style="134" customWidth="1"/>
    <col min="2577" max="2577" width="5.375" style="134" customWidth="1"/>
    <col min="2578" max="2578" width="8" style="134" customWidth="1"/>
    <col min="2579" max="2813" width="11.375" style="134"/>
    <col min="2814" max="2814" width="17.125" style="134" customWidth="1"/>
    <col min="2815" max="2815" width="7.625" style="134" customWidth="1"/>
    <col min="2816" max="2816" width="9" style="134" customWidth="1"/>
    <col min="2817" max="2817" width="7.875" style="134" customWidth="1"/>
    <col min="2818" max="2818" width="18.625" style="134" customWidth="1"/>
    <col min="2819" max="2819" width="8.125" style="134" customWidth="1"/>
    <col min="2820" max="2820" width="10" style="134" customWidth="1"/>
    <col min="2821" max="2821" width="12.875" style="134" customWidth="1"/>
    <col min="2822" max="2830" width="10.75" style="134" customWidth="1"/>
    <col min="2831" max="2831" width="47.75" style="134" customWidth="1"/>
    <col min="2832" max="2832" width="3.125" style="134" customWidth="1"/>
    <col min="2833" max="2833" width="5.375" style="134" customWidth="1"/>
    <col min="2834" max="2834" width="8" style="134" customWidth="1"/>
    <col min="2835" max="3069" width="11.375" style="134"/>
    <col min="3070" max="3070" width="17.125" style="134" customWidth="1"/>
    <col min="3071" max="3071" width="7.625" style="134" customWidth="1"/>
    <col min="3072" max="3072" width="9" style="134" customWidth="1"/>
    <col min="3073" max="3073" width="7.875" style="134" customWidth="1"/>
    <col min="3074" max="3074" width="18.625" style="134" customWidth="1"/>
    <col min="3075" max="3075" width="8.125" style="134" customWidth="1"/>
    <col min="3076" max="3076" width="10" style="134" customWidth="1"/>
    <col min="3077" max="3077" width="12.875" style="134" customWidth="1"/>
    <col min="3078" max="3086" width="10.75" style="134" customWidth="1"/>
    <col min="3087" max="3087" width="47.75" style="134" customWidth="1"/>
    <col min="3088" max="3088" width="3.125" style="134" customWidth="1"/>
    <col min="3089" max="3089" width="5.375" style="134" customWidth="1"/>
    <col min="3090" max="3090" width="8" style="134" customWidth="1"/>
    <col min="3091" max="3325" width="11.375" style="134"/>
    <col min="3326" max="3326" width="17.125" style="134" customWidth="1"/>
    <col min="3327" max="3327" width="7.625" style="134" customWidth="1"/>
    <col min="3328" max="3328" width="9" style="134" customWidth="1"/>
    <col min="3329" max="3329" width="7.875" style="134" customWidth="1"/>
    <col min="3330" max="3330" width="18.625" style="134" customWidth="1"/>
    <col min="3331" max="3331" width="8.125" style="134" customWidth="1"/>
    <col min="3332" max="3332" width="10" style="134" customWidth="1"/>
    <col min="3333" max="3333" width="12.875" style="134" customWidth="1"/>
    <col min="3334" max="3342" width="10.75" style="134" customWidth="1"/>
    <col min="3343" max="3343" width="47.75" style="134" customWidth="1"/>
    <col min="3344" max="3344" width="3.125" style="134" customWidth="1"/>
    <col min="3345" max="3345" width="5.375" style="134" customWidth="1"/>
    <col min="3346" max="3346" width="8" style="134" customWidth="1"/>
    <col min="3347" max="3581" width="11.375" style="134"/>
    <col min="3582" max="3582" width="17.125" style="134" customWidth="1"/>
    <col min="3583" max="3583" width="7.625" style="134" customWidth="1"/>
    <col min="3584" max="3584" width="9" style="134" customWidth="1"/>
    <col min="3585" max="3585" width="7.875" style="134" customWidth="1"/>
    <col min="3586" max="3586" width="18.625" style="134" customWidth="1"/>
    <col min="3587" max="3587" width="8.125" style="134" customWidth="1"/>
    <col min="3588" max="3588" width="10" style="134" customWidth="1"/>
    <col min="3589" max="3589" width="12.875" style="134" customWidth="1"/>
    <col min="3590" max="3598" width="10.75" style="134" customWidth="1"/>
    <col min="3599" max="3599" width="47.75" style="134" customWidth="1"/>
    <col min="3600" max="3600" width="3.125" style="134" customWidth="1"/>
    <col min="3601" max="3601" width="5.375" style="134" customWidth="1"/>
    <col min="3602" max="3602" width="8" style="134" customWidth="1"/>
    <col min="3603" max="3837" width="11.375" style="134"/>
    <col min="3838" max="3838" width="17.125" style="134" customWidth="1"/>
    <col min="3839" max="3839" width="7.625" style="134" customWidth="1"/>
    <col min="3840" max="3840" width="9" style="134" customWidth="1"/>
    <col min="3841" max="3841" width="7.875" style="134" customWidth="1"/>
    <col min="3842" max="3842" width="18.625" style="134" customWidth="1"/>
    <col min="3843" max="3843" width="8.125" style="134" customWidth="1"/>
    <col min="3844" max="3844" width="10" style="134" customWidth="1"/>
    <col min="3845" max="3845" width="12.875" style="134" customWidth="1"/>
    <col min="3846" max="3854" width="10.75" style="134" customWidth="1"/>
    <col min="3855" max="3855" width="47.75" style="134" customWidth="1"/>
    <col min="3856" max="3856" width="3.125" style="134" customWidth="1"/>
    <col min="3857" max="3857" width="5.375" style="134" customWidth="1"/>
    <col min="3858" max="3858" width="8" style="134" customWidth="1"/>
    <col min="3859" max="4093" width="11.375" style="134"/>
    <col min="4094" max="4094" width="17.125" style="134" customWidth="1"/>
    <col min="4095" max="4095" width="7.625" style="134" customWidth="1"/>
    <col min="4096" max="4096" width="9" style="134" customWidth="1"/>
    <col min="4097" max="4097" width="7.875" style="134" customWidth="1"/>
    <col min="4098" max="4098" width="18.625" style="134" customWidth="1"/>
    <col min="4099" max="4099" width="8.125" style="134" customWidth="1"/>
    <col min="4100" max="4100" width="10" style="134" customWidth="1"/>
    <col min="4101" max="4101" width="12.875" style="134" customWidth="1"/>
    <col min="4102" max="4110" width="10.75" style="134" customWidth="1"/>
    <col min="4111" max="4111" width="47.75" style="134" customWidth="1"/>
    <col min="4112" max="4112" width="3.125" style="134" customWidth="1"/>
    <col min="4113" max="4113" width="5.375" style="134" customWidth="1"/>
    <col min="4114" max="4114" width="8" style="134" customWidth="1"/>
    <col min="4115" max="4349" width="11.375" style="134"/>
    <col min="4350" max="4350" width="17.125" style="134" customWidth="1"/>
    <col min="4351" max="4351" width="7.625" style="134" customWidth="1"/>
    <col min="4352" max="4352" width="9" style="134" customWidth="1"/>
    <col min="4353" max="4353" width="7.875" style="134" customWidth="1"/>
    <col min="4354" max="4354" width="18.625" style="134" customWidth="1"/>
    <col min="4355" max="4355" width="8.125" style="134" customWidth="1"/>
    <col min="4356" max="4356" width="10" style="134" customWidth="1"/>
    <col min="4357" max="4357" width="12.875" style="134" customWidth="1"/>
    <col min="4358" max="4366" width="10.75" style="134" customWidth="1"/>
    <col min="4367" max="4367" width="47.75" style="134" customWidth="1"/>
    <col min="4368" max="4368" width="3.125" style="134" customWidth="1"/>
    <col min="4369" max="4369" width="5.375" style="134" customWidth="1"/>
    <col min="4370" max="4370" width="8" style="134" customWidth="1"/>
    <col min="4371" max="4605" width="11.375" style="134"/>
    <col min="4606" max="4606" width="17.125" style="134" customWidth="1"/>
    <col min="4607" max="4607" width="7.625" style="134" customWidth="1"/>
    <col min="4608" max="4608" width="9" style="134" customWidth="1"/>
    <col min="4609" max="4609" width="7.875" style="134" customWidth="1"/>
    <col min="4610" max="4610" width="18.625" style="134" customWidth="1"/>
    <col min="4611" max="4611" width="8.125" style="134" customWidth="1"/>
    <col min="4612" max="4612" width="10" style="134" customWidth="1"/>
    <col min="4613" max="4613" width="12.875" style="134" customWidth="1"/>
    <col min="4614" max="4622" width="10.75" style="134" customWidth="1"/>
    <col min="4623" max="4623" width="47.75" style="134" customWidth="1"/>
    <col min="4624" max="4624" width="3.125" style="134" customWidth="1"/>
    <col min="4625" max="4625" width="5.375" style="134" customWidth="1"/>
    <col min="4626" max="4626" width="8" style="134" customWidth="1"/>
    <col min="4627" max="4861" width="11.375" style="134"/>
    <col min="4862" max="4862" width="17.125" style="134" customWidth="1"/>
    <col min="4863" max="4863" width="7.625" style="134" customWidth="1"/>
    <col min="4864" max="4864" width="9" style="134" customWidth="1"/>
    <col min="4865" max="4865" width="7.875" style="134" customWidth="1"/>
    <col min="4866" max="4866" width="18.625" style="134" customWidth="1"/>
    <col min="4867" max="4867" width="8.125" style="134" customWidth="1"/>
    <col min="4868" max="4868" width="10" style="134" customWidth="1"/>
    <col min="4869" max="4869" width="12.875" style="134" customWidth="1"/>
    <col min="4870" max="4878" width="10.75" style="134" customWidth="1"/>
    <col min="4879" max="4879" width="47.75" style="134" customWidth="1"/>
    <col min="4880" max="4880" width="3.125" style="134" customWidth="1"/>
    <col min="4881" max="4881" width="5.375" style="134" customWidth="1"/>
    <col min="4882" max="4882" width="8" style="134" customWidth="1"/>
    <col min="4883" max="5117" width="11.375" style="134"/>
    <col min="5118" max="5118" width="17.125" style="134" customWidth="1"/>
    <col min="5119" max="5119" width="7.625" style="134" customWidth="1"/>
    <col min="5120" max="5120" width="9" style="134" customWidth="1"/>
    <col min="5121" max="5121" width="7.875" style="134" customWidth="1"/>
    <col min="5122" max="5122" width="18.625" style="134" customWidth="1"/>
    <col min="5123" max="5123" width="8.125" style="134" customWidth="1"/>
    <col min="5124" max="5124" width="10" style="134" customWidth="1"/>
    <col min="5125" max="5125" width="12.875" style="134" customWidth="1"/>
    <col min="5126" max="5134" width="10.75" style="134" customWidth="1"/>
    <col min="5135" max="5135" width="47.75" style="134" customWidth="1"/>
    <col min="5136" max="5136" width="3.125" style="134" customWidth="1"/>
    <col min="5137" max="5137" width="5.375" style="134" customWidth="1"/>
    <col min="5138" max="5138" width="8" style="134" customWidth="1"/>
    <col min="5139" max="5373" width="11.375" style="134"/>
    <col min="5374" max="5374" width="17.125" style="134" customWidth="1"/>
    <col min="5375" max="5375" width="7.625" style="134" customWidth="1"/>
    <col min="5376" max="5376" width="9" style="134" customWidth="1"/>
    <col min="5377" max="5377" width="7.875" style="134" customWidth="1"/>
    <col min="5378" max="5378" width="18.625" style="134" customWidth="1"/>
    <col min="5379" max="5379" width="8.125" style="134" customWidth="1"/>
    <col min="5380" max="5380" width="10" style="134" customWidth="1"/>
    <col min="5381" max="5381" width="12.875" style="134" customWidth="1"/>
    <col min="5382" max="5390" width="10.75" style="134" customWidth="1"/>
    <col min="5391" max="5391" width="47.75" style="134" customWidth="1"/>
    <col min="5392" max="5392" width="3.125" style="134" customWidth="1"/>
    <col min="5393" max="5393" width="5.375" style="134" customWidth="1"/>
    <col min="5394" max="5394" width="8" style="134" customWidth="1"/>
    <col min="5395" max="5629" width="11.375" style="134"/>
    <col min="5630" max="5630" width="17.125" style="134" customWidth="1"/>
    <col min="5631" max="5631" width="7.625" style="134" customWidth="1"/>
    <col min="5632" max="5632" width="9" style="134" customWidth="1"/>
    <col min="5633" max="5633" width="7.875" style="134" customWidth="1"/>
    <col min="5634" max="5634" width="18.625" style="134" customWidth="1"/>
    <col min="5635" max="5635" width="8.125" style="134" customWidth="1"/>
    <col min="5636" max="5636" width="10" style="134" customWidth="1"/>
    <col min="5637" max="5637" width="12.875" style="134" customWidth="1"/>
    <col min="5638" max="5646" width="10.75" style="134" customWidth="1"/>
    <col min="5647" max="5647" width="47.75" style="134" customWidth="1"/>
    <col min="5648" max="5648" width="3.125" style="134" customWidth="1"/>
    <col min="5649" max="5649" width="5.375" style="134" customWidth="1"/>
    <col min="5650" max="5650" width="8" style="134" customWidth="1"/>
    <col min="5651" max="5885" width="11.375" style="134"/>
    <col min="5886" max="5886" width="17.125" style="134" customWidth="1"/>
    <col min="5887" max="5887" width="7.625" style="134" customWidth="1"/>
    <col min="5888" max="5888" width="9" style="134" customWidth="1"/>
    <col min="5889" max="5889" width="7.875" style="134" customWidth="1"/>
    <col min="5890" max="5890" width="18.625" style="134" customWidth="1"/>
    <col min="5891" max="5891" width="8.125" style="134" customWidth="1"/>
    <col min="5892" max="5892" width="10" style="134" customWidth="1"/>
    <col min="5893" max="5893" width="12.875" style="134" customWidth="1"/>
    <col min="5894" max="5902" width="10.75" style="134" customWidth="1"/>
    <col min="5903" max="5903" width="47.75" style="134" customWidth="1"/>
    <col min="5904" max="5904" width="3.125" style="134" customWidth="1"/>
    <col min="5905" max="5905" width="5.375" style="134" customWidth="1"/>
    <col min="5906" max="5906" width="8" style="134" customWidth="1"/>
    <col min="5907" max="6141" width="11.375" style="134"/>
    <col min="6142" max="6142" width="17.125" style="134" customWidth="1"/>
    <col min="6143" max="6143" width="7.625" style="134" customWidth="1"/>
    <col min="6144" max="6144" width="9" style="134" customWidth="1"/>
    <col min="6145" max="6145" width="7.875" style="134" customWidth="1"/>
    <col min="6146" max="6146" width="18.625" style="134" customWidth="1"/>
    <col min="6147" max="6147" width="8.125" style="134" customWidth="1"/>
    <col min="6148" max="6148" width="10" style="134" customWidth="1"/>
    <col min="6149" max="6149" width="12.875" style="134" customWidth="1"/>
    <col min="6150" max="6158" width="10.75" style="134" customWidth="1"/>
    <col min="6159" max="6159" width="47.75" style="134" customWidth="1"/>
    <col min="6160" max="6160" width="3.125" style="134" customWidth="1"/>
    <col min="6161" max="6161" width="5.375" style="134" customWidth="1"/>
    <col min="6162" max="6162" width="8" style="134" customWidth="1"/>
    <col min="6163" max="6397" width="11.375" style="134"/>
    <col min="6398" max="6398" width="17.125" style="134" customWidth="1"/>
    <col min="6399" max="6399" width="7.625" style="134" customWidth="1"/>
    <col min="6400" max="6400" width="9" style="134" customWidth="1"/>
    <col min="6401" max="6401" width="7.875" style="134" customWidth="1"/>
    <col min="6402" max="6402" width="18.625" style="134" customWidth="1"/>
    <col min="6403" max="6403" width="8.125" style="134" customWidth="1"/>
    <col min="6404" max="6404" width="10" style="134" customWidth="1"/>
    <col min="6405" max="6405" width="12.875" style="134" customWidth="1"/>
    <col min="6406" max="6414" width="10.75" style="134" customWidth="1"/>
    <col min="6415" max="6415" width="47.75" style="134" customWidth="1"/>
    <col min="6416" max="6416" width="3.125" style="134" customWidth="1"/>
    <col min="6417" max="6417" width="5.375" style="134" customWidth="1"/>
    <col min="6418" max="6418" width="8" style="134" customWidth="1"/>
    <col min="6419" max="6653" width="11.375" style="134"/>
    <col min="6654" max="6654" width="17.125" style="134" customWidth="1"/>
    <col min="6655" max="6655" width="7.625" style="134" customWidth="1"/>
    <col min="6656" max="6656" width="9" style="134" customWidth="1"/>
    <col min="6657" max="6657" width="7.875" style="134" customWidth="1"/>
    <col min="6658" max="6658" width="18.625" style="134" customWidth="1"/>
    <col min="6659" max="6659" width="8.125" style="134" customWidth="1"/>
    <col min="6660" max="6660" width="10" style="134" customWidth="1"/>
    <col min="6661" max="6661" width="12.875" style="134" customWidth="1"/>
    <col min="6662" max="6670" width="10.75" style="134" customWidth="1"/>
    <col min="6671" max="6671" width="47.75" style="134" customWidth="1"/>
    <col min="6672" max="6672" width="3.125" style="134" customWidth="1"/>
    <col min="6673" max="6673" width="5.375" style="134" customWidth="1"/>
    <col min="6674" max="6674" width="8" style="134" customWidth="1"/>
    <col min="6675" max="6909" width="11.375" style="134"/>
    <col min="6910" max="6910" width="17.125" style="134" customWidth="1"/>
    <col min="6911" max="6911" width="7.625" style="134" customWidth="1"/>
    <col min="6912" max="6912" width="9" style="134" customWidth="1"/>
    <col min="6913" max="6913" width="7.875" style="134" customWidth="1"/>
    <col min="6914" max="6914" width="18.625" style="134" customWidth="1"/>
    <col min="6915" max="6915" width="8.125" style="134" customWidth="1"/>
    <col min="6916" max="6916" width="10" style="134" customWidth="1"/>
    <col min="6917" max="6917" width="12.875" style="134" customWidth="1"/>
    <col min="6918" max="6926" width="10.75" style="134" customWidth="1"/>
    <col min="6927" max="6927" width="47.75" style="134" customWidth="1"/>
    <col min="6928" max="6928" width="3.125" style="134" customWidth="1"/>
    <col min="6929" max="6929" width="5.375" style="134" customWidth="1"/>
    <col min="6930" max="6930" width="8" style="134" customWidth="1"/>
    <col min="6931" max="7165" width="11.375" style="134"/>
    <col min="7166" max="7166" width="17.125" style="134" customWidth="1"/>
    <col min="7167" max="7167" width="7.625" style="134" customWidth="1"/>
    <col min="7168" max="7168" width="9" style="134" customWidth="1"/>
    <col min="7169" max="7169" width="7.875" style="134" customWidth="1"/>
    <col min="7170" max="7170" width="18.625" style="134" customWidth="1"/>
    <col min="7171" max="7171" width="8.125" style="134" customWidth="1"/>
    <col min="7172" max="7172" width="10" style="134" customWidth="1"/>
    <col min="7173" max="7173" width="12.875" style="134" customWidth="1"/>
    <col min="7174" max="7182" width="10.75" style="134" customWidth="1"/>
    <col min="7183" max="7183" width="47.75" style="134" customWidth="1"/>
    <col min="7184" max="7184" width="3.125" style="134" customWidth="1"/>
    <col min="7185" max="7185" width="5.375" style="134" customWidth="1"/>
    <col min="7186" max="7186" width="8" style="134" customWidth="1"/>
    <col min="7187" max="7421" width="11.375" style="134"/>
    <col min="7422" max="7422" width="17.125" style="134" customWidth="1"/>
    <col min="7423" max="7423" width="7.625" style="134" customWidth="1"/>
    <col min="7424" max="7424" width="9" style="134" customWidth="1"/>
    <col min="7425" max="7425" width="7.875" style="134" customWidth="1"/>
    <col min="7426" max="7426" width="18.625" style="134" customWidth="1"/>
    <col min="7427" max="7427" width="8.125" style="134" customWidth="1"/>
    <col min="7428" max="7428" width="10" style="134" customWidth="1"/>
    <col min="7429" max="7429" width="12.875" style="134" customWidth="1"/>
    <col min="7430" max="7438" width="10.75" style="134" customWidth="1"/>
    <col min="7439" max="7439" width="47.75" style="134" customWidth="1"/>
    <col min="7440" max="7440" width="3.125" style="134" customWidth="1"/>
    <col min="7441" max="7441" width="5.375" style="134" customWidth="1"/>
    <col min="7442" max="7442" width="8" style="134" customWidth="1"/>
    <col min="7443" max="7677" width="11.375" style="134"/>
    <col min="7678" max="7678" width="17.125" style="134" customWidth="1"/>
    <col min="7679" max="7679" width="7.625" style="134" customWidth="1"/>
    <col min="7680" max="7680" width="9" style="134" customWidth="1"/>
    <col min="7681" max="7681" width="7.875" style="134" customWidth="1"/>
    <col min="7682" max="7682" width="18.625" style="134" customWidth="1"/>
    <col min="7683" max="7683" width="8.125" style="134" customWidth="1"/>
    <col min="7684" max="7684" width="10" style="134" customWidth="1"/>
    <col min="7685" max="7685" width="12.875" style="134" customWidth="1"/>
    <col min="7686" max="7694" width="10.75" style="134" customWidth="1"/>
    <col min="7695" max="7695" width="47.75" style="134" customWidth="1"/>
    <col min="7696" max="7696" width="3.125" style="134" customWidth="1"/>
    <col min="7697" max="7697" width="5.375" style="134" customWidth="1"/>
    <col min="7698" max="7698" width="8" style="134" customWidth="1"/>
    <col min="7699" max="7933" width="11.375" style="134"/>
    <col min="7934" max="7934" width="17.125" style="134" customWidth="1"/>
    <col min="7935" max="7935" width="7.625" style="134" customWidth="1"/>
    <col min="7936" max="7936" width="9" style="134" customWidth="1"/>
    <col min="7937" max="7937" width="7.875" style="134" customWidth="1"/>
    <col min="7938" max="7938" width="18.625" style="134" customWidth="1"/>
    <col min="7939" max="7939" width="8.125" style="134" customWidth="1"/>
    <col min="7940" max="7940" width="10" style="134" customWidth="1"/>
    <col min="7941" max="7941" width="12.875" style="134" customWidth="1"/>
    <col min="7942" max="7950" width="10.75" style="134" customWidth="1"/>
    <col min="7951" max="7951" width="47.75" style="134" customWidth="1"/>
    <col min="7952" max="7952" width="3.125" style="134" customWidth="1"/>
    <col min="7953" max="7953" width="5.375" style="134" customWidth="1"/>
    <col min="7954" max="7954" width="8" style="134" customWidth="1"/>
    <col min="7955" max="8189" width="11.375" style="134"/>
    <col min="8190" max="8190" width="17.125" style="134" customWidth="1"/>
    <col min="8191" max="8191" width="7.625" style="134" customWidth="1"/>
    <col min="8192" max="8192" width="9" style="134" customWidth="1"/>
    <col min="8193" max="8193" width="7.875" style="134" customWidth="1"/>
    <col min="8194" max="8194" width="18.625" style="134" customWidth="1"/>
    <col min="8195" max="8195" width="8.125" style="134" customWidth="1"/>
    <col min="8196" max="8196" width="10" style="134" customWidth="1"/>
    <col min="8197" max="8197" width="12.875" style="134" customWidth="1"/>
    <col min="8198" max="8206" width="10.75" style="134" customWidth="1"/>
    <col min="8207" max="8207" width="47.75" style="134" customWidth="1"/>
    <col min="8208" max="8208" width="3.125" style="134" customWidth="1"/>
    <col min="8209" max="8209" width="5.375" style="134" customWidth="1"/>
    <col min="8210" max="8210" width="8" style="134" customWidth="1"/>
    <col min="8211" max="8445" width="11.375" style="134"/>
    <col min="8446" max="8446" width="17.125" style="134" customWidth="1"/>
    <col min="8447" max="8447" width="7.625" style="134" customWidth="1"/>
    <col min="8448" max="8448" width="9" style="134" customWidth="1"/>
    <col min="8449" max="8449" width="7.875" style="134" customWidth="1"/>
    <col min="8450" max="8450" width="18.625" style="134" customWidth="1"/>
    <col min="8451" max="8451" width="8.125" style="134" customWidth="1"/>
    <col min="8452" max="8452" width="10" style="134" customWidth="1"/>
    <col min="8453" max="8453" width="12.875" style="134" customWidth="1"/>
    <col min="8454" max="8462" width="10.75" style="134" customWidth="1"/>
    <col min="8463" max="8463" width="47.75" style="134" customWidth="1"/>
    <col min="8464" max="8464" width="3.125" style="134" customWidth="1"/>
    <col min="8465" max="8465" width="5.375" style="134" customWidth="1"/>
    <col min="8466" max="8466" width="8" style="134" customWidth="1"/>
    <col min="8467" max="8701" width="11.375" style="134"/>
    <col min="8702" max="8702" width="17.125" style="134" customWidth="1"/>
    <col min="8703" max="8703" width="7.625" style="134" customWidth="1"/>
    <col min="8704" max="8704" width="9" style="134" customWidth="1"/>
    <col min="8705" max="8705" width="7.875" style="134" customWidth="1"/>
    <col min="8706" max="8706" width="18.625" style="134" customWidth="1"/>
    <col min="8707" max="8707" width="8.125" style="134" customWidth="1"/>
    <col min="8708" max="8708" width="10" style="134" customWidth="1"/>
    <col min="8709" max="8709" width="12.875" style="134" customWidth="1"/>
    <col min="8710" max="8718" width="10.75" style="134" customWidth="1"/>
    <col min="8719" max="8719" width="47.75" style="134" customWidth="1"/>
    <col min="8720" max="8720" width="3.125" style="134" customWidth="1"/>
    <col min="8721" max="8721" width="5.375" style="134" customWidth="1"/>
    <col min="8722" max="8722" width="8" style="134" customWidth="1"/>
    <col min="8723" max="8957" width="11.375" style="134"/>
    <col min="8958" max="8958" width="17.125" style="134" customWidth="1"/>
    <col min="8959" max="8959" width="7.625" style="134" customWidth="1"/>
    <col min="8960" max="8960" width="9" style="134" customWidth="1"/>
    <col min="8961" max="8961" width="7.875" style="134" customWidth="1"/>
    <col min="8962" max="8962" width="18.625" style="134" customWidth="1"/>
    <col min="8963" max="8963" width="8.125" style="134" customWidth="1"/>
    <col min="8964" max="8964" width="10" style="134" customWidth="1"/>
    <col min="8965" max="8965" width="12.875" style="134" customWidth="1"/>
    <col min="8966" max="8974" width="10.75" style="134" customWidth="1"/>
    <col min="8975" max="8975" width="47.75" style="134" customWidth="1"/>
    <col min="8976" max="8976" width="3.125" style="134" customWidth="1"/>
    <col min="8977" max="8977" width="5.375" style="134" customWidth="1"/>
    <col min="8978" max="8978" width="8" style="134" customWidth="1"/>
    <col min="8979" max="9213" width="11.375" style="134"/>
    <col min="9214" max="9214" width="17.125" style="134" customWidth="1"/>
    <col min="9215" max="9215" width="7.625" style="134" customWidth="1"/>
    <col min="9216" max="9216" width="9" style="134" customWidth="1"/>
    <col min="9217" max="9217" width="7.875" style="134" customWidth="1"/>
    <col min="9218" max="9218" width="18.625" style="134" customWidth="1"/>
    <col min="9219" max="9219" width="8.125" style="134" customWidth="1"/>
    <col min="9220" max="9220" width="10" style="134" customWidth="1"/>
    <col min="9221" max="9221" width="12.875" style="134" customWidth="1"/>
    <col min="9222" max="9230" width="10.75" style="134" customWidth="1"/>
    <col min="9231" max="9231" width="47.75" style="134" customWidth="1"/>
    <col min="9232" max="9232" width="3.125" style="134" customWidth="1"/>
    <col min="9233" max="9233" width="5.375" style="134" customWidth="1"/>
    <col min="9234" max="9234" width="8" style="134" customWidth="1"/>
    <col min="9235" max="9469" width="11.375" style="134"/>
    <col min="9470" max="9470" width="17.125" style="134" customWidth="1"/>
    <col min="9471" max="9471" width="7.625" style="134" customWidth="1"/>
    <col min="9472" max="9472" width="9" style="134" customWidth="1"/>
    <col min="9473" max="9473" width="7.875" style="134" customWidth="1"/>
    <col min="9474" max="9474" width="18.625" style="134" customWidth="1"/>
    <col min="9475" max="9475" width="8.125" style="134" customWidth="1"/>
    <col min="9476" max="9476" width="10" style="134" customWidth="1"/>
    <col min="9477" max="9477" width="12.875" style="134" customWidth="1"/>
    <col min="9478" max="9486" width="10.75" style="134" customWidth="1"/>
    <col min="9487" max="9487" width="47.75" style="134" customWidth="1"/>
    <col min="9488" max="9488" width="3.125" style="134" customWidth="1"/>
    <col min="9489" max="9489" width="5.375" style="134" customWidth="1"/>
    <col min="9490" max="9490" width="8" style="134" customWidth="1"/>
    <col min="9491" max="9725" width="11.375" style="134"/>
    <col min="9726" max="9726" width="17.125" style="134" customWidth="1"/>
    <col min="9727" max="9727" width="7.625" style="134" customWidth="1"/>
    <col min="9728" max="9728" width="9" style="134" customWidth="1"/>
    <col min="9729" max="9729" width="7.875" style="134" customWidth="1"/>
    <col min="9730" max="9730" width="18.625" style="134" customWidth="1"/>
    <col min="9731" max="9731" width="8.125" style="134" customWidth="1"/>
    <col min="9732" max="9732" width="10" style="134" customWidth="1"/>
    <col min="9733" max="9733" width="12.875" style="134" customWidth="1"/>
    <col min="9734" max="9742" width="10.75" style="134" customWidth="1"/>
    <col min="9743" max="9743" width="47.75" style="134" customWidth="1"/>
    <col min="9744" max="9744" width="3.125" style="134" customWidth="1"/>
    <col min="9745" max="9745" width="5.375" style="134" customWidth="1"/>
    <col min="9746" max="9746" width="8" style="134" customWidth="1"/>
    <col min="9747" max="9981" width="11.375" style="134"/>
    <col min="9982" max="9982" width="17.125" style="134" customWidth="1"/>
    <col min="9983" max="9983" width="7.625" style="134" customWidth="1"/>
    <col min="9984" max="9984" width="9" style="134" customWidth="1"/>
    <col min="9985" max="9985" width="7.875" style="134" customWidth="1"/>
    <col min="9986" max="9986" width="18.625" style="134" customWidth="1"/>
    <col min="9987" max="9987" width="8.125" style="134" customWidth="1"/>
    <col min="9988" max="9988" width="10" style="134" customWidth="1"/>
    <col min="9989" max="9989" width="12.875" style="134" customWidth="1"/>
    <col min="9990" max="9998" width="10.75" style="134" customWidth="1"/>
    <col min="9999" max="9999" width="47.75" style="134" customWidth="1"/>
    <col min="10000" max="10000" width="3.125" style="134" customWidth="1"/>
    <col min="10001" max="10001" width="5.375" style="134" customWidth="1"/>
    <col min="10002" max="10002" width="8" style="134" customWidth="1"/>
    <col min="10003" max="10237" width="11.375" style="134"/>
    <col min="10238" max="10238" width="17.125" style="134" customWidth="1"/>
    <col min="10239" max="10239" width="7.625" style="134" customWidth="1"/>
    <col min="10240" max="10240" width="9" style="134" customWidth="1"/>
    <col min="10241" max="10241" width="7.875" style="134" customWidth="1"/>
    <col min="10242" max="10242" width="18.625" style="134" customWidth="1"/>
    <col min="10243" max="10243" width="8.125" style="134" customWidth="1"/>
    <col min="10244" max="10244" width="10" style="134" customWidth="1"/>
    <col min="10245" max="10245" width="12.875" style="134" customWidth="1"/>
    <col min="10246" max="10254" width="10.75" style="134" customWidth="1"/>
    <col min="10255" max="10255" width="47.75" style="134" customWidth="1"/>
    <col min="10256" max="10256" width="3.125" style="134" customWidth="1"/>
    <col min="10257" max="10257" width="5.375" style="134" customWidth="1"/>
    <col min="10258" max="10258" width="8" style="134" customWidth="1"/>
    <col min="10259" max="10493" width="11.375" style="134"/>
    <col min="10494" max="10494" width="17.125" style="134" customWidth="1"/>
    <col min="10495" max="10495" width="7.625" style="134" customWidth="1"/>
    <col min="10496" max="10496" width="9" style="134" customWidth="1"/>
    <col min="10497" max="10497" width="7.875" style="134" customWidth="1"/>
    <col min="10498" max="10498" width="18.625" style="134" customWidth="1"/>
    <col min="10499" max="10499" width="8.125" style="134" customWidth="1"/>
    <col min="10500" max="10500" width="10" style="134" customWidth="1"/>
    <col min="10501" max="10501" width="12.875" style="134" customWidth="1"/>
    <col min="10502" max="10510" width="10.75" style="134" customWidth="1"/>
    <col min="10511" max="10511" width="47.75" style="134" customWidth="1"/>
    <col min="10512" max="10512" width="3.125" style="134" customWidth="1"/>
    <col min="10513" max="10513" width="5.375" style="134" customWidth="1"/>
    <col min="10514" max="10514" width="8" style="134" customWidth="1"/>
    <col min="10515" max="10749" width="11.375" style="134"/>
    <col min="10750" max="10750" width="17.125" style="134" customWidth="1"/>
    <col min="10751" max="10751" width="7.625" style="134" customWidth="1"/>
    <col min="10752" max="10752" width="9" style="134" customWidth="1"/>
    <col min="10753" max="10753" width="7.875" style="134" customWidth="1"/>
    <col min="10754" max="10754" width="18.625" style="134" customWidth="1"/>
    <col min="10755" max="10755" width="8.125" style="134" customWidth="1"/>
    <col min="10756" max="10756" width="10" style="134" customWidth="1"/>
    <col min="10757" max="10757" width="12.875" style="134" customWidth="1"/>
    <col min="10758" max="10766" width="10.75" style="134" customWidth="1"/>
    <col min="10767" max="10767" width="47.75" style="134" customWidth="1"/>
    <col min="10768" max="10768" width="3.125" style="134" customWidth="1"/>
    <col min="10769" max="10769" width="5.375" style="134" customWidth="1"/>
    <col min="10770" max="10770" width="8" style="134" customWidth="1"/>
    <col min="10771" max="11005" width="11.375" style="134"/>
    <col min="11006" max="11006" width="17.125" style="134" customWidth="1"/>
    <col min="11007" max="11007" width="7.625" style="134" customWidth="1"/>
    <col min="11008" max="11008" width="9" style="134" customWidth="1"/>
    <col min="11009" max="11009" width="7.875" style="134" customWidth="1"/>
    <col min="11010" max="11010" width="18.625" style="134" customWidth="1"/>
    <col min="11011" max="11011" width="8.125" style="134" customWidth="1"/>
    <col min="11012" max="11012" width="10" style="134" customWidth="1"/>
    <col min="11013" max="11013" width="12.875" style="134" customWidth="1"/>
    <col min="11014" max="11022" width="10.75" style="134" customWidth="1"/>
    <col min="11023" max="11023" width="47.75" style="134" customWidth="1"/>
    <col min="11024" max="11024" width="3.125" style="134" customWidth="1"/>
    <col min="11025" max="11025" width="5.375" style="134" customWidth="1"/>
    <col min="11026" max="11026" width="8" style="134" customWidth="1"/>
    <col min="11027" max="11261" width="11.375" style="134"/>
    <col min="11262" max="11262" width="17.125" style="134" customWidth="1"/>
    <col min="11263" max="11263" width="7.625" style="134" customWidth="1"/>
    <col min="11264" max="11264" width="9" style="134" customWidth="1"/>
    <col min="11265" max="11265" width="7.875" style="134" customWidth="1"/>
    <col min="11266" max="11266" width="18.625" style="134" customWidth="1"/>
    <col min="11267" max="11267" width="8.125" style="134" customWidth="1"/>
    <col min="11268" max="11268" width="10" style="134" customWidth="1"/>
    <col min="11269" max="11269" width="12.875" style="134" customWidth="1"/>
    <col min="11270" max="11278" width="10.75" style="134" customWidth="1"/>
    <col min="11279" max="11279" width="47.75" style="134" customWidth="1"/>
    <col min="11280" max="11280" width="3.125" style="134" customWidth="1"/>
    <col min="11281" max="11281" width="5.375" style="134" customWidth="1"/>
    <col min="11282" max="11282" width="8" style="134" customWidth="1"/>
    <col min="11283" max="11517" width="11.375" style="134"/>
    <col min="11518" max="11518" width="17.125" style="134" customWidth="1"/>
    <col min="11519" max="11519" width="7.625" style="134" customWidth="1"/>
    <col min="11520" max="11520" width="9" style="134" customWidth="1"/>
    <col min="11521" max="11521" width="7.875" style="134" customWidth="1"/>
    <col min="11522" max="11522" width="18.625" style="134" customWidth="1"/>
    <col min="11523" max="11523" width="8.125" style="134" customWidth="1"/>
    <col min="11524" max="11524" width="10" style="134" customWidth="1"/>
    <col min="11525" max="11525" width="12.875" style="134" customWidth="1"/>
    <col min="11526" max="11534" width="10.75" style="134" customWidth="1"/>
    <col min="11535" max="11535" width="47.75" style="134" customWidth="1"/>
    <col min="11536" max="11536" width="3.125" style="134" customWidth="1"/>
    <col min="11537" max="11537" width="5.375" style="134" customWidth="1"/>
    <col min="11538" max="11538" width="8" style="134" customWidth="1"/>
    <col min="11539" max="11773" width="11.375" style="134"/>
    <col min="11774" max="11774" width="17.125" style="134" customWidth="1"/>
    <col min="11775" max="11775" width="7.625" style="134" customWidth="1"/>
    <col min="11776" max="11776" width="9" style="134" customWidth="1"/>
    <col min="11777" max="11777" width="7.875" style="134" customWidth="1"/>
    <col min="11778" max="11778" width="18.625" style="134" customWidth="1"/>
    <col min="11779" max="11779" width="8.125" style="134" customWidth="1"/>
    <col min="11780" max="11780" width="10" style="134" customWidth="1"/>
    <col min="11781" max="11781" width="12.875" style="134" customWidth="1"/>
    <col min="11782" max="11790" width="10.75" style="134" customWidth="1"/>
    <col min="11791" max="11791" width="47.75" style="134" customWidth="1"/>
    <col min="11792" max="11792" width="3.125" style="134" customWidth="1"/>
    <col min="11793" max="11793" width="5.375" style="134" customWidth="1"/>
    <col min="11794" max="11794" width="8" style="134" customWidth="1"/>
    <col min="11795" max="12029" width="11.375" style="134"/>
    <col min="12030" max="12030" width="17.125" style="134" customWidth="1"/>
    <col min="12031" max="12031" width="7.625" style="134" customWidth="1"/>
    <col min="12032" max="12032" width="9" style="134" customWidth="1"/>
    <col min="12033" max="12033" width="7.875" style="134" customWidth="1"/>
    <col min="12034" max="12034" width="18.625" style="134" customWidth="1"/>
    <col min="12035" max="12035" width="8.125" style="134" customWidth="1"/>
    <col min="12036" max="12036" width="10" style="134" customWidth="1"/>
    <col min="12037" max="12037" width="12.875" style="134" customWidth="1"/>
    <col min="12038" max="12046" width="10.75" style="134" customWidth="1"/>
    <col min="12047" max="12047" width="47.75" style="134" customWidth="1"/>
    <col min="12048" max="12048" width="3.125" style="134" customWidth="1"/>
    <col min="12049" max="12049" width="5.375" style="134" customWidth="1"/>
    <col min="12050" max="12050" width="8" style="134" customWidth="1"/>
    <col min="12051" max="12285" width="11.375" style="134"/>
    <col min="12286" max="12286" width="17.125" style="134" customWidth="1"/>
    <col min="12287" max="12287" width="7.625" style="134" customWidth="1"/>
    <col min="12288" max="12288" width="9" style="134" customWidth="1"/>
    <col min="12289" max="12289" width="7.875" style="134" customWidth="1"/>
    <col min="12290" max="12290" width="18.625" style="134" customWidth="1"/>
    <col min="12291" max="12291" width="8.125" style="134" customWidth="1"/>
    <col min="12292" max="12292" width="10" style="134" customWidth="1"/>
    <col min="12293" max="12293" width="12.875" style="134" customWidth="1"/>
    <col min="12294" max="12302" width="10.75" style="134" customWidth="1"/>
    <col min="12303" max="12303" width="47.75" style="134" customWidth="1"/>
    <col min="12304" max="12304" width="3.125" style="134" customWidth="1"/>
    <col min="12305" max="12305" width="5.375" style="134" customWidth="1"/>
    <col min="12306" max="12306" width="8" style="134" customWidth="1"/>
    <col min="12307" max="12541" width="11.375" style="134"/>
    <col min="12542" max="12542" width="17.125" style="134" customWidth="1"/>
    <col min="12543" max="12543" width="7.625" style="134" customWidth="1"/>
    <col min="12544" max="12544" width="9" style="134" customWidth="1"/>
    <col min="12545" max="12545" width="7.875" style="134" customWidth="1"/>
    <col min="12546" max="12546" width="18.625" style="134" customWidth="1"/>
    <col min="12547" max="12547" width="8.125" style="134" customWidth="1"/>
    <col min="12548" max="12548" width="10" style="134" customWidth="1"/>
    <col min="12549" max="12549" width="12.875" style="134" customWidth="1"/>
    <col min="12550" max="12558" width="10.75" style="134" customWidth="1"/>
    <col min="12559" max="12559" width="47.75" style="134" customWidth="1"/>
    <col min="12560" max="12560" width="3.125" style="134" customWidth="1"/>
    <col min="12561" max="12561" width="5.375" style="134" customWidth="1"/>
    <col min="12562" max="12562" width="8" style="134" customWidth="1"/>
    <col min="12563" max="12797" width="11.375" style="134"/>
    <col min="12798" max="12798" width="17.125" style="134" customWidth="1"/>
    <col min="12799" max="12799" width="7.625" style="134" customWidth="1"/>
    <col min="12800" max="12800" width="9" style="134" customWidth="1"/>
    <col min="12801" max="12801" width="7.875" style="134" customWidth="1"/>
    <col min="12802" max="12802" width="18.625" style="134" customWidth="1"/>
    <col min="12803" max="12803" width="8.125" style="134" customWidth="1"/>
    <col min="12804" max="12804" width="10" style="134" customWidth="1"/>
    <col min="12805" max="12805" width="12.875" style="134" customWidth="1"/>
    <col min="12806" max="12814" width="10.75" style="134" customWidth="1"/>
    <col min="12815" max="12815" width="47.75" style="134" customWidth="1"/>
    <col min="12816" max="12816" width="3.125" style="134" customWidth="1"/>
    <col min="12817" max="12817" width="5.375" style="134" customWidth="1"/>
    <col min="12818" max="12818" width="8" style="134" customWidth="1"/>
    <col min="12819" max="13053" width="11.375" style="134"/>
    <col min="13054" max="13054" width="17.125" style="134" customWidth="1"/>
    <col min="13055" max="13055" width="7.625" style="134" customWidth="1"/>
    <col min="13056" max="13056" width="9" style="134" customWidth="1"/>
    <col min="13057" max="13057" width="7.875" style="134" customWidth="1"/>
    <col min="13058" max="13058" width="18.625" style="134" customWidth="1"/>
    <col min="13059" max="13059" width="8.125" style="134" customWidth="1"/>
    <col min="13060" max="13060" width="10" style="134" customWidth="1"/>
    <col min="13061" max="13061" width="12.875" style="134" customWidth="1"/>
    <col min="13062" max="13070" width="10.75" style="134" customWidth="1"/>
    <col min="13071" max="13071" width="47.75" style="134" customWidth="1"/>
    <col min="13072" max="13072" width="3.125" style="134" customWidth="1"/>
    <col min="13073" max="13073" width="5.375" style="134" customWidth="1"/>
    <col min="13074" max="13074" width="8" style="134" customWidth="1"/>
    <col min="13075" max="13309" width="11.375" style="134"/>
    <col min="13310" max="13310" width="17.125" style="134" customWidth="1"/>
    <col min="13311" max="13311" width="7.625" style="134" customWidth="1"/>
    <col min="13312" max="13312" width="9" style="134" customWidth="1"/>
    <col min="13313" max="13313" width="7.875" style="134" customWidth="1"/>
    <col min="13314" max="13314" width="18.625" style="134" customWidth="1"/>
    <col min="13315" max="13315" width="8.125" style="134" customWidth="1"/>
    <col min="13316" max="13316" width="10" style="134" customWidth="1"/>
    <col min="13317" max="13317" width="12.875" style="134" customWidth="1"/>
    <col min="13318" max="13326" width="10.75" style="134" customWidth="1"/>
    <col min="13327" max="13327" width="47.75" style="134" customWidth="1"/>
    <col min="13328" max="13328" width="3.125" style="134" customWidth="1"/>
    <col min="13329" max="13329" width="5.375" style="134" customWidth="1"/>
    <col min="13330" max="13330" width="8" style="134" customWidth="1"/>
    <col min="13331" max="13565" width="11.375" style="134"/>
    <col min="13566" max="13566" width="17.125" style="134" customWidth="1"/>
    <col min="13567" max="13567" width="7.625" style="134" customWidth="1"/>
    <col min="13568" max="13568" width="9" style="134" customWidth="1"/>
    <col min="13569" max="13569" width="7.875" style="134" customWidth="1"/>
    <col min="13570" max="13570" width="18.625" style="134" customWidth="1"/>
    <col min="13571" max="13571" width="8.125" style="134" customWidth="1"/>
    <col min="13572" max="13572" width="10" style="134" customWidth="1"/>
    <col min="13573" max="13573" width="12.875" style="134" customWidth="1"/>
    <col min="13574" max="13582" width="10.75" style="134" customWidth="1"/>
    <col min="13583" max="13583" width="47.75" style="134" customWidth="1"/>
    <col min="13584" max="13584" width="3.125" style="134" customWidth="1"/>
    <col min="13585" max="13585" width="5.375" style="134" customWidth="1"/>
    <col min="13586" max="13586" width="8" style="134" customWidth="1"/>
    <col min="13587" max="13821" width="11.375" style="134"/>
    <col min="13822" max="13822" width="17.125" style="134" customWidth="1"/>
    <col min="13823" max="13823" width="7.625" style="134" customWidth="1"/>
    <col min="13824" max="13824" width="9" style="134" customWidth="1"/>
    <col min="13825" max="13825" width="7.875" style="134" customWidth="1"/>
    <col min="13826" max="13826" width="18.625" style="134" customWidth="1"/>
    <col min="13827" max="13827" width="8.125" style="134" customWidth="1"/>
    <col min="13828" max="13828" width="10" style="134" customWidth="1"/>
    <col min="13829" max="13829" width="12.875" style="134" customWidth="1"/>
    <col min="13830" max="13838" width="10.75" style="134" customWidth="1"/>
    <col min="13839" max="13839" width="47.75" style="134" customWidth="1"/>
    <col min="13840" max="13840" width="3.125" style="134" customWidth="1"/>
    <col min="13841" max="13841" width="5.375" style="134" customWidth="1"/>
    <col min="13842" max="13842" width="8" style="134" customWidth="1"/>
    <col min="13843" max="14077" width="11.375" style="134"/>
    <col min="14078" max="14078" width="17.125" style="134" customWidth="1"/>
    <col min="14079" max="14079" width="7.625" style="134" customWidth="1"/>
    <col min="14080" max="14080" width="9" style="134" customWidth="1"/>
    <col min="14081" max="14081" width="7.875" style="134" customWidth="1"/>
    <col min="14082" max="14082" width="18.625" style="134" customWidth="1"/>
    <col min="14083" max="14083" width="8.125" style="134" customWidth="1"/>
    <col min="14084" max="14084" width="10" style="134" customWidth="1"/>
    <col min="14085" max="14085" width="12.875" style="134" customWidth="1"/>
    <col min="14086" max="14094" width="10.75" style="134" customWidth="1"/>
    <col min="14095" max="14095" width="47.75" style="134" customWidth="1"/>
    <col min="14096" max="14096" width="3.125" style="134" customWidth="1"/>
    <col min="14097" max="14097" width="5.375" style="134" customWidth="1"/>
    <col min="14098" max="14098" width="8" style="134" customWidth="1"/>
    <col min="14099" max="14333" width="11.375" style="134"/>
    <col min="14334" max="14334" width="17.125" style="134" customWidth="1"/>
    <col min="14335" max="14335" width="7.625" style="134" customWidth="1"/>
    <col min="14336" max="14336" width="9" style="134" customWidth="1"/>
    <col min="14337" max="14337" width="7.875" style="134" customWidth="1"/>
    <col min="14338" max="14338" width="18.625" style="134" customWidth="1"/>
    <col min="14339" max="14339" width="8.125" style="134" customWidth="1"/>
    <col min="14340" max="14340" width="10" style="134" customWidth="1"/>
    <col min="14341" max="14341" width="12.875" style="134" customWidth="1"/>
    <col min="14342" max="14350" width="10.75" style="134" customWidth="1"/>
    <col min="14351" max="14351" width="47.75" style="134" customWidth="1"/>
    <col min="14352" max="14352" width="3.125" style="134" customWidth="1"/>
    <col min="14353" max="14353" width="5.375" style="134" customWidth="1"/>
    <col min="14354" max="14354" width="8" style="134" customWidth="1"/>
    <col min="14355" max="14589" width="11.375" style="134"/>
    <col min="14590" max="14590" width="17.125" style="134" customWidth="1"/>
    <col min="14591" max="14591" width="7.625" style="134" customWidth="1"/>
    <col min="14592" max="14592" width="9" style="134" customWidth="1"/>
    <col min="14593" max="14593" width="7.875" style="134" customWidth="1"/>
    <col min="14594" max="14594" width="18.625" style="134" customWidth="1"/>
    <col min="14595" max="14595" width="8.125" style="134" customWidth="1"/>
    <col min="14596" max="14596" width="10" style="134" customWidth="1"/>
    <col min="14597" max="14597" width="12.875" style="134" customWidth="1"/>
    <col min="14598" max="14606" width="10.75" style="134" customWidth="1"/>
    <col min="14607" max="14607" width="47.75" style="134" customWidth="1"/>
    <col min="14608" max="14608" width="3.125" style="134" customWidth="1"/>
    <col min="14609" max="14609" width="5.375" style="134" customWidth="1"/>
    <col min="14610" max="14610" width="8" style="134" customWidth="1"/>
    <col min="14611" max="14845" width="11.375" style="134"/>
    <col min="14846" max="14846" width="17.125" style="134" customWidth="1"/>
    <col min="14847" max="14847" width="7.625" style="134" customWidth="1"/>
    <col min="14848" max="14848" width="9" style="134" customWidth="1"/>
    <col min="14849" max="14849" width="7.875" style="134" customWidth="1"/>
    <col min="14850" max="14850" width="18.625" style="134" customWidth="1"/>
    <col min="14851" max="14851" width="8.125" style="134" customWidth="1"/>
    <col min="14852" max="14852" width="10" style="134" customWidth="1"/>
    <col min="14853" max="14853" width="12.875" style="134" customWidth="1"/>
    <col min="14854" max="14862" width="10.75" style="134" customWidth="1"/>
    <col min="14863" max="14863" width="47.75" style="134" customWidth="1"/>
    <col min="14864" max="14864" width="3.125" style="134" customWidth="1"/>
    <col min="14865" max="14865" width="5.375" style="134" customWidth="1"/>
    <col min="14866" max="14866" width="8" style="134" customWidth="1"/>
    <col min="14867" max="15101" width="11.375" style="134"/>
    <col min="15102" max="15102" width="17.125" style="134" customWidth="1"/>
    <col min="15103" max="15103" width="7.625" style="134" customWidth="1"/>
    <col min="15104" max="15104" width="9" style="134" customWidth="1"/>
    <col min="15105" max="15105" width="7.875" style="134" customWidth="1"/>
    <col min="15106" max="15106" width="18.625" style="134" customWidth="1"/>
    <col min="15107" max="15107" width="8.125" style="134" customWidth="1"/>
    <col min="15108" max="15108" width="10" style="134" customWidth="1"/>
    <col min="15109" max="15109" width="12.875" style="134" customWidth="1"/>
    <col min="15110" max="15118" width="10.75" style="134" customWidth="1"/>
    <col min="15119" max="15119" width="47.75" style="134" customWidth="1"/>
    <col min="15120" max="15120" width="3.125" style="134" customWidth="1"/>
    <col min="15121" max="15121" width="5.375" style="134" customWidth="1"/>
    <col min="15122" max="15122" width="8" style="134" customWidth="1"/>
    <col min="15123" max="15357" width="11.375" style="134"/>
    <col min="15358" max="15358" width="17.125" style="134" customWidth="1"/>
    <col min="15359" max="15359" width="7.625" style="134" customWidth="1"/>
    <col min="15360" max="15360" width="9" style="134" customWidth="1"/>
    <col min="15361" max="15361" width="7.875" style="134" customWidth="1"/>
    <col min="15362" max="15362" width="18.625" style="134" customWidth="1"/>
    <col min="15363" max="15363" width="8.125" style="134" customWidth="1"/>
    <col min="15364" max="15364" width="10" style="134" customWidth="1"/>
    <col min="15365" max="15365" width="12.875" style="134" customWidth="1"/>
    <col min="15366" max="15374" width="10.75" style="134" customWidth="1"/>
    <col min="15375" max="15375" width="47.75" style="134" customWidth="1"/>
    <col min="15376" max="15376" width="3.125" style="134" customWidth="1"/>
    <col min="15377" max="15377" width="5.375" style="134" customWidth="1"/>
    <col min="15378" max="15378" width="8" style="134" customWidth="1"/>
    <col min="15379" max="15613" width="11.375" style="134"/>
    <col min="15614" max="15614" width="17.125" style="134" customWidth="1"/>
    <col min="15615" max="15615" width="7.625" style="134" customWidth="1"/>
    <col min="15616" max="15616" width="9" style="134" customWidth="1"/>
    <col min="15617" max="15617" width="7.875" style="134" customWidth="1"/>
    <col min="15618" max="15618" width="18.625" style="134" customWidth="1"/>
    <col min="15619" max="15619" width="8.125" style="134" customWidth="1"/>
    <col min="15620" max="15620" width="10" style="134" customWidth="1"/>
    <col min="15621" max="15621" width="12.875" style="134" customWidth="1"/>
    <col min="15622" max="15630" width="10.75" style="134" customWidth="1"/>
    <col min="15631" max="15631" width="47.75" style="134" customWidth="1"/>
    <col min="15632" max="15632" width="3.125" style="134" customWidth="1"/>
    <col min="15633" max="15633" width="5.375" style="134" customWidth="1"/>
    <col min="15634" max="15634" width="8" style="134" customWidth="1"/>
    <col min="15635" max="15869" width="11.375" style="134"/>
    <col min="15870" max="15870" width="17.125" style="134" customWidth="1"/>
    <col min="15871" max="15871" width="7.625" style="134" customWidth="1"/>
    <col min="15872" max="15872" width="9" style="134" customWidth="1"/>
    <col min="15873" max="15873" width="7.875" style="134" customWidth="1"/>
    <col min="15874" max="15874" width="18.625" style="134" customWidth="1"/>
    <col min="15875" max="15875" width="8.125" style="134" customWidth="1"/>
    <col min="15876" max="15876" width="10" style="134" customWidth="1"/>
    <col min="15877" max="15877" width="12.875" style="134" customWidth="1"/>
    <col min="15878" max="15886" width="10.75" style="134" customWidth="1"/>
    <col min="15887" max="15887" width="47.75" style="134" customWidth="1"/>
    <col min="15888" max="15888" width="3.125" style="134" customWidth="1"/>
    <col min="15889" max="15889" width="5.375" style="134" customWidth="1"/>
    <col min="15890" max="15890" width="8" style="134" customWidth="1"/>
    <col min="15891" max="16125" width="11.375" style="134"/>
    <col min="16126" max="16126" width="17.125" style="134" customWidth="1"/>
    <col min="16127" max="16127" width="7.625" style="134" customWidth="1"/>
    <col min="16128" max="16128" width="9" style="134" customWidth="1"/>
    <col min="16129" max="16129" width="7.875" style="134" customWidth="1"/>
    <col min="16130" max="16130" width="18.625" style="134" customWidth="1"/>
    <col min="16131" max="16131" width="8.125" style="134" customWidth="1"/>
    <col min="16132" max="16132" width="10" style="134" customWidth="1"/>
    <col min="16133" max="16133" width="12.875" style="134" customWidth="1"/>
    <col min="16134" max="16142" width="10.75" style="134" customWidth="1"/>
    <col min="16143" max="16143" width="47.75" style="134" customWidth="1"/>
    <col min="16144" max="16144" width="3.125" style="134" customWidth="1"/>
    <col min="16145" max="16145" width="5.375" style="134" customWidth="1"/>
    <col min="16146" max="16146" width="8" style="134" customWidth="1"/>
    <col min="16147" max="16384" width="11.375" style="134"/>
  </cols>
  <sheetData>
    <row r="1" spans="1:24" s="104" customFormat="1">
      <c r="A1" s="100"/>
      <c r="B1" s="100"/>
      <c r="C1" s="100"/>
      <c r="D1" s="100"/>
      <c r="E1" s="101"/>
      <c r="F1" s="102"/>
      <c r="G1" s="100"/>
      <c r="H1" s="103"/>
      <c r="I1" s="101"/>
      <c r="J1" s="101"/>
      <c r="K1" s="101"/>
      <c r="L1" s="101"/>
      <c r="M1" s="100"/>
      <c r="N1" s="100"/>
      <c r="O1" s="100"/>
      <c r="Q1" s="105"/>
      <c r="S1" s="105"/>
    </row>
    <row r="2" spans="1:24" s="104" customFormat="1" ht="18">
      <c r="A2" s="106"/>
      <c r="B2" s="106"/>
      <c r="C2" s="370"/>
      <c r="D2" s="370"/>
      <c r="E2" s="370"/>
      <c r="F2" s="370"/>
      <c r="G2" s="370"/>
      <c r="H2" s="370"/>
      <c r="I2" s="370"/>
      <c r="J2" s="223"/>
      <c r="K2" s="223"/>
      <c r="L2" s="106"/>
      <c r="M2" s="106"/>
      <c r="N2" s="106"/>
      <c r="O2" s="100"/>
      <c r="Q2" s="105"/>
      <c r="S2" s="105"/>
    </row>
    <row r="3" spans="1:24" s="104" customFormat="1" ht="18">
      <c r="A3" s="106"/>
      <c r="B3" s="106"/>
      <c r="C3" s="223"/>
      <c r="D3" s="223"/>
      <c r="E3" s="223"/>
      <c r="F3" s="223"/>
      <c r="G3" s="223"/>
      <c r="H3" s="223"/>
      <c r="I3" s="223"/>
      <c r="J3" s="223"/>
      <c r="K3" s="223"/>
      <c r="L3" s="106"/>
      <c r="M3" s="106"/>
      <c r="N3" s="106"/>
      <c r="O3" s="371"/>
      <c r="Q3" s="105"/>
      <c r="S3" s="105"/>
    </row>
    <row r="4" spans="1:24" s="104" customFormat="1" ht="18.75" thickBot="1">
      <c r="A4" s="106"/>
      <c r="B4" s="106"/>
      <c r="C4" s="223"/>
      <c r="D4" s="223"/>
      <c r="E4" s="223"/>
      <c r="F4" s="223"/>
      <c r="G4" s="223"/>
      <c r="H4" s="223"/>
      <c r="I4" s="223"/>
      <c r="J4" s="223"/>
      <c r="K4" s="223"/>
      <c r="L4" s="106"/>
      <c r="M4" s="106"/>
      <c r="N4" s="106"/>
      <c r="O4" s="371"/>
      <c r="Q4" s="105"/>
      <c r="S4" s="105"/>
    </row>
    <row r="5" spans="1:24" s="104" customFormat="1" ht="18.75" thickBot="1">
      <c r="A5" s="106"/>
      <c r="B5" s="106"/>
      <c r="C5" s="107"/>
      <c r="D5" s="107"/>
      <c r="E5" s="372" t="str">
        <f>'EST. 1'!F2</f>
        <v>PUNTA CUERNA RESIDENCIAL</v>
      </c>
      <c r="F5" s="373"/>
      <c r="G5" s="373"/>
      <c r="H5" s="373"/>
      <c r="I5" s="373"/>
      <c r="J5" s="373"/>
      <c r="K5" s="373"/>
      <c r="L5" s="374"/>
      <c r="M5" s="106"/>
      <c r="N5" s="106"/>
      <c r="O5" s="371"/>
      <c r="Q5" s="105"/>
      <c r="S5" s="105"/>
    </row>
    <row r="6" spans="1:24" s="104" customFormat="1" ht="18">
      <c r="A6" s="106"/>
      <c r="B6" s="106"/>
      <c r="C6" s="223"/>
      <c r="D6" s="223"/>
      <c r="E6" s="223"/>
      <c r="F6" s="223"/>
      <c r="G6" s="223"/>
      <c r="H6" s="223"/>
      <c r="I6" s="223"/>
      <c r="J6" s="223"/>
      <c r="K6" s="223"/>
      <c r="L6" s="106"/>
      <c r="M6" s="106"/>
      <c r="N6" s="106"/>
      <c r="O6" s="100"/>
      <c r="Q6" s="105"/>
      <c r="S6" s="105"/>
    </row>
    <row r="7" spans="1:24" s="104" customFormat="1" ht="18">
      <c r="A7" s="106"/>
      <c r="B7" s="106"/>
      <c r="C7" s="223"/>
      <c r="D7" s="223"/>
      <c r="E7" s="223"/>
      <c r="F7" s="223"/>
      <c r="G7" s="223"/>
      <c r="H7" s="223"/>
      <c r="I7" s="223"/>
      <c r="J7" s="223"/>
      <c r="K7" s="223"/>
      <c r="L7" s="106"/>
      <c r="M7" s="106"/>
      <c r="N7" s="106"/>
      <c r="O7" s="100"/>
      <c r="P7" s="108"/>
      <c r="Q7" s="105"/>
      <c r="S7" s="105"/>
    </row>
    <row r="8" spans="1:24" s="104" customFormat="1" ht="12.75" customHeight="1">
      <c r="A8" s="100"/>
      <c r="B8" s="100"/>
      <c r="C8" s="100"/>
      <c r="D8" s="100"/>
      <c r="E8" s="100"/>
      <c r="F8" s="100"/>
      <c r="G8" s="109"/>
      <c r="H8" s="100"/>
      <c r="I8" s="100"/>
      <c r="J8" s="100"/>
      <c r="K8" s="100"/>
      <c r="L8" s="100"/>
      <c r="M8" s="100"/>
      <c r="N8" s="100"/>
      <c r="O8" s="110"/>
      <c r="P8" s="111"/>
      <c r="Q8" s="105"/>
      <c r="R8" s="112"/>
      <c r="S8" s="113"/>
    </row>
    <row r="9" spans="1:24" s="104" customFormat="1" ht="15">
      <c r="A9" s="100"/>
      <c r="B9" s="100"/>
      <c r="C9" s="100"/>
      <c r="D9" s="100"/>
      <c r="E9" s="100"/>
      <c r="F9" s="100"/>
      <c r="G9" s="109"/>
      <c r="H9" s="100"/>
      <c r="I9" s="100"/>
      <c r="J9" s="100"/>
      <c r="K9" s="100"/>
      <c r="L9" s="100"/>
      <c r="M9" s="375" t="s">
        <v>75</v>
      </c>
      <c r="N9" s="375" t="s">
        <v>76</v>
      </c>
      <c r="O9" s="110">
        <f>'EST. 1'!Q4</f>
        <v>1</v>
      </c>
      <c r="P9" s="111"/>
      <c r="Q9" s="105"/>
      <c r="R9" s="112"/>
      <c r="S9" s="113"/>
    </row>
    <row r="10" spans="1:24" s="104" customFormat="1" ht="15.75" thickBot="1">
      <c r="A10" s="100" t="s">
        <v>87</v>
      </c>
      <c r="B10" s="151" t="str">
        <f>'EST. 1'!C14</f>
        <v>URBANIZACION</v>
      </c>
      <c r="C10" s="225"/>
      <c r="D10" s="224"/>
      <c r="E10" s="146"/>
      <c r="F10" s="145"/>
      <c r="G10" s="224" t="s">
        <v>77</v>
      </c>
      <c r="H10" s="376">
        <f>'EST. 1'!O4</f>
        <v>46235</v>
      </c>
      <c r="I10" s="376"/>
      <c r="J10" s="376"/>
      <c r="K10" s="100"/>
      <c r="L10" s="100"/>
      <c r="M10" s="375"/>
      <c r="N10" s="375"/>
      <c r="O10" s="110"/>
      <c r="P10" s="111"/>
      <c r="Q10" s="113"/>
      <c r="R10" s="112"/>
      <c r="S10" s="113"/>
    </row>
    <row r="11" spans="1:24" s="104" customFormat="1" ht="15.75" customHeight="1" thickBot="1">
      <c r="A11" s="100" t="s">
        <v>88</v>
      </c>
      <c r="B11" s="377" t="str">
        <f>'EST. 1'!C15</f>
        <v>URBANIZACION DISEÑO DE PRIVADA EN CASAS MODELO</v>
      </c>
      <c r="C11" s="377"/>
      <c r="D11" s="377"/>
      <c r="E11" s="377"/>
      <c r="F11" s="377"/>
      <c r="G11" s="224" t="s">
        <v>78</v>
      </c>
      <c r="H11" s="147">
        <f>'EST. 1'!H15</f>
        <v>46230</v>
      </c>
      <c r="I11" s="114" t="s">
        <v>32</v>
      </c>
      <c r="J11" s="147">
        <f>'EST. 1'!I15</f>
        <v>46235</v>
      </c>
      <c r="K11" s="115"/>
      <c r="L11" s="378" t="s">
        <v>84</v>
      </c>
      <c r="M11" s="379"/>
      <c r="N11" s="379"/>
      <c r="O11" s="379"/>
      <c r="P11" s="111"/>
      <c r="Q11" s="113"/>
      <c r="R11" s="112"/>
      <c r="S11" s="113"/>
    </row>
    <row r="12" spans="1:24" s="104" customFormat="1">
      <c r="A12" s="100" t="s">
        <v>79</v>
      </c>
      <c r="B12" s="380" t="str">
        <f>'EST. 1'!C9</f>
        <v>GRUPO ROFORB S DE RL DE CV</v>
      </c>
      <c r="C12" s="380"/>
      <c r="D12" s="100"/>
      <c r="E12" s="100"/>
      <c r="F12" s="100"/>
      <c r="G12" s="109"/>
      <c r="H12" s="100"/>
      <c r="I12" s="100"/>
      <c r="J12" s="100"/>
      <c r="K12" s="100"/>
      <c r="L12" s="100"/>
      <c r="M12" s="109"/>
      <c r="N12" s="100"/>
      <c r="O12" s="100"/>
      <c r="P12" s="369"/>
      <c r="Q12" s="369"/>
      <c r="R12" s="369"/>
      <c r="S12" s="369"/>
      <c r="T12" s="108"/>
    </row>
    <row r="13" spans="1:24" s="104" customFormat="1" ht="15" thickBot="1">
      <c r="A13" s="100"/>
      <c r="B13" s="116"/>
      <c r="C13" s="152"/>
      <c r="D13" s="100"/>
      <c r="E13" s="100"/>
      <c r="F13" s="100"/>
      <c r="G13" s="109"/>
      <c r="H13" s="100"/>
      <c r="I13" s="100"/>
      <c r="J13" s="100"/>
      <c r="K13" s="100"/>
      <c r="L13" s="100"/>
      <c r="M13" s="109"/>
      <c r="N13" s="100"/>
      <c r="O13" s="100"/>
      <c r="P13" s="226"/>
      <c r="Q13" s="226"/>
      <c r="R13" s="226"/>
      <c r="S13" s="226"/>
      <c r="T13" s="108"/>
    </row>
    <row r="14" spans="1:24" s="104" customFormat="1" ht="15.75" customHeight="1">
      <c r="A14" s="181" t="s">
        <v>43</v>
      </c>
      <c r="B14" s="227" t="s">
        <v>85</v>
      </c>
      <c r="C14" s="227" t="s">
        <v>43</v>
      </c>
      <c r="D14" s="358" t="s">
        <v>86</v>
      </c>
      <c r="E14" s="358"/>
      <c r="F14" s="358"/>
      <c r="G14" s="358"/>
      <c r="H14" s="358"/>
      <c r="I14" s="358"/>
      <c r="J14" s="359" t="s">
        <v>90</v>
      </c>
      <c r="K14" s="360"/>
      <c r="L14" s="360"/>
      <c r="M14" s="360"/>
      <c r="N14" s="360"/>
      <c r="O14" s="361"/>
      <c r="P14" s="111"/>
      <c r="Q14" s="117"/>
      <c r="R14" s="118"/>
      <c r="S14" s="117"/>
      <c r="T14" s="119"/>
    </row>
    <row r="15" spans="1:24" s="104" customFormat="1" ht="15" customHeight="1" thickBot="1">
      <c r="A15" s="182">
        <f>'EST. 1'!B20</f>
        <v>5</v>
      </c>
      <c r="B15" s="183" t="str">
        <f>'EST. 1'!C20</f>
        <v>CASAS MUESTRA</v>
      </c>
      <c r="C15" s="184">
        <f>'EST. 1'!B21</f>
        <v>10</v>
      </c>
      <c r="D15" s="365" t="str">
        <f>'EST. 1'!C21</f>
        <v>ESTACIONAMIENTO</v>
      </c>
      <c r="E15" s="366"/>
      <c r="F15" s="366"/>
      <c r="G15" s="366"/>
      <c r="H15" s="366"/>
      <c r="I15" s="367"/>
      <c r="J15" s="362"/>
      <c r="K15" s="363"/>
      <c r="L15" s="363"/>
      <c r="M15" s="363"/>
      <c r="N15" s="363"/>
      <c r="O15" s="364"/>
      <c r="P15" s="120"/>
      <c r="Q15" s="121"/>
      <c r="R15" s="118"/>
      <c r="S15" s="105"/>
      <c r="T15" s="108"/>
    </row>
    <row r="16" spans="1:24" s="104" customFormat="1" ht="15.75" customHeight="1">
      <c r="A16" s="188" t="s">
        <v>43</v>
      </c>
      <c r="B16" s="187" t="s">
        <v>91</v>
      </c>
      <c r="C16" s="186" t="s">
        <v>93</v>
      </c>
      <c r="D16" s="186" t="s">
        <v>80</v>
      </c>
      <c r="E16" s="186" t="s">
        <v>81</v>
      </c>
      <c r="F16" s="190" t="s">
        <v>82</v>
      </c>
      <c r="G16" s="191" t="s">
        <v>83</v>
      </c>
      <c r="H16" s="158"/>
      <c r="I16" s="191" t="s">
        <v>92</v>
      </c>
      <c r="J16" s="191" t="s">
        <v>49</v>
      </c>
      <c r="K16" s="191" t="s">
        <v>56</v>
      </c>
      <c r="L16" s="160"/>
      <c r="M16" s="161"/>
      <c r="N16" s="161"/>
      <c r="O16" s="144"/>
      <c r="P16" s="120"/>
      <c r="Q16" s="122"/>
      <c r="R16" s="123"/>
      <c r="S16" s="122"/>
      <c r="T16" s="123"/>
      <c r="U16" s="122"/>
      <c r="V16" s="122"/>
      <c r="W16" s="122"/>
      <c r="X16" s="122"/>
    </row>
    <row r="17" spans="1:24" s="104" customFormat="1" ht="15.75" customHeight="1">
      <c r="A17" s="189">
        <f>'EST. 1'!B22</f>
        <v>4020938</v>
      </c>
      <c r="B17" s="185" t="str">
        <f>'EST. 1'!C22</f>
        <v>SUM Y COL ADOCRETO RECTANGULAR 20 X 10 CM</v>
      </c>
      <c r="C17" s="192"/>
      <c r="D17" s="192"/>
      <c r="E17" s="160"/>
      <c r="F17" s="160"/>
      <c r="G17" s="160"/>
      <c r="H17" s="160"/>
      <c r="I17" s="160"/>
      <c r="J17" s="160"/>
      <c r="L17" s="160"/>
      <c r="M17" s="161"/>
      <c r="N17" s="161"/>
      <c r="O17" s="144"/>
      <c r="P17" s="120"/>
      <c r="Q17" s="122"/>
      <c r="R17" s="123"/>
      <c r="S17" s="122"/>
      <c r="T17" s="123"/>
      <c r="U17" s="122"/>
      <c r="V17" s="122"/>
      <c r="W17" s="122"/>
      <c r="X17" s="122"/>
    </row>
    <row r="18" spans="1:24" s="104" customFormat="1" ht="15.75" customHeight="1">
      <c r="A18" s="189"/>
      <c r="B18" s="185" t="s">
        <v>103</v>
      </c>
      <c r="C18" s="192" t="s">
        <v>116</v>
      </c>
      <c r="D18" s="192" t="s">
        <v>102</v>
      </c>
      <c r="E18" s="160">
        <v>4.4000000000000004</v>
      </c>
      <c r="F18" s="160">
        <v>0.5</v>
      </c>
      <c r="G18" s="160"/>
      <c r="H18" s="160"/>
      <c r="I18" s="160">
        <v>2</v>
      </c>
      <c r="J18" s="160">
        <f>TRUNC(E18*F18*I18,2)</f>
        <v>4.4000000000000004</v>
      </c>
      <c r="K18" s="160"/>
      <c r="L18" s="160"/>
      <c r="M18" s="202"/>
      <c r="N18" s="161"/>
      <c r="O18" s="144"/>
      <c r="P18" s="124"/>
      <c r="Q18" s="122"/>
      <c r="R18" s="125"/>
      <c r="S18" s="126"/>
      <c r="T18" s="127"/>
      <c r="U18" s="128"/>
      <c r="V18" s="129"/>
      <c r="W18" s="129"/>
      <c r="X18" s="129"/>
    </row>
    <row r="19" spans="1:24" s="104" customFormat="1" ht="15.75" customHeight="1">
      <c r="A19" s="189"/>
      <c r="B19" s="185" t="s">
        <v>103</v>
      </c>
      <c r="C19" s="192" t="s">
        <v>117</v>
      </c>
      <c r="D19" s="192" t="s">
        <v>102</v>
      </c>
      <c r="E19" s="160">
        <v>4.4000000000000004</v>
      </c>
      <c r="F19" s="160">
        <v>0.6</v>
      </c>
      <c r="G19" s="160"/>
      <c r="H19" s="160"/>
      <c r="I19" s="160">
        <v>6</v>
      </c>
      <c r="J19" s="160">
        <f t="shared" ref="J19:J21" si="0">TRUNC(E19*F19*I19,2)</f>
        <v>15.84</v>
      </c>
      <c r="K19" s="160"/>
      <c r="L19" s="160"/>
      <c r="M19" s="202"/>
      <c r="N19" s="161"/>
      <c r="O19" s="144"/>
      <c r="P19" s="124"/>
      <c r="Q19" s="122"/>
      <c r="R19" s="125"/>
      <c r="S19" s="126"/>
      <c r="T19" s="127"/>
      <c r="U19" s="128"/>
      <c r="V19" s="129"/>
      <c r="W19" s="129"/>
      <c r="X19" s="129"/>
    </row>
    <row r="20" spans="1:24" s="104" customFormat="1" ht="15.75" customHeight="1">
      <c r="A20" s="189"/>
      <c r="B20" s="185" t="s">
        <v>103</v>
      </c>
      <c r="C20" s="192" t="s">
        <v>118</v>
      </c>
      <c r="D20" s="192" t="s">
        <v>102</v>
      </c>
      <c r="E20" s="160">
        <v>4.4000000000000004</v>
      </c>
      <c r="F20" s="160">
        <v>0.9</v>
      </c>
      <c r="G20" s="160"/>
      <c r="H20" s="160"/>
      <c r="I20" s="160">
        <v>2</v>
      </c>
      <c r="J20" s="160">
        <f t="shared" si="0"/>
        <v>7.92</v>
      </c>
      <c r="K20" s="160"/>
      <c r="L20" s="160"/>
      <c r="M20" s="202"/>
      <c r="N20" s="161"/>
      <c r="O20" s="144"/>
      <c r="P20" s="124"/>
      <c r="Q20" s="122"/>
      <c r="R20" s="125"/>
      <c r="S20" s="126"/>
      <c r="T20" s="127"/>
      <c r="U20" s="128"/>
      <c r="V20" s="129"/>
      <c r="W20" s="129"/>
      <c r="X20" s="129"/>
    </row>
    <row r="21" spans="1:24" ht="15.75" customHeight="1">
      <c r="A21" s="189"/>
      <c r="B21" s="185" t="s">
        <v>103</v>
      </c>
      <c r="C21" s="192" t="s">
        <v>119</v>
      </c>
      <c r="D21" s="192" t="s">
        <v>102</v>
      </c>
      <c r="E21" s="160">
        <v>4.4000000000000004</v>
      </c>
      <c r="F21" s="160">
        <v>0.8</v>
      </c>
      <c r="G21" s="160"/>
      <c r="H21" s="160"/>
      <c r="I21" s="160">
        <v>2</v>
      </c>
      <c r="J21" s="160">
        <f t="shared" si="0"/>
        <v>7.04</v>
      </c>
      <c r="K21" s="160"/>
      <c r="L21" s="160"/>
      <c r="M21" s="161"/>
      <c r="N21" s="161"/>
      <c r="O21" s="130"/>
      <c r="P21" s="111"/>
      <c r="Q21" s="122"/>
      <c r="R21" s="131"/>
      <c r="S21" s="132"/>
      <c r="T21" s="133"/>
      <c r="U21" s="132"/>
      <c r="V21" s="129"/>
      <c r="W21" s="129"/>
      <c r="X21" s="129"/>
    </row>
    <row r="22" spans="1:24" ht="15.75" customHeight="1">
      <c r="A22" s="189"/>
      <c r="B22" s="185"/>
      <c r="C22" s="192"/>
      <c r="D22" s="192"/>
      <c r="E22" s="160"/>
      <c r="F22" s="160"/>
      <c r="G22" s="160"/>
      <c r="H22" s="160"/>
      <c r="I22" s="160"/>
      <c r="J22" s="160"/>
      <c r="K22" s="160"/>
      <c r="L22" s="160"/>
      <c r="M22" s="161"/>
      <c r="N22" s="161"/>
      <c r="O22" s="130"/>
      <c r="P22" s="111"/>
      <c r="Q22" s="122"/>
      <c r="R22" s="131"/>
      <c r="S22" s="132"/>
      <c r="T22" s="133"/>
      <c r="U22" s="132"/>
      <c r="V22" s="129"/>
      <c r="W22" s="129"/>
      <c r="X22" s="129"/>
    </row>
    <row r="23" spans="1:24" ht="15.75" customHeight="1">
      <c r="A23" s="189"/>
      <c r="B23" s="212" t="s">
        <v>56</v>
      </c>
      <c r="C23" s="167"/>
      <c r="D23" s="213" t="s">
        <v>102</v>
      </c>
      <c r="E23" s="156"/>
      <c r="F23" s="157"/>
      <c r="G23" s="158"/>
      <c r="H23" s="159"/>
      <c r="I23" s="160"/>
      <c r="K23" s="193">
        <f>SUM(J18:J22)</f>
        <v>35.200000000000003</v>
      </c>
      <c r="L23" s="160"/>
      <c r="M23" s="161"/>
      <c r="N23" s="161"/>
      <c r="O23" s="130"/>
      <c r="P23" s="111"/>
      <c r="Q23" s="122"/>
      <c r="R23" s="131"/>
      <c r="S23" s="132"/>
      <c r="T23" s="133"/>
      <c r="U23" s="132"/>
      <c r="V23" s="129"/>
      <c r="W23" s="129"/>
      <c r="X23" s="129"/>
    </row>
    <row r="24" spans="1:24" ht="15.75" customHeight="1">
      <c r="A24" s="198"/>
      <c r="K24" s="160"/>
      <c r="L24" s="160"/>
      <c r="M24" s="161"/>
      <c r="N24" s="161"/>
      <c r="O24" s="130"/>
      <c r="P24" s="111"/>
      <c r="Q24" s="122"/>
      <c r="R24" s="131"/>
      <c r="S24" s="132"/>
      <c r="T24" s="133"/>
      <c r="U24" s="132"/>
      <c r="V24" s="129"/>
      <c r="W24" s="129"/>
      <c r="X24" s="129"/>
    </row>
    <row r="25" spans="1:24" ht="15.75" customHeight="1">
      <c r="A25" s="189"/>
      <c r="B25" s="185"/>
      <c r="C25" s="192"/>
      <c r="D25" s="192"/>
      <c r="E25" s="200"/>
      <c r="F25" s="158"/>
      <c r="G25" s="158"/>
      <c r="H25" s="159"/>
      <c r="I25" s="160"/>
      <c r="J25" s="104"/>
      <c r="K25" s="160"/>
      <c r="L25" s="160"/>
      <c r="M25" s="161"/>
      <c r="N25" s="161"/>
      <c r="O25" s="130"/>
      <c r="P25" s="111"/>
      <c r="Q25" s="122"/>
      <c r="R25" s="131"/>
      <c r="S25" s="132"/>
      <c r="T25" s="133"/>
      <c r="U25" s="132"/>
      <c r="V25" s="129"/>
      <c r="W25" s="129"/>
      <c r="X25" s="129"/>
    </row>
    <row r="26" spans="1:24" ht="15.75" customHeight="1">
      <c r="A26" s="166"/>
      <c r="B26" s="163"/>
      <c r="C26" s="155"/>
      <c r="D26" s="165"/>
      <c r="E26" s="156"/>
      <c r="F26" s="157"/>
      <c r="G26" s="158"/>
      <c r="H26" s="159"/>
      <c r="I26" s="160"/>
      <c r="J26" s="160"/>
      <c r="K26" s="160"/>
      <c r="L26" s="160"/>
      <c r="M26" s="161"/>
      <c r="N26" s="161"/>
      <c r="O26" s="130"/>
      <c r="P26" s="111"/>
      <c r="Q26" s="122"/>
      <c r="R26" s="131"/>
      <c r="S26" s="132"/>
      <c r="T26" s="133"/>
      <c r="U26" s="132"/>
      <c r="V26" s="129"/>
      <c r="W26" s="129"/>
      <c r="X26" s="129"/>
    </row>
    <row r="27" spans="1:24" ht="15.75" customHeight="1">
      <c r="A27" s="166"/>
      <c r="B27" s="195"/>
      <c r="C27" s="155"/>
      <c r="D27" s="192"/>
      <c r="E27" s="156"/>
      <c r="F27" s="157"/>
      <c r="G27" s="158"/>
      <c r="H27" s="159"/>
      <c r="I27" s="160"/>
      <c r="J27" s="160"/>
      <c r="K27" s="160"/>
      <c r="L27" s="160"/>
      <c r="M27" s="161"/>
      <c r="N27" s="161"/>
      <c r="O27" s="130"/>
      <c r="P27" s="111"/>
      <c r="Q27" s="122"/>
      <c r="R27" s="131"/>
      <c r="S27" s="132"/>
      <c r="T27" s="133"/>
      <c r="U27" s="132"/>
      <c r="V27" s="129"/>
      <c r="W27" s="129"/>
      <c r="X27" s="129"/>
    </row>
    <row r="28" spans="1:24" ht="15.75" customHeight="1">
      <c r="A28" s="198"/>
      <c r="G28" s="134"/>
      <c r="M28" s="134"/>
      <c r="O28" s="130"/>
      <c r="P28" s="111"/>
      <c r="Q28" s="122"/>
      <c r="R28" s="131"/>
      <c r="S28" s="132"/>
      <c r="T28" s="133"/>
      <c r="U28" s="132"/>
      <c r="V28" s="129"/>
      <c r="W28" s="129"/>
      <c r="X28" s="129"/>
    </row>
    <row r="29" spans="1:24" ht="15.75" customHeight="1">
      <c r="A29" s="198"/>
      <c r="G29" s="134"/>
      <c r="M29" s="134"/>
      <c r="O29" s="130"/>
      <c r="P29" s="111"/>
      <c r="Q29" s="122"/>
      <c r="R29" s="131"/>
      <c r="S29" s="132"/>
      <c r="T29" s="133"/>
      <c r="U29" s="132"/>
      <c r="V29" s="129"/>
      <c r="W29" s="129"/>
      <c r="X29" s="129"/>
    </row>
    <row r="30" spans="1:24" ht="15.75" customHeight="1">
      <c r="A30" s="198"/>
      <c r="G30" s="134"/>
      <c r="M30" s="134"/>
      <c r="O30" s="130"/>
    </row>
    <row r="31" spans="1:24" ht="15.75" customHeight="1">
      <c r="A31" s="198"/>
      <c r="G31" s="134"/>
      <c r="M31" s="134"/>
      <c r="O31" s="130"/>
    </row>
    <row r="32" spans="1:24" ht="15.75" customHeight="1">
      <c r="A32" s="198"/>
      <c r="G32" s="134"/>
      <c r="L32" s="160"/>
      <c r="M32" s="161"/>
      <c r="N32" s="161"/>
      <c r="O32" s="130"/>
    </row>
    <row r="33" spans="1:15" ht="15.75" customHeight="1">
      <c r="A33" s="168"/>
      <c r="B33" s="169"/>
      <c r="C33" s="155"/>
      <c r="D33" s="165"/>
      <c r="E33" s="156"/>
      <c r="F33" s="157"/>
      <c r="G33" s="158"/>
      <c r="H33" s="159"/>
      <c r="I33" s="160"/>
      <c r="J33" s="160"/>
      <c r="K33" s="160"/>
      <c r="L33" s="160"/>
      <c r="M33" s="161"/>
      <c r="N33" s="161"/>
      <c r="O33" s="130"/>
    </row>
    <row r="34" spans="1:15" ht="15.75" customHeight="1">
      <c r="A34" s="168"/>
      <c r="B34" s="169"/>
      <c r="C34" s="155"/>
      <c r="D34" s="165"/>
      <c r="E34" s="156"/>
      <c r="F34" s="157"/>
      <c r="G34" s="158"/>
      <c r="H34" s="159"/>
      <c r="I34" s="160"/>
      <c r="J34" s="160"/>
      <c r="K34" s="160"/>
      <c r="L34" s="160"/>
      <c r="M34" s="161"/>
      <c r="N34" s="161"/>
      <c r="O34" s="130"/>
    </row>
    <row r="35" spans="1:15" ht="15.75" customHeight="1">
      <c r="A35" s="168"/>
      <c r="B35" s="169"/>
      <c r="C35" s="155"/>
      <c r="D35" s="165"/>
      <c r="E35" s="156"/>
      <c r="F35" s="157"/>
      <c r="G35" s="158"/>
      <c r="H35" s="159"/>
      <c r="I35" s="160"/>
      <c r="J35" s="160"/>
      <c r="K35" s="160"/>
      <c r="L35" s="160"/>
      <c r="M35" s="161"/>
      <c r="N35" s="161"/>
      <c r="O35" s="130"/>
    </row>
    <row r="36" spans="1:15" ht="15.75" customHeight="1">
      <c r="A36" s="168"/>
      <c r="B36" s="169"/>
      <c r="C36" s="155"/>
      <c r="D36" s="165"/>
      <c r="E36" s="156"/>
      <c r="F36" s="157"/>
      <c r="G36" s="158"/>
      <c r="H36" s="159"/>
      <c r="I36" s="160"/>
      <c r="J36" s="160"/>
      <c r="K36" s="160"/>
      <c r="L36" s="160"/>
      <c r="M36" s="161"/>
      <c r="N36" s="161"/>
      <c r="O36" s="130"/>
    </row>
    <row r="37" spans="1:15" ht="15.75" customHeight="1">
      <c r="A37" s="168"/>
      <c r="B37" s="169"/>
      <c r="C37" s="155"/>
      <c r="D37" s="165"/>
      <c r="E37" s="156"/>
      <c r="F37" s="157"/>
      <c r="G37" s="158"/>
      <c r="H37" s="159"/>
      <c r="I37" s="160"/>
      <c r="J37" s="160"/>
      <c r="K37" s="160"/>
      <c r="L37" s="160"/>
      <c r="M37" s="161"/>
      <c r="N37" s="161"/>
      <c r="O37" s="130"/>
    </row>
    <row r="38" spans="1:15" ht="15.75" customHeight="1">
      <c r="A38" s="168"/>
      <c r="B38" s="169"/>
      <c r="C38" s="155"/>
      <c r="D38" s="165"/>
      <c r="E38" s="156"/>
      <c r="F38" s="157"/>
      <c r="G38" s="158"/>
      <c r="H38" s="159"/>
      <c r="I38" s="160"/>
      <c r="J38" s="160"/>
      <c r="K38" s="160"/>
      <c r="L38" s="160"/>
      <c r="M38" s="161"/>
      <c r="N38" s="161"/>
      <c r="O38" s="130"/>
    </row>
    <row r="39" spans="1:15" ht="15.75" customHeight="1">
      <c r="A39" s="162"/>
      <c r="B39" s="155"/>
      <c r="C39" s="155"/>
      <c r="D39" s="165"/>
      <c r="E39" s="156"/>
      <c r="F39" s="157"/>
      <c r="G39" s="158"/>
      <c r="H39" s="159"/>
      <c r="I39" s="160"/>
      <c r="J39" s="160"/>
      <c r="K39" s="160"/>
      <c r="L39" s="160"/>
      <c r="M39" s="161"/>
      <c r="N39" s="161"/>
      <c r="O39" s="130"/>
    </row>
    <row r="40" spans="1:15" ht="15.75" customHeight="1">
      <c r="A40" s="162"/>
      <c r="B40" s="155"/>
      <c r="C40" s="155"/>
      <c r="D40" s="165"/>
      <c r="E40" s="156"/>
      <c r="F40" s="157"/>
      <c r="G40" s="158"/>
      <c r="H40" s="159"/>
      <c r="I40" s="160"/>
      <c r="J40" s="160"/>
      <c r="K40" s="160"/>
      <c r="L40" s="160"/>
      <c r="M40" s="161"/>
      <c r="N40" s="161"/>
      <c r="O40" s="130"/>
    </row>
    <row r="41" spans="1:15" ht="15.75" customHeight="1">
      <c r="A41" s="162"/>
      <c r="B41" s="155"/>
      <c r="C41" s="155"/>
      <c r="D41" s="165"/>
      <c r="E41" s="156"/>
      <c r="F41" s="157"/>
      <c r="G41" s="158"/>
      <c r="H41" s="159"/>
      <c r="I41" s="160"/>
      <c r="J41" s="160"/>
      <c r="K41" s="160"/>
      <c r="L41" s="160"/>
      <c r="M41" s="161"/>
      <c r="N41" s="161"/>
      <c r="O41" s="130"/>
    </row>
    <row r="42" spans="1:15" ht="15.75" customHeight="1">
      <c r="A42" s="162"/>
      <c r="B42" s="155"/>
      <c r="C42" s="155"/>
      <c r="D42" s="165"/>
      <c r="E42" s="156"/>
      <c r="F42" s="157"/>
      <c r="G42" s="158"/>
      <c r="H42" s="159"/>
      <c r="I42" s="160"/>
      <c r="J42" s="160"/>
      <c r="K42" s="160"/>
      <c r="L42" s="160"/>
      <c r="M42" s="161"/>
      <c r="N42" s="161"/>
      <c r="O42" s="130"/>
    </row>
    <row r="43" spans="1:15" ht="15.75" customHeight="1">
      <c r="A43" s="162"/>
      <c r="B43" s="155"/>
      <c r="C43" s="170"/>
      <c r="D43" s="165"/>
      <c r="E43" s="156"/>
      <c r="F43" s="157"/>
      <c r="G43" s="158"/>
      <c r="H43" s="159"/>
      <c r="I43" s="160"/>
      <c r="J43" s="160"/>
      <c r="K43" s="160"/>
      <c r="L43" s="160"/>
      <c r="M43" s="161"/>
      <c r="N43" s="161"/>
      <c r="O43" s="130"/>
    </row>
    <row r="44" spans="1:15" ht="15.75" customHeight="1">
      <c r="A44" s="162"/>
      <c r="B44" s="155"/>
      <c r="C44" s="170"/>
      <c r="D44" s="165"/>
      <c r="E44" s="156"/>
      <c r="F44" s="157"/>
      <c r="G44" s="158"/>
      <c r="H44" s="159"/>
      <c r="I44" s="160"/>
      <c r="J44" s="160"/>
      <c r="K44" s="160"/>
      <c r="L44" s="160"/>
      <c r="M44" s="161"/>
      <c r="N44" s="161"/>
      <c r="O44" s="130"/>
    </row>
    <row r="45" spans="1:15" ht="15.75" customHeight="1">
      <c r="A45" s="162"/>
      <c r="B45" s="155"/>
      <c r="C45" s="170"/>
      <c r="D45" s="165"/>
      <c r="E45" s="156"/>
      <c r="F45" s="157"/>
      <c r="G45" s="158"/>
      <c r="H45" s="159"/>
      <c r="I45" s="160"/>
      <c r="J45" s="160"/>
      <c r="K45" s="160"/>
      <c r="L45" s="160"/>
      <c r="M45" s="161"/>
      <c r="N45" s="161"/>
      <c r="O45" s="130"/>
    </row>
    <row r="46" spans="1:15" ht="15.75" customHeight="1">
      <c r="A46" s="162"/>
      <c r="B46" s="155"/>
      <c r="C46" s="170"/>
      <c r="D46" s="165"/>
      <c r="E46" s="156"/>
      <c r="F46" s="157"/>
      <c r="G46" s="158"/>
      <c r="H46" s="159"/>
      <c r="I46" s="160"/>
      <c r="J46" s="160"/>
      <c r="K46" s="160"/>
      <c r="L46" s="160"/>
      <c r="M46" s="161"/>
      <c r="N46" s="161"/>
      <c r="O46" s="130"/>
    </row>
    <row r="47" spans="1:15" ht="15.75" customHeight="1">
      <c r="A47" s="162"/>
      <c r="B47" s="155"/>
      <c r="C47" s="170"/>
      <c r="D47" s="171"/>
      <c r="E47" s="156"/>
      <c r="F47" s="157"/>
      <c r="G47" s="158"/>
      <c r="H47" s="159"/>
      <c r="I47" s="160"/>
      <c r="J47" s="160"/>
      <c r="K47" s="160"/>
      <c r="L47" s="160"/>
      <c r="M47" s="161"/>
      <c r="N47" s="161"/>
      <c r="O47" s="130"/>
    </row>
    <row r="48" spans="1:15" ht="15.75" customHeight="1">
      <c r="A48" s="162"/>
      <c r="B48" s="155"/>
      <c r="C48" s="170"/>
      <c r="D48" s="171"/>
      <c r="E48" s="172"/>
      <c r="F48" s="157"/>
      <c r="G48" s="173"/>
      <c r="H48" s="173"/>
      <c r="I48" s="173"/>
      <c r="J48" s="173"/>
      <c r="K48" s="173"/>
      <c r="L48" s="173"/>
      <c r="M48" s="173"/>
      <c r="N48" s="161"/>
      <c r="O48" s="130"/>
    </row>
    <row r="49" spans="1:24" ht="15.75" customHeight="1">
      <c r="A49" s="162"/>
      <c r="B49" s="155"/>
      <c r="C49" s="170"/>
      <c r="D49" s="171"/>
      <c r="E49" s="172"/>
      <c r="F49" s="157"/>
      <c r="G49" s="173"/>
      <c r="H49" s="173"/>
      <c r="I49" s="173"/>
      <c r="J49" s="173"/>
      <c r="K49" s="173"/>
      <c r="L49" s="173"/>
      <c r="M49" s="173"/>
      <c r="N49" s="173"/>
      <c r="O49" s="130"/>
    </row>
    <row r="50" spans="1:24" ht="15.75" customHeight="1">
      <c r="A50" s="162"/>
      <c r="B50" s="155"/>
      <c r="C50" s="170"/>
      <c r="D50" s="171"/>
      <c r="E50" s="172"/>
      <c r="F50" s="157"/>
      <c r="G50" s="173"/>
      <c r="H50" s="173"/>
      <c r="I50" s="173"/>
      <c r="J50" s="173"/>
      <c r="K50" s="173"/>
      <c r="L50" s="173"/>
      <c r="M50" s="173"/>
      <c r="N50" s="173"/>
      <c r="O50" s="130"/>
    </row>
    <row r="51" spans="1:24" ht="16.5" customHeight="1" thickBot="1">
      <c r="A51" s="174"/>
      <c r="B51" s="175"/>
      <c r="C51" s="176"/>
      <c r="D51" s="177"/>
      <c r="E51" s="178"/>
      <c r="F51" s="179"/>
      <c r="G51" s="179"/>
      <c r="H51" s="179"/>
      <c r="I51" s="179"/>
      <c r="J51" s="179"/>
      <c r="K51" s="179"/>
      <c r="L51" s="179"/>
      <c r="M51" s="179"/>
      <c r="N51" s="179"/>
      <c r="O51" s="136"/>
    </row>
    <row r="53" spans="1:24">
      <c r="A53" s="148"/>
      <c r="B53" s="148"/>
      <c r="C53" s="106"/>
      <c r="D53" s="106"/>
      <c r="E53" s="138"/>
      <c r="F53" s="106"/>
      <c r="G53" s="106"/>
      <c r="H53" s="138"/>
      <c r="I53" s="106"/>
      <c r="J53" s="106"/>
      <c r="K53" s="106"/>
      <c r="L53" s="106"/>
      <c r="M53" s="106"/>
      <c r="N53" s="106"/>
    </row>
    <row r="54" spans="1:24">
      <c r="A54" s="148"/>
      <c r="B54" s="149"/>
      <c r="C54" s="106"/>
      <c r="D54" s="106"/>
      <c r="E54" s="139"/>
      <c r="F54" s="140"/>
      <c r="G54" s="106"/>
      <c r="H54" s="141"/>
      <c r="I54" s="139"/>
      <c r="J54" s="139"/>
      <c r="K54" s="139"/>
      <c r="L54" s="139"/>
      <c r="M54" s="106"/>
      <c r="N54" s="106"/>
    </row>
    <row r="55" spans="1:24">
      <c r="A55" s="148"/>
      <c r="B55" s="149"/>
      <c r="C55" s="106"/>
      <c r="D55" s="106"/>
      <c r="E55" s="139"/>
      <c r="F55" s="140"/>
      <c r="G55" s="106"/>
      <c r="H55" s="141"/>
      <c r="I55" s="139"/>
      <c r="J55" s="139"/>
      <c r="K55" s="139"/>
      <c r="L55" s="139"/>
      <c r="M55" s="106"/>
      <c r="N55" s="106"/>
    </row>
    <row r="56" spans="1:24">
      <c r="A56" s="148"/>
      <c r="B56" s="149"/>
      <c r="C56" s="106"/>
      <c r="D56" s="106"/>
      <c r="E56" s="139"/>
      <c r="F56" s="140"/>
      <c r="G56" s="106"/>
      <c r="H56" s="141"/>
      <c r="I56" s="139"/>
      <c r="J56" s="139"/>
      <c r="K56" s="139"/>
      <c r="L56" s="139"/>
      <c r="M56" s="106"/>
      <c r="N56" s="106"/>
    </row>
    <row r="57" spans="1:24">
      <c r="A57" s="353" t="s">
        <v>63</v>
      </c>
      <c r="B57" s="353"/>
      <c r="C57" s="106"/>
      <c r="D57" s="106"/>
      <c r="E57" s="353" t="s">
        <v>64</v>
      </c>
      <c r="F57" s="353"/>
      <c r="G57" s="353"/>
      <c r="H57" s="353"/>
      <c r="I57" s="353"/>
      <c r="J57" s="139"/>
      <c r="K57" s="139"/>
      <c r="L57" s="139"/>
      <c r="M57" s="139"/>
      <c r="N57" s="353" t="s">
        <v>66</v>
      </c>
      <c r="O57" s="353"/>
      <c r="P57" s="149"/>
      <c r="Q57" s="149"/>
    </row>
    <row r="58" spans="1:24">
      <c r="A58" s="357" t="s">
        <v>69</v>
      </c>
      <c r="B58" s="357"/>
      <c r="C58" s="142"/>
      <c r="D58" s="142"/>
      <c r="E58" s="357" t="s">
        <v>99</v>
      </c>
      <c r="F58" s="357"/>
      <c r="G58" s="357"/>
      <c r="H58" s="357"/>
      <c r="I58" s="357"/>
      <c r="J58" s="142"/>
      <c r="K58" s="142"/>
      <c r="L58" s="142"/>
      <c r="M58" s="142"/>
      <c r="N58" s="357" t="s">
        <v>68</v>
      </c>
      <c r="O58" s="357"/>
      <c r="P58" s="150"/>
      <c r="Q58" s="150"/>
    </row>
    <row r="59" spans="1:24" ht="15" thickBot="1">
      <c r="A59" s="148"/>
      <c r="B59" s="148"/>
      <c r="C59" s="106"/>
      <c r="D59" s="106"/>
      <c r="E59" s="368"/>
      <c r="F59" s="368"/>
      <c r="G59" s="368"/>
      <c r="H59" s="368"/>
      <c r="I59" s="143"/>
      <c r="J59" s="143"/>
      <c r="K59" s="143"/>
      <c r="L59" s="143"/>
      <c r="M59" s="368"/>
      <c r="N59" s="368"/>
    </row>
    <row r="60" spans="1:24" s="104" customFormat="1" ht="15.75" customHeight="1">
      <c r="A60" s="181" t="s">
        <v>43</v>
      </c>
      <c r="B60" s="227" t="s">
        <v>85</v>
      </c>
      <c r="C60" s="227" t="s">
        <v>43</v>
      </c>
      <c r="D60" s="358" t="s">
        <v>86</v>
      </c>
      <c r="E60" s="358"/>
      <c r="F60" s="358"/>
      <c r="G60" s="358"/>
      <c r="H60" s="358"/>
      <c r="I60" s="358"/>
      <c r="J60" s="359" t="s">
        <v>90</v>
      </c>
      <c r="K60" s="360"/>
      <c r="L60" s="360"/>
      <c r="M60" s="360"/>
      <c r="N60" s="360"/>
      <c r="O60" s="361"/>
      <c r="P60" s="111"/>
      <c r="Q60" s="117"/>
      <c r="R60" s="118"/>
      <c r="S60" s="117"/>
      <c r="T60" s="119"/>
    </row>
    <row r="61" spans="1:24" s="104" customFormat="1" ht="15" customHeight="1" thickBot="1">
      <c r="A61" s="182">
        <f>A15</f>
        <v>5</v>
      </c>
      <c r="B61" s="183" t="str">
        <f>B15</f>
        <v>CASAS MUESTRA</v>
      </c>
      <c r="C61" s="184">
        <f>C15</f>
        <v>10</v>
      </c>
      <c r="D61" s="365" t="str">
        <f>D15</f>
        <v>ESTACIONAMIENTO</v>
      </c>
      <c r="E61" s="366"/>
      <c r="F61" s="366"/>
      <c r="G61" s="366"/>
      <c r="H61" s="366"/>
      <c r="I61" s="367"/>
      <c r="J61" s="362"/>
      <c r="K61" s="363"/>
      <c r="L61" s="363"/>
      <c r="M61" s="363"/>
      <c r="N61" s="363"/>
      <c r="O61" s="364"/>
      <c r="P61" s="120"/>
      <c r="Q61" s="121"/>
      <c r="R61" s="118"/>
      <c r="S61" s="105"/>
      <c r="T61" s="108"/>
    </row>
    <row r="62" spans="1:24" s="104" customFormat="1" ht="15.75" customHeight="1">
      <c r="A62" s="188" t="s">
        <v>43</v>
      </c>
      <c r="B62" s="187" t="s">
        <v>91</v>
      </c>
      <c r="C62" s="186" t="s">
        <v>93</v>
      </c>
      <c r="D62" s="186" t="s">
        <v>80</v>
      </c>
      <c r="E62" s="186" t="s">
        <v>81</v>
      </c>
      <c r="F62" s="190" t="s">
        <v>82</v>
      </c>
      <c r="G62" s="191" t="s">
        <v>83</v>
      </c>
      <c r="H62" s="158"/>
      <c r="I62" s="191" t="s">
        <v>92</v>
      </c>
      <c r="J62" s="191" t="s">
        <v>49</v>
      </c>
      <c r="K62" s="191" t="s">
        <v>56</v>
      </c>
      <c r="L62" s="160"/>
      <c r="M62" s="161"/>
      <c r="N62" s="161"/>
      <c r="O62" s="144"/>
      <c r="P62" s="120"/>
      <c r="Q62" s="122"/>
      <c r="R62" s="123"/>
      <c r="S62" s="122"/>
      <c r="T62" s="123"/>
      <c r="U62" s="122"/>
      <c r="V62" s="122"/>
      <c r="W62" s="122"/>
      <c r="X62" s="122"/>
    </row>
    <row r="63" spans="1:24" s="104" customFormat="1" ht="15.75" customHeight="1">
      <c r="A63" s="189">
        <f>'EST. 1'!B24</f>
        <v>4020859</v>
      </c>
      <c r="B63" s="185" t="str">
        <f>'EST. 1'!C24</f>
        <v>SUMINISTRO DE MATERIAL CEMENTANTE</v>
      </c>
      <c r="C63" s="192"/>
      <c r="D63" s="192"/>
      <c r="E63" s="160"/>
      <c r="F63" s="160"/>
      <c r="G63" s="160"/>
      <c r="H63" s="160"/>
      <c r="I63" s="160"/>
      <c r="J63" s="160"/>
      <c r="L63" s="160"/>
      <c r="M63" s="161"/>
      <c r="N63" s="161"/>
      <c r="O63" s="144"/>
      <c r="P63" s="120"/>
      <c r="Q63" s="122"/>
      <c r="R63" s="123"/>
      <c r="S63" s="122"/>
      <c r="T63" s="123"/>
      <c r="U63" s="122"/>
      <c r="V63" s="122"/>
      <c r="W63" s="122"/>
      <c r="X63" s="122"/>
    </row>
    <row r="64" spans="1:24" s="104" customFormat="1" ht="15.75" customHeight="1">
      <c r="A64" s="189"/>
      <c r="B64" s="185" t="s">
        <v>103</v>
      </c>
      <c r="C64" s="192" t="s">
        <v>120</v>
      </c>
      <c r="D64" s="192" t="s">
        <v>102</v>
      </c>
      <c r="E64" s="160">
        <v>4.4000000000000004</v>
      </c>
      <c r="F64" s="160">
        <v>1.52</v>
      </c>
      <c r="G64" s="160"/>
      <c r="H64" s="160"/>
      <c r="I64" s="160">
        <v>8</v>
      </c>
      <c r="J64" s="160">
        <f>TRUNC(E64*F64*I64,2)</f>
        <v>53.5</v>
      </c>
      <c r="K64" s="160"/>
      <c r="L64" s="160"/>
      <c r="M64" s="202"/>
      <c r="N64" s="161"/>
      <c r="O64" s="144"/>
      <c r="P64" s="124"/>
      <c r="Q64" s="122"/>
      <c r="R64" s="125"/>
      <c r="S64" s="126"/>
      <c r="T64" s="127"/>
      <c r="U64" s="128"/>
      <c r="V64" s="129"/>
      <c r="W64" s="129"/>
      <c r="X64" s="129"/>
    </row>
    <row r="65" spans="1:24" ht="15.75" customHeight="1">
      <c r="A65" s="189"/>
      <c r="B65" s="212" t="s">
        <v>56</v>
      </c>
      <c r="C65" s="167"/>
      <c r="D65" s="213" t="s">
        <v>101</v>
      </c>
      <c r="E65" s="156"/>
      <c r="F65" s="157"/>
      <c r="G65" s="158"/>
      <c r="H65" s="159"/>
      <c r="I65" s="160"/>
      <c r="K65" s="193">
        <f>SUM(J64:J64)</f>
        <v>53.5</v>
      </c>
      <c r="L65" s="160"/>
      <c r="M65" s="161"/>
      <c r="N65" s="161"/>
      <c r="O65" s="130"/>
      <c r="P65" s="111"/>
      <c r="Q65" s="122"/>
      <c r="R65" s="131"/>
      <c r="S65" s="132"/>
      <c r="T65" s="133"/>
      <c r="U65" s="132"/>
      <c r="V65" s="129"/>
      <c r="W65" s="129"/>
      <c r="X65" s="129"/>
    </row>
    <row r="66" spans="1:24" ht="15.75" customHeight="1">
      <c r="A66" s="198"/>
      <c r="K66" s="160"/>
      <c r="L66" s="160"/>
      <c r="M66" s="161"/>
      <c r="N66" s="161"/>
      <c r="O66" s="130"/>
      <c r="P66" s="111"/>
      <c r="Q66" s="122"/>
      <c r="R66" s="131"/>
      <c r="S66" s="132"/>
      <c r="T66" s="133"/>
      <c r="U66" s="132"/>
      <c r="V66" s="129"/>
      <c r="W66" s="129"/>
      <c r="X66" s="129"/>
    </row>
    <row r="67" spans="1:24" ht="15.75" customHeight="1">
      <c r="A67" s="189"/>
      <c r="B67" s="185"/>
      <c r="C67" s="192"/>
      <c r="D67" s="192"/>
      <c r="E67" s="200"/>
      <c r="F67" s="158"/>
      <c r="G67" s="158"/>
      <c r="H67" s="159"/>
      <c r="I67" s="160"/>
      <c r="J67" s="104"/>
      <c r="K67" s="160"/>
      <c r="L67" s="160"/>
      <c r="M67" s="161"/>
      <c r="N67" s="161"/>
      <c r="O67" s="130"/>
      <c r="P67" s="111"/>
      <c r="Q67" s="122"/>
      <c r="R67" s="131"/>
      <c r="S67" s="132"/>
      <c r="T67" s="133"/>
      <c r="U67" s="132"/>
      <c r="V67" s="129"/>
      <c r="W67" s="129"/>
      <c r="X67" s="129"/>
    </row>
    <row r="68" spans="1:24" ht="15.75" customHeight="1">
      <c r="A68" s="166"/>
      <c r="B68" s="163"/>
      <c r="C68" s="155"/>
      <c r="D68" s="165"/>
      <c r="E68" s="156"/>
      <c r="F68" s="157"/>
      <c r="G68" s="158"/>
      <c r="H68" s="159"/>
      <c r="I68" s="160"/>
      <c r="J68" s="160"/>
      <c r="K68" s="160"/>
      <c r="L68" s="160"/>
      <c r="M68" s="161"/>
      <c r="N68" s="161"/>
      <c r="O68" s="130"/>
      <c r="P68" s="111"/>
      <c r="Q68" s="122"/>
      <c r="R68" s="131"/>
      <c r="S68" s="132"/>
      <c r="T68" s="133"/>
      <c r="U68" s="132"/>
      <c r="V68" s="129"/>
      <c r="W68" s="129"/>
      <c r="X68" s="129"/>
    </row>
    <row r="69" spans="1:24" ht="15.75" customHeight="1">
      <c r="A69" s="166"/>
      <c r="B69" s="195"/>
      <c r="C69" s="155"/>
      <c r="D69" s="192"/>
      <c r="E69" s="156"/>
      <c r="F69" s="157"/>
      <c r="G69" s="158"/>
      <c r="H69" s="159"/>
      <c r="I69" s="160"/>
      <c r="J69" s="160"/>
      <c r="K69" s="160"/>
      <c r="L69" s="160"/>
      <c r="M69" s="161"/>
      <c r="N69" s="161"/>
      <c r="O69" s="130"/>
      <c r="P69" s="111"/>
      <c r="Q69" s="122"/>
      <c r="R69" s="131"/>
      <c r="S69" s="132"/>
      <c r="T69" s="133"/>
      <c r="U69" s="132"/>
      <c r="V69" s="129"/>
      <c r="W69" s="129"/>
      <c r="X69" s="129"/>
    </row>
    <row r="70" spans="1:24" ht="15.75" customHeight="1">
      <c r="A70" s="198"/>
      <c r="G70" s="134"/>
      <c r="M70" s="134"/>
      <c r="O70" s="130"/>
      <c r="P70" s="111"/>
      <c r="Q70" s="122"/>
      <c r="R70" s="131"/>
      <c r="S70" s="132"/>
      <c r="T70" s="133"/>
      <c r="U70" s="132"/>
      <c r="V70" s="129"/>
      <c r="W70" s="129"/>
      <c r="X70" s="129"/>
    </row>
    <row r="71" spans="1:24" ht="15.75" customHeight="1">
      <c r="A71" s="198"/>
      <c r="G71" s="134"/>
      <c r="M71" s="134"/>
      <c r="O71" s="130"/>
      <c r="P71" s="111"/>
      <c r="Q71" s="122"/>
      <c r="R71" s="131"/>
      <c r="S71" s="132"/>
      <c r="T71" s="133"/>
      <c r="U71" s="132"/>
      <c r="V71" s="129"/>
      <c r="W71" s="129"/>
      <c r="X71" s="129"/>
    </row>
    <row r="72" spans="1:24" ht="15.75" customHeight="1">
      <c r="A72" s="198"/>
      <c r="G72" s="134"/>
      <c r="M72" s="134"/>
      <c r="O72" s="130"/>
    </row>
    <row r="73" spans="1:24" ht="15.75" customHeight="1">
      <c r="A73" s="198"/>
      <c r="G73" s="134"/>
      <c r="M73" s="134"/>
      <c r="O73" s="130"/>
    </row>
    <row r="74" spans="1:24" ht="15.75" customHeight="1">
      <c r="A74" s="198"/>
      <c r="G74" s="134"/>
      <c r="L74" s="160"/>
      <c r="M74" s="161"/>
      <c r="N74" s="161"/>
      <c r="O74" s="130"/>
    </row>
    <row r="75" spans="1:24" ht="15.75" customHeight="1">
      <c r="A75" s="168"/>
      <c r="B75" s="169"/>
      <c r="C75" s="155"/>
      <c r="D75" s="165"/>
      <c r="E75" s="156"/>
      <c r="F75" s="157"/>
      <c r="G75" s="158"/>
      <c r="H75" s="159"/>
      <c r="I75" s="160"/>
      <c r="J75" s="160"/>
      <c r="K75" s="160"/>
      <c r="L75" s="160"/>
      <c r="M75" s="161"/>
      <c r="N75" s="161"/>
      <c r="O75" s="130"/>
    </row>
    <row r="76" spans="1:24" ht="15.75" customHeight="1">
      <c r="A76" s="168"/>
      <c r="B76" s="169"/>
      <c r="C76" s="155"/>
      <c r="D76" s="165"/>
      <c r="E76" s="156"/>
      <c r="F76" s="157"/>
      <c r="G76" s="158"/>
      <c r="H76" s="159"/>
      <c r="I76" s="160"/>
      <c r="J76" s="160"/>
      <c r="K76" s="160"/>
      <c r="L76" s="160"/>
      <c r="M76" s="161"/>
      <c r="N76" s="161"/>
      <c r="O76" s="130"/>
    </row>
    <row r="77" spans="1:24" ht="15.75" customHeight="1">
      <c r="A77" s="168"/>
      <c r="B77" s="169"/>
      <c r="C77" s="155"/>
      <c r="D77" s="165"/>
      <c r="E77" s="156"/>
      <c r="F77" s="157"/>
      <c r="G77" s="158"/>
      <c r="H77" s="159"/>
      <c r="I77" s="160"/>
      <c r="J77" s="160"/>
      <c r="K77" s="160"/>
      <c r="L77" s="160"/>
      <c r="M77" s="161"/>
      <c r="N77" s="161"/>
      <c r="O77" s="130"/>
    </row>
    <row r="78" spans="1:24" ht="15.75" customHeight="1">
      <c r="A78" s="168"/>
      <c r="B78" s="169"/>
      <c r="C78" s="155"/>
      <c r="D78" s="165"/>
      <c r="E78" s="156"/>
      <c r="F78" s="157"/>
      <c r="G78" s="158"/>
      <c r="H78" s="159"/>
      <c r="I78" s="160"/>
      <c r="J78" s="160"/>
      <c r="K78" s="160"/>
      <c r="L78" s="160"/>
      <c r="M78" s="161"/>
      <c r="N78" s="161"/>
      <c r="O78" s="130"/>
    </row>
    <row r="79" spans="1:24" ht="15.75" customHeight="1">
      <c r="A79" s="168"/>
      <c r="B79" s="169"/>
      <c r="C79" s="155"/>
      <c r="D79" s="165"/>
      <c r="E79" s="156"/>
      <c r="F79" s="157"/>
      <c r="G79" s="158"/>
      <c r="H79" s="159"/>
      <c r="I79" s="160"/>
      <c r="J79" s="160"/>
      <c r="K79" s="160"/>
      <c r="L79" s="160"/>
      <c r="M79" s="161"/>
      <c r="N79" s="161"/>
      <c r="O79" s="130"/>
    </row>
    <row r="80" spans="1:24" ht="15.75" customHeight="1">
      <c r="A80" s="168"/>
      <c r="B80" s="169"/>
      <c r="C80" s="155"/>
      <c r="D80" s="165"/>
      <c r="E80" s="156"/>
      <c r="F80" s="157"/>
      <c r="G80" s="158"/>
      <c r="H80" s="159"/>
      <c r="I80" s="160"/>
      <c r="J80" s="160"/>
      <c r="K80" s="160"/>
      <c r="L80" s="160"/>
      <c r="M80" s="161"/>
      <c r="N80" s="161"/>
      <c r="O80" s="130"/>
    </row>
    <row r="81" spans="1:15" ht="15.75" customHeight="1">
      <c r="A81" s="162"/>
      <c r="B81" s="155"/>
      <c r="C81" s="155"/>
      <c r="D81" s="165"/>
      <c r="E81" s="156"/>
      <c r="F81" s="157"/>
      <c r="G81" s="158"/>
      <c r="H81" s="159"/>
      <c r="I81" s="160"/>
      <c r="J81" s="160"/>
      <c r="K81" s="160"/>
      <c r="L81" s="160"/>
      <c r="M81" s="161"/>
      <c r="N81" s="161"/>
      <c r="O81" s="130"/>
    </row>
    <row r="82" spans="1:15" ht="15.75" customHeight="1">
      <c r="A82" s="162"/>
      <c r="B82" s="155"/>
      <c r="C82" s="155"/>
      <c r="D82" s="165"/>
      <c r="E82" s="156"/>
      <c r="F82" s="157"/>
      <c r="G82" s="158"/>
      <c r="H82" s="159"/>
      <c r="I82" s="160"/>
      <c r="J82" s="160"/>
      <c r="K82" s="160"/>
      <c r="L82" s="160"/>
      <c r="M82" s="161"/>
      <c r="N82" s="161"/>
      <c r="O82" s="130"/>
    </row>
    <row r="83" spans="1:15" ht="15.75" customHeight="1">
      <c r="A83" s="162"/>
      <c r="B83" s="155"/>
      <c r="C83" s="155"/>
      <c r="D83" s="165"/>
      <c r="E83" s="156"/>
      <c r="F83" s="157"/>
      <c r="G83" s="158"/>
      <c r="H83" s="159"/>
      <c r="I83" s="160"/>
      <c r="J83" s="160"/>
      <c r="K83" s="160"/>
      <c r="L83" s="160"/>
      <c r="M83" s="161"/>
      <c r="N83" s="161"/>
      <c r="O83" s="130"/>
    </row>
    <row r="84" spans="1:15" ht="15.75" customHeight="1">
      <c r="A84" s="162"/>
      <c r="B84" s="155"/>
      <c r="C84" s="155"/>
      <c r="D84" s="165"/>
      <c r="E84" s="156"/>
      <c r="F84" s="157"/>
      <c r="G84" s="158"/>
      <c r="H84" s="159"/>
      <c r="I84" s="160"/>
      <c r="J84" s="160"/>
      <c r="K84" s="160"/>
      <c r="L84" s="160"/>
      <c r="M84" s="161"/>
      <c r="N84" s="161"/>
      <c r="O84" s="130"/>
    </row>
    <row r="85" spans="1:15" ht="15.75" customHeight="1">
      <c r="A85" s="162"/>
      <c r="B85" s="155"/>
      <c r="C85" s="170"/>
      <c r="D85" s="165"/>
      <c r="E85" s="156"/>
      <c r="F85" s="157"/>
      <c r="G85" s="158"/>
      <c r="H85" s="159"/>
      <c r="I85" s="160"/>
      <c r="J85" s="160"/>
      <c r="K85" s="160"/>
      <c r="L85" s="160"/>
      <c r="M85" s="161"/>
      <c r="N85" s="161"/>
      <c r="O85" s="130"/>
    </row>
    <row r="86" spans="1:15" ht="15.75" customHeight="1">
      <c r="A86" s="162"/>
      <c r="B86" s="155"/>
      <c r="C86" s="170"/>
      <c r="D86" s="165"/>
      <c r="E86" s="156"/>
      <c r="F86" s="157"/>
      <c r="G86" s="158"/>
      <c r="H86" s="159"/>
      <c r="I86" s="160"/>
      <c r="J86" s="160"/>
      <c r="K86" s="160"/>
      <c r="L86" s="160"/>
      <c r="M86" s="161"/>
      <c r="N86" s="161"/>
      <c r="O86" s="130"/>
    </row>
    <row r="87" spans="1:15" ht="15.75" customHeight="1">
      <c r="A87" s="162"/>
      <c r="B87" s="155"/>
      <c r="C87" s="170"/>
      <c r="D87" s="165"/>
      <c r="E87" s="156"/>
      <c r="F87" s="157"/>
      <c r="G87" s="158"/>
      <c r="H87" s="159"/>
      <c r="I87" s="160"/>
      <c r="J87" s="160"/>
      <c r="K87" s="160"/>
      <c r="L87" s="160"/>
      <c r="M87" s="161"/>
      <c r="N87" s="161"/>
      <c r="O87" s="130"/>
    </row>
    <row r="88" spans="1:15" ht="15.75" customHeight="1">
      <c r="A88" s="162"/>
      <c r="B88" s="155"/>
      <c r="C88" s="170"/>
      <c r="D88" s="165"/>
      <c r="E88" s="156"/>
      <c r="F88" s="157"/>
      <c r="G88" s="158"/>
      <c r="H88" s="159"/>
      <c r="I88" s="160"/>
      <c r="J88" s="160"/>
      <c r="K88" s="160"/>
      <c r="L88" s="160"/>
      <c r="M88" s="161"/>
      <c r="N88" s="161"/>
      <c r="O88" s="130"/>
    </row>
    <row r="89" spans="1:15" ht="15.75" customHeight="1">
      <c r="A89" s="162"/>
      <c r="B89" s="155"/>
      <c r="C89" s="170"/>
      <c r="D89" s="171"/>
      <c r="E89" s="156"/>
      <c r="F89" s="157"/>
      <c r="G89" s="158"/>
      <c r="H89" s="159"/>
      <c r="I89" s="160"/>
      <c r="J89" s="160"/>
      <c r="K89" s="160"/>
      <c r="L89" s="160"/>
      <c r="M89" s="161"/>
      <c r="N89" s="161"/>
      <c r="O89" s="130"/>
    </row>
    <row r="90" spans="1:15" ht="15.75" customHeight="1">
      <c r="A90" s="162"/>
      <c r="B90" s="155"/>
      <c r="C90" s="170"/>
      <c r="D90" s="171"/>
      <c r="E90" s="172"/>
      <c r="F90" s="157"/>
      <c r="G90" s="173"/>
      <c r="H90" s="173"/>
      <c r="I90" s="173"/>
      <c r="J90" s="173"/>
      <c r="K90" s="173"/>
      <c r="L90" s="173"/>
      <c r="M90" s="173"/>
      <c r="N90" s="161"/>
      <c r="O90" s="130"/>
    </row>
    <row r="91" spans="1:15" ht="15.75" customHeight="1">
      <c r="A91" s="162"/>
      <c r="B91" s="155"/>
      <c r="C91" s="170"/>
      <c r="D91" s="171"/>
      <c r="E91" s="172"/>
      <c r="F91" s="157"/>
      <c r="G91" s="173"/>
      <c r="H91" s="173"/>
      <c r="I91" s="173"/>
      <c r="J91" s="173"/>
      <c r="K91" s="173"/>
      <c r="L91" s="173"/>
      <c r="M91" s="173"/>
      <c r="N91" s="173"/>
      <c r="O91" s="130"/>
    </row>
    <row r="92" spans="1:15" ht="15.75" customHeight="1">
      <c r="A92" s="162"/>
      <c r="B92" s="155"/>
      <c r="C92" s="170"/>
      <c r="D92" s="171"/>
      <c r="E92" s="172"/>
      <c r="F92" s="157"/>
      <c r="G92" s="173"/>
      <c r="H92" s="173"/>
      <c r="I92" s="173"/>
      <c r="J92" s="173"/>
      <c r="K92" s="173"/>
      <c r="L92" s="173"/>
      <c r="M92" s="173"/>
      <c r="N92" s="173"/>
      <c r="O92" s="130"/>
    </row>
    <row r="93" spans="1:15" ht="16.5" customHeight="1" thickBot="1">
      <c r="A93" s="174"/>
      <c r="B93" s="175"/>
      <c r="C93" s="176"/>
      <c r="D93" s="177"/>
      <c r="E93" s="178"/>
      <c r="F93" s="179"/>
      <c r="G93" s="179"/>
      <c r="H93" s="179"/>
      <c r="I93" s="179"/>
      <c r="J93" s="179"/>
      <c r="K93" s="179"/>
      <c r="L93" s="179"/>
      <c r="M93" s="179"/>
      <c r="N93" s="179"/>
      <c r="O93" s="136"/>
    </row>
    <row r="95" spans="1:15">
      <c r="A95" s="148"/>
      <c r="B95" s="148"/>
      <c r="C95" s="106"/>
      <c r="D95" s="106"/>
      <c r="E95" s="138"/>
      <c r="F95" s="106"/>
      <c r="G95" s="106"/>
      <c r="H95" s="138"/>
      <c r="I95" s="106"/>
      <c r="J95" s="106"/>
      <c r="K95" s="106"/>
      <c r="L95" s="106"/>
      <c r="M95" s="106"/>
      <c r="N95" s="106"/>
    </row>
    <row r="96" spans="1:15">
      <c r="A96" s="148"/>
      <c r="B96" s="149"/>
      <c r="C96" s="106"/>
      <c r="D96" s="106"/>
      <c r="E96" s="139"/>
      <c r="F96" s="140"/>
      <c r="G96" s="106"/>
      <c r="H96" s="141"/>
      <c r="I96" s="139"/>
      <c r="J96" s="139"/>
      <c r="K96" s="139"/>
      <c r="L96" s="139"/>
      <c r="M96" s="106"/>
      <c r="N96" s="106"/>
    </row>
    <row r="97" spans="1:24">
      <c r="A97" s="148"/>
      <c r="B97" s="149"/>
      <c r="C97" s="106"/>
      <c r="D97" s="106"/>
      <c r="E97" s="139"/>
      <c r="F97" s="140"/>
      <c r="G97" s="106"/>
      <c r="H97" s="141"/>
      <c r="I97" s="139"/>
      <c r="J97" s="139"/>
      <c r="K97" s="139"/>
      <c r="L97" s="139"/>
      <c r="M97" s="106"/>
      <c r="N97" s="106"/>
    </row>
    <row r="98" spans="1:24">
      <c r="A98" s="148"/>
      <c r="B98" s="149"/>
      <c r="C98" s="106"/>
      <c r="D98" s="106"/>
      <c r="E98" s="139"/>
      <c r="F98" s="140"/>
      <c r="G98" s="106"/>
      <c r="H98" s="141"/>
      <c r="I98" s="139"/>
      <c r="J98" s="139"/>
      <c r="K98" s="139"/>
      <c r="L98" s="139"/>
      <c r="M98" s="106"/>
      <c r="N98" s="106"/>
    </row>
    <row r="99" spans="1:24">
      <c r="A99" s="353" t="s">
        <v>63</v>
      </c>
      <c r="B99" s="353"/>
      <c r="C99" s="106"/>
      <c r="D99" s="106"/>
      <c r="E99" s="353" t="s">
        <v>64</v>
      </c>
      <c r="F99" s="353"/>
      <c r="G99" s="353"/>
      <c r="H99" s="353"/>
      <c r="I99" s="353"/>
      <c r="J99" s="139"/>
      <c r="K99" s="139"/>
      <c r="L99" s="139"/>
      <c r="M99" s="139"/>
      <c r="N99" s="353" t="s">
        <v>66</v>
      </c>
      <c r="O99" s="353"/>
      <c r="P99" s="149"/>
      <c r="Q99" s="149"/>
    </row>
    <row r="100" spans="1:24" ht="15" thickBot="1">
      <c r="A100" s="357" t="s">
        <v>69</v>
      </c>
      <c r="B100" s="357"/>
      <c r="C100" s="142"/>
      <c r="D100" s="142"/>
      <c r="E100" s="357" t="s">
        <v>99</v>
      </c>
      <c r="F100" s="357"/>
      <c r="G100" s="357"/>
      <c r="H100" s="357"/>
      <c r="I100" s="357"/>
      <c r="J100" s="142"/>
      <c r="K100" s="142"/>
      <c r="L100" s="142"/>
      <c r="M100" s="142"/>
      <c r="N100" s="357" t="s">
        <v>68</v>
      </c>
      <c r="O100" s="357"/>
      <c r="P100" s="150"/>
      <c r="Q100" s="150"/>
    </row>
    <row r="101" spans="1:24" s="104" customFormat="1" ht="15.75" customHeight="1">
      <c r="A101" s="181" t="s">
        <v>43</v>
      </c>
      <c r="B101" s="227" t="s">
        <v>85</v>
      </c>
      <c r="C101" s="227" t="s">
        <v>43</v>
      </c>
      <c r="D101" s="358" t="s">
        <v>86</v>
      </c>
      <c r="E101" s="358"/>
      <c r="F101" s="358"/>
      <c r="G101" s="358"/>
      <c r="H101" s="358"/>
      <c r="I101" s="358"/>
      <c r="J101" s="359" t="s">
        <v>90</v>
      </c>
      <c r="K101" s="360"/>
      <c r="L101" s="360"/>
      <c r="M101" s="360"/>
      <c r="N101" s="360"/>
      <c r="O101" s="361"/>
      <c r="P101" s="111"/>
      <c r="Q101" s="117"/>
      <c r="R101" s="118"/>
      <c r="S101" s="117"/>
      <c r="T101" s="119"/>
    </row>
    <row r="102" spans="1:24" s="104" customFormat="1" ht="15" customHeight="1" thickBot="1">
      <c r="A102" s="182">
        <f>'EST. 1'!B20</f>
        <v>5</v>
      </c>
      <c r="B102" s="183" t="str">
        <f>'EST. 1'!C20</f>
        <v>CASAS MUESTRA</v>
      </c>
      <c r="C102" s="184">
        <f>'EST. 1'!B26</f>
        <v>8</v>
      </c>
      <c r="D102" s="365" t="str">
        <f>'EST. 1'!C26</f>
        <v>DISEÑO DE PRIVADA</v>
      </c>
      <c r="E102" s="366"/>
      <c r="F102" s="366"/>
      <c r="G102" s="366"/>
      <c r="H102" s="366"/>
      <c r="I102" s="367"/>
      <c r="J102" s="362"/>
      <c r="K102" s="363"/>
      <c r="L102" s="363"/>
      <c r="M102" s="363"/>
      <c r="N102" s="363"/>
      <c r="O102" s="364"/>
      <c r="P102" s="120"/>
      <c r="Q102" s="121"/>
      <c r="R102" s="118"/>
      <c r="S102" s="105"/>
      <c r="T102" s="108"/>
    </row>
    <row r="103" spans="1:24" s="104" customFormat="1" ht="15.75" customHeight="1">
      <c r="A103" s="188" t="s">
        <v>43</v>
      </c>
      <c r="B103" s="187" t="s">
        <v>91</v>
      </c>
      <c r="C103" s="186" t="s">
        <v>93</v>
      </c>
      <c r="D103" s="186" t="s">
        <v>80</v>
      </c>
      <c r="E103" s="186" t="s">
        <v>81</v>
      </c>
      <c r="F103" s="190" t="s">
        <v>82</v>
      </c>
      <c r="G103" s="191" t="s">
        <v>83</v>
      </c>
      <c r="H103" s="158"/>
      <c r="I103" s="191" t="s">
        <v>92</v>
      </c>
      <c r="J103" s="191" t="s">
        <v>49</v>
      </c>
      <c r="K103" s="191" t="s">
        <v>56</v>
      </c>
      <c r="L103" s="160"/>
      <c r="M103" s="161"/>
      <c r="N103" s="161"/>
      <c r="O103" s="144"/>
      <c r="P103" s="120"/>
      <c r="Q103" s="122"/>
      <c r="R103" s="123"/>
      <c r="S103" s="122"/>
      <c r="T103" s="123"/>
      <c r="U103" s="122"/>
      <c r="V103" s="122"/>
      <c r="W103" s="122"/>
      <c r="X103" s="122"/>
    </row>
    <row r="104" spans="1:24" s="104" customFormat="1" ht="15.75" customHeight="1">
      <c r="A104" s="189">
        <f>'EST. 1'!B27</f>
        <v>4020260</v>
      </c>
      <c r="B104" s="185" t="str">
        <f>'EST. 1'!C27</f>
        <v>HUELLA CONCRETO 60X50 CM</v>
      </c>
      <c r="C104" s="192"/>
      <c r="D104" s="192"/>
      <c r="E104" s="160"/>
      <c r="F104" s="160"/>
      <c r="G104" s="160"/>
      <c r="H104" s="160"/>
      <c r="I104" s="160"/>
      <c r="J104" s="160"/>
      <c r="L104" s="160"/>
      <c r="M104" s="161"/>
      <c r="N104" s="161"/>
      <c r="O104" s="144"/>
      <c r="P104" s="120"/>
      <c r="Q104" s="122"/>
      <c r="R104" s="123"/>
      <c r="S104" s="122"/>
      <c r="T104" s="123"/>
      <c r="U104" s="122"/>
      <c r="V104" s="122"/>
      <c r="W104" s="122"/>
      <c r="X104" s="122"/>
    </row>
    <row r="105" spans="1:24" s="104" customFormat="1" ht="15.75" customHeight="1">
      <c r="A105" s="189"/>
      <c r="B105" s="252" t="s">
        <v>121</v>
      </c>
      <c r="C105" s="192"/>
      <c r="D105" s="192" t="s">
        <v>122</v>
      </c>
      <c r="E105" s="160"/>
      <c r="F105" s="160"/>
      <c r="G105" s="160"/>
      <c r="H105" s="160"/>
      <c r="I105" s="160">
        <v>6</v>
      </c>
      <c r="K105" s="251">
        <f>I105</f>
        <v>6</v>
      </c>
      <c r="L105" s="160"/>
      <c r="M105" s="202"/>
      <c r="N105" s="161"/>
      <c r="O105" s="144"/>
      <c r="P105" s="124"/>
      <c r="Q105" s="122"/>
      <c r="R105" s="125"/>
      <c r="S105" s="126"/>
      <c r="T105" s="127"/>
      <c r="U105" s="128"/>
      <c r="V105" s="129"/>
      <c r="W105" s="129"/>
      <c r="X105" s="129"/>
    </row>
    <row r="106" spans="1:24" ht="15.75" customHeight="1">
      <c r="A106" s="189"/>
      <c r="B106" s="185"/>
      <c r="C106" s="192"/>
      <c r="D106" s="192"/>
      <c r="E106" s="160"/>
      <c r="F106" s="160"/>
      <c r="G106" s="160"/>
      <c r="H106" s="160"/>
      <c r="I106" s="160"/>
      <c r="J106" s="160"/>
      <c r="L106" s="160"/>
      <c r="M106" s="161"/>
      <c r="N106" s="161"/>
      <c r="O106" s="130"/>
      <c r="P106" s="111"/>
      <c r="Q106" s="122"/>
      <c r="R106" s="131"/>
      <c r="S106" s="132"/>
      <c r="T106" s="133"/>
      <c r="U106" s="132"/>
      <c r="V106" s="129"/>
      <c r="W106" s="129"/>
      <c r="X106" s="129"/>
    </row>
    <row r="107" spans="1:24" ht="15.75" customHeight="1">
      <c r="A107" s="198"/>
      <c r="L107" s="160"/>
      <c r="M107" s="161"/>
      <c r="N107" s="161"/>
      <c r="O107" s="130"/>
      <c r="P107" s="111"/>
      <c r="Q107" s="122"/>
      <c r="R107" s="131"/>
      <c r="S107" s="132"/>
      <c r="T107" s="133"/>
      <c r="U107" s="132"/>
      <c r="V107" s="129"/>
      <c r="W107" s="129"/>
      <c r="X107" s="129"/>
    </row>
    <row r="108" spans="1:24" ht="15.75" customHeight="1">
      <c r="A108" s="166"/>
      <c r="B108" s="230"/>
      <c r="C108" s="231"/>
      <c r="D108" s="213"/>
      <c r="E108" s="232"/>
      <c r="F108" s="157"/>
      <c r="G108" s="158"/>
      <c r="H108" s="159"/>
      <c r="I108" s="160"/>
      <c r="J108" s="160"/>
      <c r="L108" s="160"/>
      <c r="M108" s="161"/>
      <c r="N108" s="161"/>
      <c r="O108" s="130"/>
      <c r="P108" s="111"/>
      <c r="Q108" s="122"/>
      <c r="R108" s="131"/>
      <c r="S108" s="132"/>
      <c r="T108" s="133"/>
      <c r="U108" s="132"/>
      <c r="V108" s="129"/>
      <c r="W108" s="129"/>
      <c r="X108" s="129"/>
    </row>
    <row r="109" spans="1:24" ht="15.75" customHeight="1">
      <c r="A109" s="198"/>
      <c r="K109" s="160"/>
      <c r="L109" s="160"/>
      <c r="M109" s="161"/>
      <c r="N109" s="161"/>
      <c r="O109" s="130"/>
      <c r="P109" s="111"/>
      <c r="Q109" s="122"/>
      <c r="R109" s="131"/>
      <c r="S109" s="132"/>
      <c r="T109" s="133"/>
      <c r="U109" s="132"/>
      <c r="V109" s="129"/>
      <c r="W109" s="129"/>
      <c r="X109" s="129"/>
    </row>
    <row r="110" spans="1:24" ht="15.75" customHeight="1">
      <c r="A110" s="198"/>
      <c r="K110" s="160"/>
      <c r="L110" s="160"/>
      <c r="M110" s="161"/>
      <c r="N110" s="161"/>
      <c r="O110" s="130"/>
      <c r="P110" s="111"/>
      <c r="Q110" s="122"/>
      <c r="R110" s="131"/>
      <c r="S110" s="132"/>
      <c r="T110" s="133"/>
      <c r="U110" s="132"/>
      <c r="V110" s="129"/>
      <c r="W110" s="129"/>
      <c r="X110" s="129"/>
    </row>
    <row r="111" spans="1:24" ht="15.75" customHeight="1">
      <c r="A111" s="198"/>
      <c r="K111" s="160"/>
      <c r="L111" s="160"/>
      <c r="M111" s="161"/>
      <c r="N111" s="161"/>
      <c r="O111" s="130"/>
      <c r="P111" s="111"/>
      <c r="Q111" s="122"/>
      <c r="R111" s="131"/>
      <c r="S111" s="132"/>
      <c r="T111" s="133"/>
      <c r="U111" s="132"/>
      <c r="V111" s="129"/>
      <c r="W111" s="129"/>
      <c r="X111" s="129"/>
    </row>
    <row r="112" spans="1:24" ht="15.75" customHeight="1">
      <c r="A112" s="198"/>
      <c r="K112" s="160"/>
      <c r="L112" s="160"/>
      <c r="M112" s="161"/>
      <c r="N112" s="161"/>
      <c r="O112" s="130"/>
      <c r="P112" s="111"/>
      <c r="Q112" s="122"/>
      <c r="R112" s="131"/>
      <c r="S112" s="132"/>
      <c r="T112" s="133"/>
      <c r="U112" s="132"/>
      <c r="V112" s="129"/>
      <c r="W112" s="129"/>
      <c r="X112" s="129"/>
    </row>
    <row r="113" spans="1:24" ht="15.75" customHeight="1">
      <c r="A113" s="198"/>
      <c r="K113" s="160"/>
      <c r="L113" s="160"/>
      <c r="M113" s="161"/>
      <c r="N113" s="161"/>
      <c r="O113" s="130"/>
      <c r="P113" s="111"/>
      <c r="Q113" s="122"/>
      <c r="R113" s="131"/>
      <c r="S113" s="132"/>
      <c r="T113" s="133"/>
      <c r="U113" s="132"/>
      <c r="V113" s="129"/>
      <c r="W113" s="129"/>
      <c r="X113" s="129"/>
    </row>
    <row r="114" spans="1:24" ht="15.75" customHeight="1">
      <c r="A114" s="189"/>
      <c r="B114" s="185"/>
      <c r="C114" s="192"/>
      <c r="D114" s="192"/>
      <c r="E114" s="200"/>
      <c r="F114" s="158"/>
      <c r="G114" s="158"/>
      <c r="H114" s="159"/>
      <c r="I114" s="160"/>
      <c r="J114" s="104"/>
      <c r="K114" s="160"/>
      <c r="L114" s="160"/>
      <c r="M114" s="161"/>
      <c r="N114" s="161"/>
      <c r="O114" s="130"/>
      <c r="P114" s="111"/>
      <c r="Q114" s="122"/>
      <c r="R114" s="131"/>
      <c r="S114" s="132"/>
      <c r="T114" s="133"/>
      <c r="U114" s="132"/>
      <c r="V114" s="129"/>
      <c r="W114" s="129"/>
      <c r="X114" s="129"/>
    </row>
    <row r="115" spans="1:24" ht="15.75" customHeight="1">
      <c r="A115" s="166"/>
      <c r="B115" s="163"/>
      <c r="C115" s="155"/>
      <c r="D115" s="165"/>
      <c r="E115" s="156"/>
      <c r="F115" s="157"/>
      <c r="G115" s="158"/>
      <c r="H115" s="159"/>
      <c r="I115" s="160"/>
      <c r="J115" s="160"/>
      <c r="K115" s="160"/>
      <c r="L115" s="160"/>
      <c r="M115" s="161"/>
      <c r="N115" s="161"/>
      <c r="O115" s="130"/>
      <c r="P115" s="111"/>
      <c r="Q115" s="122"/>
      <c r="R115" s="131"/>
      <c r="S115" s="132"/>
      <c r="T115" s="133"/>
      <c r="U115" s="132"/>
      <c r="V115" s="129"/>
      <c r="W115" s="129"/>
      <c r="X115" s="129"/>
    </row>
    <row r="116" spans="1:24" ht="15.75" customHeight="1">
      <c r="A116" s="166"/>
      <c r="B116" s="195"/>
      <c r="C116" s="155"/>
      <c r="D116" s="192"/>
      <c r="E116" s="156"/>
      <c r="F116" s="157"/>
      <c r="G116" s="158"/>
      <c r="H116" s="159"/>
      <c r="I116" s="160"/>
      <c r="J116" s="160"/>
      <c r="K116" s="160"/>
      <c r="L116" s="160"/>
      <c r="M116" s="161"/>
      <c r="N116" s="161"/>
      <c r="O116" s="130"/>
      <c r="P116" s="111"/>
      <c r="Q116" s="122"/>
      <c r="R116" s="131"/>
      <c r="S116" s="132"/>
      <c r="T116" s="133"/>
      <c r="U116" s="132"/>
      <c r="V116" s="129"/>
      <c r="W116" s="129"/>
      <c r="X116" s="129"/>
    </row>
    <row r="117" spans="1:24" ht="15.75" customHeight="1">
      <c r="A117" s="198"/>
      <c r="G117" s="134"/>
      <c r="M117" s="134"/>
      <c r="O117" s="130"/>
      <c r="P117" s="111"/>
      <c r="Q117" s="122"/>
      <c r="R117" s="131"/>
      <c r="S117" s="132"/>
      <c r="T117" s="133"/>
      <c r="U117" s="132"/>
      <c r="V117" s="129"/>
      <c r="W117" s="129"/>
      <c r="X117" s="129"/>
    </row>
    <row r="118" spans="1:24" ht="15.75" customHeight="1">
      <c r="A118" s="198"/>
      <c r="G118" s="134"/>
      <c r="M118" s="134"/>
      <c r="O118" s="130"/>
      <c r="P118" s="111"/>
      <c r="Q118" s="122"/>
      <c r="R118" s="131"/>
      <c r="S118" s="132"/>
      <c r="T118" s="133"/>
      <c r="U118" s="132"/>
      <c r="V118" s="129"/>
      <c r="W118" s="129"/>
      <c r="X118" s="129"/>
    </row>
    <row r="119" spans="1:24" ht="15.75" customHeight="1">
      <c r="A119" s="198"/>
      <c r="G119" s="134"/>
      <c r="M119" s="134"/>
      <c r="O119" s="130"/>
    </row>
    <row r="120" spans="1:24" ht="15.75" customHeight="1">
      <c r="A120" s="198"/>
      <c r="G120" s="134"/>
      <c r="M120" s="134"/>
      <c r="O120" s="130"/>
    </row>
    <row r="121" spans="1:24" ht="15.75" customHeight="1">
      <c r="A121" s="198"/>
      <c r="G121" s="134"/>
      <c r="L121" s="160"/>
      <c r="M121" s="161"/>
      <c r="N121" s="161"/>
      <c r="O121" s="130"/>
    </row>
    <row r="122" spans="1:24" ht="15.75" customHeight="1">
      <c r="A122" s="168"/>
      <c r="B122" s="169"/>
      <c r="C122" s="155"/>
      <c r="D122" s="165"/>
      <c r="E122" s="156"/>
      <c r="F122" s="157"/>
      <c r="G122" s="158"/>
      <c r="H122" s="159"/>
      <c r="I122" s="160"/>
      <c r="J122" s="160"/>
      <c r="K122" s="160"/>
      <c r="L122" s="160"/>
      <c r="M122" s="161"/>
      <c r="N122" s="161"/>
      <c r="O122" s="130"/>
    </row>
    <row r="123" spans="1:24" ht="15.75" customHeight="1">
      <c r="A123" s="168"/>
      <c r="B123" s="169"/>
      <c r="C123" s="155"/>
      <c r="D123" s="165"/>
      <c r="E123" s="156"/>
      <c r="F123" s="157"/>
      <c r="G123" s="158"/>
      <c r="H123" s="159"/>
      <c r="I123" s="160"/>
      <c r="J123" s="160"/>
      <c r="K123" s="160"/>
      <c r="L123" s="160"/>
      <c r="M123" s="161"/>
      <c r="N123" s="161"/>
      <c r="O123" s="130"/>
    </row>
    <row r="124" spans="1:24" ht="15.75" customHeight="1">
      <c r="A124" s="168"/>
      <c r="B124" s="169"/>
      <c r="C124" s="155"/>
      <c r="D124" s="165"/>
      <c r="E124" s="156"/>
      <c r="F124" s="157"/>
      <c r="G124" s="158"/>
      <c r="H124" s="159"/>
      <c r="I124" s="160"/>
      <c r="J124" s="160"/>
      <c r="K124" s="160"/>
      <c r="L124" s="160"/>
      <c r="M124" s="161"/>
      <c r="N124" s="161"/>
      <c r="O124" s="130"/>
    </row>
    <row r="125" spans="1:24" ht="15.75" customHeight="1">
      <c r="A125" s="168"/>
      <c r="B125" s="169"/>
      <c r="C125" s="155"/>
      <c r="D125" s="165"/>
      <c r="E125" s="156"/>
      <c r="F125" s="157"/>
      <c r="G125" s="158"/>
      <c r="H125" s="159"/>
      <c r="I125" s="160"/>
      <c r="J125" s="160"/>
      <c r="K125" s="160"/>
      <c r="L125" s="160"/>
      <c r="M125" s="161"/>
      <c r="N125" s="161"/>
      <c r="O125" s="130"/>
    </row>
    <row r="126" spans="1:24" ht="15.75" customHeight="1">
      <c r="A126" s="168"/>
      <c r="B126" s="169"/>
      <c r="C126" s="155"/>
      <c r="D126" s="165"/>
      <c r="E126" s="156"/>
      <c r="F126" s="157"/>
      <c r="G126" s="158"/>
      <c r="H126" s="159"/>
      <c r="I126" s="160"/>
      <c r="J126" s="160"/>
      <c r="K126" s="160"/>
      <c r="L126" s="160"/>
      <c r="M126" s="161"/>
      <c r="N126" s="161"/>
      <c r="O126" s="130"/>
    </row>
    <row r="127" spans="1:24" ht="15.75" customHeight="1">
      <c r="A127" s="168"/>
      <c r="B127" s="169"/>
      <c r="C127" s="155"/>
      <c r="D127" s="165"/>
      <c r="E127" s="156"/>
      <c r="F127" s="157"/>
      <c r="G127" s="158"/>
      <c r="H127" s="159"/>
      <c r="I127" s="160"/>
      <c r="J127" s="160"/>
      <c r="K127" s="160"/>
      <c r="L127" s="160"/>
      <c r="M127" s="161"/>
      <c r="N127" s="161"/>
      <c r="O127" s="130"/>
    </row>
    <row r="128" spans="1:24" ht="15.75" customHeight="1">
      <c r="A128" s="162"/>
      <c r="B128" s="155"/>
      <c r="C128" s="155"/>
      <c r="D128" s="165"/>
      <c r="E128" s="156"/>
      <c r="F128" s="157"/>
      <c r="G128" s="158"/>
      <c r="H128" s="159"/>
      <c r="I128" s="160"/>
      <c r="J128" s="160"/>
      <c r="K128" s="160"/>
      <c r="L128" s="160"/>
      <c r="M128" s="161"/>
      <c r="N128" s="161"/>
      <c r="O128" s="130"/>
    </row>
    <row r="129" spans="1:15" ht="15.75" customHeight="1">
      <c r="A129" s="162"/>
      <c r="B129" s="155"/>
      <c r="C129" s="155"/>
      <c r="D129" s="165"/>
      <c r="E129" s="156"/>
      <c r="F129" s="157"/>
      <c r="G129" s="158"/>
      <c r="H129" s="159"/>
      <c r="I129" s="160"/>
      <c r="J129" s="160"/>
      <c r="K129" s="160"/>
      <c r="L129" s="160"/>
      <c r="M129" s="161"/>
      <c r="N129" s="161"/>
      <c r="O129" s="130"/>
    </row>
    <row r="130" spans="1:15" ht="15.75" customHeight="1">
      <c r="A130" s="162"/>
      <c r="B130" s="155"/>
      <c r="C130" s="155"/>
      <c r="D130" s="165"/>
      <c r="E130" s="156"/>
      <c r="F130" s="157"/>
      <c r="G130" s="158"/>
      <c r="H130" s="159"/>
      <c r="I130" s="160"/>
      <c r="J130" s="160"/>
      <c r="K130" s="160"/>
      <c r="L130" s="160"/>
      <c r="M130" s="161"/>
      <c r="N130" s="161"/>
      <c r="O130" s="130"/>
    </row>
    <row r="131" spans="1:15" ht="15.75" customHeight="1">
      <c r="A131" s="162"/>
      <c r="B131" s="155"/>
      <c r="C131" s="155"/>
      <c r="D131" s="165"/>
      <c r="E131" s="156"/>
      <c r="F131" s="157"/>
      <c r="G131" s="158"/>
      <c r="H131" s="159"/>
      <c r="I131" s="160"/>
      <c r="J131" s="160"/>
      <c r="K131" s="160"/>
      <c r="L131" s="160"/>
      <c r="M131" s="161"/>
      <c r="N131" s="161"/>
      <c r="O131" s="130"/>
    </row>
    <row r="132" spans="1:15" ht="15.75" customHeight="1">
      <c r="A132" s="162"/>
      <c r="B132" s="155"/>
      <c r="C132" s="170"/>
      <c r="D132" s="165"/>
      <c r="E132" s="156"/>
      <c r="F132" s="157"/>
      <c r="G132" s="158"/>
      <c r="H132" s="159"/>
      <c r="I132" s="160"/>
      <c r="J132" s="160"/>
      <c r="K132" s="160"/>
      <c r="L132" s="160"/>
      <c r="M132" s="161"/>
      <c r="N132" s="161"/>
      <c r="O132" s="130"/>
    </row>
    <row r="133" spans="1:15" ht="15.75" customHeight="1">
      <c r="A133" s="162"/>
      <c r="B133" s="155"/>
      <c r="C133" s="170"/>
      <c r="D133" s="165"/>
      <c r="E133" s="156"/>
      <c r="F133" s="157"/>
      <c r="G133" s="158"/>
      <c r="H133" s="159"/>
      <c r="I133" s="160"/>
      <c r="J133" s="160"/>
      <c r="K133" s="160"/>
      <c r="L133" s="160"/>
      <c r="M133" s="161"/>
      <c r="N133" s="161"/>
      <c r="O133" s="130"/>
    </row>
    <row r="134" spans="1:15" ht="15.75" customHeight="1">
      <c r="A134" s="162"/>
      <c r="B134" s="155"/>
      <c r="C134" s="170"/>
      <c r="D134" s="165"/>
      <c r="E134" s="156"/>
      <c r="F134" s="157"/>
      <c r="G134" s="158"/>
      <c r="H134" s="159"/>
      <c r="I134" s="160"/>
      <c r="J134" s="160"/>
      <c r="K134" s="160"/>
      <c r="L134" s="160"/>
      <c r="M134" s="161"/>
      <c r="N134" s="161"/>
      <c r="O134" s="130"/>
    </row>
    <row r="135" spans="1:15" ht="15.75" customHeight="1">
      <c r="A135" s="162"/>
      <c r="B135" s="155"/>
      <c r="C135" s="170"/>
      <c r="D135" s="165"/>
      <c r="E135" s="156"/>
      <c r="F135" s="157"/>
      <c r="G135" s="158"/>
      <c r="H135" s="159"/>
      <c r="I135" s="160"/>
      <c r="J135" s="160"/>
      <c r="K135" s="160"/>
      <c r="L135" s="160"/>
      <c r="M135" s="161"/>
      <c r="N135" s="161"/>
      <c r="O135" s="130"/>
    </row>
    <row r="136" spans="1:15" ht="15.75" customHeight="1">
      <c r="A136" s="162"/>
      <c r="B136" s="155"/>
      <c r="C136" s="170"/>
      <c r="D136" s="171"/>
      <c r="E136" s="156"/>
      <c r="F136" s="157"/>
      <c r="G136" s="158"/>
      <c r="H136" s="250" t="s">
        <v>125</v>
      </c>
      <c r="I136" s="160"/>
      <c r="J136" s="160"/>
      <c r="K136" s="160"/>
      <c r="L136" s="160"/>
      <c r="M136" s="161"/>
      <c r="N136" s="161"/>
      <c r="O136" s="130"/>
    </row>
    <row r="137" spans="1:15" ht="15.75" customHeight="1">
      <c r="A137" s="162"/>
      <c r="B137" s="155"/>
      <c r="C137" s="170"/>
      <c r="D137" s="171"/>
      <c r="E137" s="172"/>
      <c r="F137" s="157"/>
      <c r="G137" s="173"/>
      <c r="H137" s="173"/>
      <c r="I137" s="173"/>
      <c r="J137" s="173"/>
      <c r="K137" s="173"/>
      <c r="L137" s="173"/>
      <c r="M137" s="173"/>
      <c r="N137" s="161"/>
      <c r="O137" s="130"/>
    </row>
    <row r="138" spans="1:15" ht="15.75" customHeight="1">
      <c r="A138" s="162"/>
      <c r="B138" s="155"/>
      <c r="C138" s="170"/>
      <c r="D138" s="171"/>
      <c r="E138" s="172"/>
      <c r="F138" s="157"/>
      <c r="G138" s="173"/>
      <c r="H138" s="173"/>
      <c r="I138" s="173"/>
      <c r="J138" s="173"/>
      <c r="K138" s="173"/>
      <c r="L138" s="173"/>
      <c r="M138" s="173"/>
      <c r="N138" s="173"/>
      <c r="O138" s="130"/>
    </row>
    <row r="139" spans="1:15" ht="15.75" customHeight="1">
      <c r="A139" s="162"/>
      <c r="B139" s="155"/>
      <c r="C139" s="170"/>
      <c r="D139" s="171"/>
      <c r="E139" s="172"/>
      <c r="F139" s="157"/>
      <c r="G139" s="173"/>
      <c r="H139" s="173"/>
      <c r="I139" s="173"/>
      <c r="J139" s="173"/>
      <c r="K139" s="173"/>
      <c r="L139" s="173"/>
      <c r="M139" s="173"/>
      <c r="N139" s="173"/>
      <c r="O139" s="130"/>
    </row>
    <row r="140" spans="1:15" ht="16.5" customHeight="1" thickBot="1">
      <c r="A140" s="174"/>
      <c r="B140" s="175"/>
      <c r="C140" s="176"/>
      <c r="D140" s="177"/>
      <c r="E140" s="178"/>
      <c r="F140" s="179"/>
      <c r="G140" s="179"/>
      <c r="H140" s="179"/>
      <c r="I140" s="179"/>
      <c r="J140" s="179"/>
      <c r="K140" s="179"/>
      <c r="L140" s="179"/>
      <c r="M140" s="179"/>
      <c r="N140" s="179"/>
      <c r="O140" s="136"/>
    </row>
    <row r="142" spans="1:15">
      <c r="A142" s="148"/>
      <c r="B142" s="148"/>
      <c r="C142" s="106"/>
      <c r="D142" s="106"/>
      <c r="E142" s="138"/>
      <c r="F142" s="106"/>
      <c r="G142" s="106"/>
      <c r="H142" s="138"/>
      <c r="I142" s="106"/>
      <c r="J142" s="106"/>
      <c r="K142" s="106"/>
      <c r="L142" s="106"/>
      <c r="M142" s="106"/>
      <c r="N142" s="106"/>
    </row>
    <row r="143" spans="1:15">
      <c r="A143" s="148"/>
      <c r="B143" s="149"/>
      <c r="C143" s="106"/>
      <c r="D143" s="106"/>
      <c r="E143" s="139"/>
      <c r="F143" s="140"/>
      <c r="G143" s="106"/>
      <c r="H143" s="141"/>
      <c r="I143" s="139"/>
      <c r="J143" s="139"/>
      <c r="K143" s="139"/>
      <c r="L143" s="139"/>
      <c r="M143" s="106"/>
      <c r="N143" s="106"/>
    </row>
    <row r="144" spans="1:15">
      <c r="A144" s="148"/>
      <c r="B144" s="149"/>
      <c r="C144" s="106"/>
      <c r="D144" s="106"/>
      <c r="E144" s="139"/>
      <c r="F144" s="140"/>
      <c r="G144" s="106"/>
      <c r="H144" s="141"/>
      <c r="I144" s="139"/>
      <c r="J144" s="139"/>
      <c r="K144" s="139"/>
      <c r="L144" s="139"/>
      <c r="M144" s="106"/>
      <c r="N144" s="106"/>
    </row>
    <row r="145" spans="1:24">
      <c r="A145" s="148"/>
      <c r="B145" s="149"/>
      <c r="C145" s="106"/>
      <c r="D145" s="106"/>
      <c r="E145" s="139"/>
      <c r="F145" s="140"/>
      <c r="G145" s="106"/>
      <c r="H145" s="141"/>
      <c r="I145" s="139"/>
      <c r="J145" s="139"/>
      <c r="K145" s="139"/>
      <c r="L145" s="139"/>
      <c r="M145" s="106"/>
      <c r="N145" s="106"/>
    </row>
    <row r="146" spans="1:24">
      <c r="A146" s="353" t="s">
        <v>63</v>
      </c>
      <c r="B146" s="353"/>
      <c r="C146" s="106"/>
      <c r="D146" s="106"/>
      <c r="E146" s="353" t="s">
        <v>64</v>
      </c>
      <c r="F146" s="353"/>
      <c r="G146" s="353"/>
      <c r="H146" s="353"/>
      <c r="I146" s="353"/>
      <c r="J146" s="139"/>
      <c r="K146" s="139"/>
      <c r="L146" s="139"/>
      <c r="M146" s="139"/>
      <c r="N146" s="353" t="s">
        <v>66</v>
      </c>
      <c r="O146" s="353"/>
      <c r="P146" s="149"/>
      <c r="Q146" s="149"/>
    </row>
    <row r="147" spans="1:24" ht="15" thickBot="1">
      <c r="A147" s="357" t="s">
        <v>69</v>
      </c>
      <c r="B147" s="357"/>
      <c r="C147" s="142"/>
      <c r="D147" s="142"/>
      <c r="E147" s="357" t="s">
        <v>99</v>
      </c>
      <c r="F147" s="357"/>
      <c r="G147" s="357"/>
      <c r="H147" s="357"/>
      <c r="I147" s="357"/>
      <c r="J147" s="142"/>
      <c r="K147" s="142"/>
      <c r="L147" s="142"/>
      <c r="M147" s="142"/>
      <c r="N147" s="357" t="s">
        <v>68</v>
      </c>
      <c r="O147" s="357"/>
      <c r="P147" s="150"/>
      <c r="Q147" s="150"/>
    </row>
    <row r="148" spans="1:24" s="104" customFormat="1" ht="15.75" customHeight="1">
      <c r="A148" s="181" t="s">
        <v>43</v>
      </c>
      <c r="B148" s="228" t="s">
        <v>85</v>
      </c>
      <c r="C148" s="228" t="s">
        <v>43</v>
      </c>
      <c r="D148" s="358" t="s">
        <v>86</v>
      </c>
      <c r="E148" s="358"/>
      <c r="F148" s="358"/>
      <c r="G148" s="358"/>
      <c r="H148" s="358"/>
      <c r="I148" s="358"/>
      <c r="J148" s="359" t="s">
        <v>90</v>
      </c>
      <c r="K148" s="360"/>
      <c r="L148" s="360"/>
      <c r="M148" s="360"/>
      <c r="N148" s="360"/>
      <c r="O148" s="361"/>
      <c r="P148" s="111"/>
      <c r="Q148" s="117"/>
      <c r="R148" s="118"/>
      <c r="S148" s="117"/>
      <c r="T148" s="119"/>
    </row>
    <row r="149" spans="1:24" s="104" customFormat="1" ht="15" customHeight="1" thickBot="1">
      <c r="A149" s="182">
        <f>'EST. 1'!B20</f>
        <v>5</v>
      </c>
      <c r="B149" s="183" t="str">
        <f>'EST. 1'!C20</f>
        <v>CASAS MUESTRA</v>
      </c>
      <c r="C149" s="184">
        <f>'EST. 1'!B29</f>
        <v>9</v>
      </c>
      <c r="D149" s="365" t="str">
        <f>'EST. 1'!C29</f>
        <v>GUARNICIONES Y BANQUETAS</v>
      </c>
      <c r="E149" s="366"/>
      <c r="F149" s="366"/>
      <c r="G149" s="366"/>
      <c r="H149" s="366"/>
      <c r="I149" s="367"/>
      <c r="J149" s="362"/>
      <c r="K149" s="363"/>
      <c r="L149" s="363"/>
      <c r="M149" s="363"/>
      <c r="N149" s="363"/>
      <c r="O149" s="364"/>
      <c r="P149" s="120"/>
      <c r="Q149" s="121"/>
      <c r="R149" s="118"/>
      <c r="S149" s="105"/>
      <c r="T149" s="108"/>
    </row>
    <row r="150" spans="1:24" s="104" customFormat="1" ht="15.75" customHeight="1">
      <c r="A150" s="188" t="s">
        <v>43</v>
      </c>
      <c r="B150" s="187" t="s">
        <v>91</v>
      </c>
      <c r="C150" s="186" t="s">
        <v>93</v>
      </c>
      <c r="D150" s="186" t="s">
        <v>80</v>
      </c>
      <c r="E150" s="186" t="s">
        <v>81</v>
      </c>
      <c r="F150" s="190" t="s">
        <v>82</v>
      </c>
      <c r="G150" s="191" t="s">
        <v>83</v>
      </c>
      <c r="H150" s="158"/>
      <c r="I150" s="191" t="s">
        <v>92</v>
      </c>
      <c r="J150" s="191" t="s">
        <v>49</v>
      </c>
      <c r="K150" s="191" t="s">
        <v>56</v>
      </c>
      <c r="L150" s="160"/>
      <c r="M150" s="161"/>
      <c r="N150" s="161"/>
      <c r="O150" s="144"/>
      <c r="P150" s="120"/>
      <c r="Q150" s="122"/>
      <c r="R150" s="123"/>
      <c r="S150" s="122"/>
      <c r="T150" s="123"/>
      <c r="U150" s="122"/>
      <c r="V150" s="122"/>
      <c r="W150" s="122"/>
      <c r="X150" s="122"/>
    </row>
    <row r="151" spans="1:24" s="104" customFormat="1" ht="15.75" customHeight="1">
      <c r="A151" s="189">
        <f>'EST. 1'!B30</f>
        <v>4020834</v>
      </c>
      <c r="B151" s="185" t="str">
        <f>'EST. 1'!C30</f>
        <v>BANQUETA DE 10CM ESPESOR DE CONCRETO HCO F</v>
      </c>
      <c r="C151" s="192"/>
      <c r="D151" s="192"/>
      <c r="E151" s="160"/>
      <c r="F151" s="160"/>
      <c r="G151" s="160"/>
      <c r="H151" s="160"/>
      <c r="I151" s="160"/>
      <c r="J151" s="160"/>
      <c r="L151" s="160"/>
      <c r="M151" s="161"/>
      <c r="N151" s="161"/>
      <c r="O151" s="144"/>
      <c r="P151" s="120"/>
      <c r="Q151" s="122"/>
      <c r="R151" s="123"/>
      <c r="S151" s="122"/>
      <c r="T151" s="123"/>
      <c r="U151" s="122"/>
      <c r="V151" s="122"/>
      <c r="W151" s="122"/>
      <c r="X151" s="122"/>
    </row>
    <row r="152" spans="1:24" s="104" customFormat="1" ht="15.75" customHeight="1">
      <c r="A152" s="189"/>
      <c r="B152" s="185" t="s">
        <v>100</v>
      </c>
      <c r="C152" s="192"/>
      <c r="D152" s="192" t="s">
        <v>102</v>
      </c>
      <c r="E152" s="160">
        <v>30</v>
      </c>
      <c r="F152" s="160">
        <v>1.3</v>
      </c>
      <c r="G152" s="160"/>
      <c r="H152" s="160"/>
      <c r="I152" s="160">
        <v>1</v>
      </c>
      <c r="K152" s="251">
        <f>TRUNC(E152*F152*I152,2)</f>
        <v>39</v>
      </c>
      <c r="L152" s="160"/>
      <c r="M152" s="202"/>
      <c r="N152" s="161"/>
      <c r="O152" s="144"/>
      <c r="P152" s="124"/>
      <c r="Q152" s="122"/>
      <c r="R152" s="125"/>
      <c r="S152" s="126"/>
      <c r="T152" s="127"/>
      <c r="U152" s="128"/>
      <c r="V152" s="129"/>
      <c r="W152" s="129"/>
      <c r="X152" s="129"/>
    </row>
    <row r="153" spans="1:24" ht="15.75" customHeight="1">
      <c r="A153" s="189"/>
      <c r="B153" s="185"/>
      <c r="C153" s="192"/>
      <c r="D153" s="192"/>
      <c r="E153" s="200"/>
      <c r="F153" s="158"/>
      <c r="G153" s="158"/>
      <c r="H153" s="159"/>
      <c r="I153" s="160"/>
      <c r="J153" s="104"/>
      <c r="K153" s="160"/>
      <c r="L153" s="160"/>
      <c r="M153" s="161"/>
      <c r="N153" s="161"/>
      <c r="O153" s="130"/>
      <c r="P153" s="111"/>
      <c r="Q153" s="122"/>
      <c r="R153" s="131"/>
      <c r="S153" s="132"/>
      <c r="T153" s="133"/>
      <c r="U153" s="132"/>
      <c r="V153" s="129"/>
      <c r="W153" s="129"/>
      <c r="X153" s="129"/>
    </row>
    <row r="154" spans="1:24" ht="15.75" customHeight="1">
      <c r="A154" s="189"/>
      <c r="B154" s="185"/>
      <c r="C154" s="192"/>
      <c r="D154" s="192"/>
      <c r="E154" s="200"/>
      <c r="F154" s="158"/>
      <c r="G154" s="158"/>
      <c r="H154" s="159"/>
      <c r="I154" s="160"/>
      <c r="J154" s="104"/>
      <c r="K154" s="160"/>
      <c r="L154" s="160"/>
      <c r="M154" s="161"/>
      <c r="N154" s="161"/>
      <c r="O154" s="130"/>
      <c r="P154" s="111"/>
      <c r="Q154" s="122"/>
      <c r="R154" s="131"/>
      <c r="S154" s="132"/>
      <c r="T154" s="133"/>
      <c r="U154" s="132"/>
      <c r="V154" s="129"/>
      <c r="W154" s="129"/>
      <c r="X154" s="129"/>
    </row>
    <row r="155" spans="1:24" ht="15.75" customHeight="1">
      <c r="A155" s="189"/>
      <c r="B155" s="185"/>
      <c r="C155" s="192"/>
      <c r="D155" s="192"/>
      <c r="E155" s="200"/>
      <c r="F155" s="158"/>
      <c r="G155" s="158"/>
      <c r="H155" s="159"/>
      <c r="I155" s="160"/>
      <c r="J155" s="104"/>
      <c r="K155" s="160"/>
      <c r="L155" s="160"/>
      <c r="M155" s="161"/>
      <c r="N155" s="161"/>
      <c r="O155" s="130"/>
      <c r="P155" s="111"/>
      <c r="Q155" s="122"/>
      <c r="R155" s="131"/>
      <c r="S155" s="132"/>
      <c r="T155" s="133"/>
      <c r="U155" s="132"/>
      <c r="V155" s="129"/>
      <c r="W155" s="129"/>
      <c r="X155" s="129"/>
    </row>
    <row r="156" spans="1:24" ht="15.75" customHeight="1">
      <c r="A156" s="189"/>
      <c r="B156" s="185"/>
      <c r="C156" s="192"/>
      <c r="D156" s="192"/>
      <c r="E156" s="200"/>
      <c r="F156" s="158"/>
      <c r="G156" s="158"/>
      <c r="H156" s="159"/>
      <c r="I156" s="160"/>
      <c r="J156" s="104"/>
      <c r="K156" s="160"/>
      <c r="L156" s="160"/>
      <c r="M156" s="161"/>
      <c r="N156" s="161"/>
      <c r="O156" s="130"/>
      <c r="P156" s="111"/>
      <c r="Q156" s="122"/>
      <c r="R156" s="131"/>
      <c r="S156" s="132"/>
      <c r="T156" s="133"/>
      <c r="U156" s="132"/>
      <c r="V156" s="129"/>
      <c r="W156" s="129"/>
      <c r="X156" s="129"/>
    </row>
    <row r="157" spans="1:24" ht="15.75" customHeight="1">
      <c r="A157" s="166"/>
      <c r="B157" s="163"/>
      <c r="C157" s="155"/>
      <c r="D157" s="165"/>
      <c r="E157" s="156"/>
      <c r="F157" s="157"/>
      <c r="G157" s="158"/>
      <c r="H157" s="159"/>
      <c r="I157" s="160"/>
      <c r="J157" s="160"/>
      <c r="K157" s="160"/>
      <c r="L157" s="160"/>
      <c r="M157" s="161"/>
      <c r="N157" s="161"/>
      <c r="O157" s="130"/>
      <c r="P157" s="111"/>
      <c r="Q157" s="122"/>
      <c r="R157" s="131"/>
      <c r="S157" s="132"/>
      <c r="T157" s="133"/>
      <c r="U157" s="132"/>
      <c r="V157" s="129"/>
      <c r="W157" s="129"/>
      <c r="X157" s="129"/>
    </row>
    <row r="158" spans="1:24" ht="15.75" customHeight="1">
      <c r="A158" s="166"/>
      <c r="B158" s="195"/>
      <c r="C158" s="155"/>
      <c r="D158" s="192"/>
      <c r="E158" s="156"/>
      <c r="F158" s="157"/>
      <c r="G158" s="158"/>
      <c r="H158" s="159"/>
      <c r="I158" s="160"/>
      <c r="J158" s="160"/>
      <c r="K158" s="160"/>
      <c r="L158" s="160"/>
      <c r="M158" s="161"/>
      <c r="N158" s="161"/>
      <c r="O158" s="130"/>
      <c r="P158" s="111"/>
      <c r="Q158" s="122"/>
      <c r="R158" s="131"/>
      <c r="S158" s="132"/>
      <c r="T158" s="133"/>
      <c r="U158" s="132"/>
      <c r="V158" s="129"/>
      <c r="W158" s="129"/>
      <c r="X158" s="129"/>
    </row>
    <row r="159" spans="1:24" ht="15.75" customHeight="1">
      <c r="A159" s="198"/>
      <c r="G159" s="134"/>
      <c r="M159" s="134"/>
      <c r="O159" s="130"/>
      <c r="P159" s="111"/>
      <c r="Q159" s="122"/>
      <c r="R159" s="131"/>
      <c r="S159" s="132"/>
      <c r="T159" s="133"/>
      <c r="U159" s="132"/>
      <c r="V159" s="129"/>
      <c r="W159" s="129"/>
      <c r="X159" s="129"/>
    </row>
    <row r="160" spans="1:24" ht="15.75" customHeight="1">
      <c r="A160" s="198"/>
      <c r="G160" s="134"/>
      <c r="M160" s="134"/>
      <c r="O160" s="130"/>
      <c r="P160" s="111"/>
      <c r="Q160" s="122"/>
      <c r="R160" s="131"/>
      <c r="S160" s="132"/>
      <c r="T160" s="133"/>
      <c r="U160" s="132"/>
      <c r="V160" s="129"/>
      <c r="W160" s="129"/>
      <c r="X160" s="129"/>
    </row>
    <row r="161" spans="1:15" ht="15.75" customHeight="1">
      <c r="A161" s="198"/>
      <c r="G161" s="134"/>
      <c r="M161" s="134"/>
      <c r="O161" s="130"/>
    </row>
    <row r="162" spans="1:15" ht="15.75" customHeight="1">
      <c r="A162" s="198"/>
      <c r="G162" s="134"/>
      <c r="M162" s="134"/>
      <c r="O162" s="130"/>
    </row>
    <row r="163" spans="1:15" ht="15.75" customHeight="1">
      <c r="A163" s="198"/>
      <c r="G163" s="134"/>
      <c r="L163" s="160"/>
      <c r="M163" s="161"/>
      <c r="N163" s="161"/>
      <c r="O163" s="130"/>
    </row>
    <row r="164" spans="1:15" ht="15.75" customHeight="1">
      <c r="A164" s="168"/>
      <c r="B164" s="169"/>
      <c r="C164" s="155"/>
      <c r="D164" s="165"/>
      <c r="E164" s="156"/>
      <c r="F164" s="157"/>
      <c r="G164" s="158"/>
      <c r="H164" s="159"/>
      <c r="I164" s="160"/>
      <c r="J164" s="160"/>
      <c r="K164" s="160"/>
      <c r="L164" s="160"/>
      <c r="M164" s="161"/>
      <c r="N164" s="161"/>
      <c r="O164" s="130"/>
    </row>
    <row r="165" spans="1:15" ht="15.75" customHeight="1">
      <c r="A165" s="168"/>
      <c r="B165" s="169"/>
      <c r="C165" s="155"/>
      <c r="D165" s="165"/>
      <c r="E165" s="156"/>
      <c r="F165" s="157"/>
      <c r="G165" s="158"/>
      <c r="H165" s="159"/>
      <c r="I165" s="160"/>
      <c r="J165" s="160"/>
      <c r="K165" s="160"/>
      <c r="L165" s="160"/>
      <c r="M165" s="161"/>
      <c r="N165" s="161"/>
      <c r="O165" s="130"/>
    </row>
    <row r="166" spans="1:15" ht="15.75" customHeight="1">
      <c r="A166" s="168"/>
      <c r="B166" s="169"/>
      <c r="C166" s="155"/>
      <c r="D166" s="165"/>
      <c r="E166" s="156"/>
      <c r="F166" s="157"/>
      <c r="G166" s="158"/>
      <c r="H166" s="159"/>
      <c r="I166" s="160"/>
      <c r="J166" s="160"/>
      <c r="K166" s="160"/>
      <c r="L166" s="160"/>
      <c r="M166" s="161"/>
      <c r="N166" s="161"/>
      <c r="O166" s="130"/>
    </row>
    <row r="167" spans="1:15" ht="15.75" customHeight="1">
      <c r="A167" s="168"/>
      <c r="B167" s="169"/>
      <c r="C167" s="155"/>
      <c r="D167" s="165"/>
      <c r="E167" s="156"/>
      <c r="F167" s="157"/>
      <c r="G167" s="158"/>
      <c r="H167" s="159"/>
      <c r="I167" s="160"/>
      <c r="J167" s="160"/>
      <c r="K167" s="160"/>
      <c r="L167" s="160"/>
      <c r="M167" s="161"/>
      <c r="N167" s="161"/>
      <c r="O167" s="130"/>
    </row>
    <row r="168" spans="1:15" ht="15.75" customHeight="1">
      <c r="A168" s="168"/>
      <c r="B168" s="169"/>
      <c r="C168" s="155"/>
      <c r="D168" s="165"/>
      <c r="E168" s="156"/>
      <c r="F168" s="157"/>
      <c r="G168" s="158"/>
      <c r="H168" s="159"/>
      <c r="I168" s="160"/>
      <c r="J168" s="160"/>
      <c r="K168" s="160"/>
      <c r="L168" s="160"/>
      <c r="M168" s="161"/>
      <c r="N168" s="161"/>
      <c r="O168" s="130"/>
    </row>
    <row r="169" spans="1:15" ht="15.75" customHeight="1">
      <c r="A169" s="168"/>
      <c r="B169" s="169"/>
      <c r="C169" s="155"/>
      <c r="D169" s="165"/>
      <c r="E169" s="156"/>
      <c r="F169" s="157"/>
      <c r="G169" s="158"/>
      <c r="H169" s="159"/>
      <c r="I169" s="160"/>
      <c r="J169" s="160"/>
      <c r="K169" s="160"/>
      <c r="L169" s="160"/>
      <c r="M169" s="161"/>
      <c r="N169" s="161"/>
      <c r="O169" s="130"/>
    </row>
    <row r="170" spans="1:15" ht="15.75" customHeight="1">
      <c r="A170" s="162"/>
      <c r="B170" s="155"/>
      <c r="C170" s="155"/>
      <c r="D170" s="165"/>
      <c r="E170" s="156"/>
      <c r="F170" s="157"/>
      <c r="G170" s="158"/>
      <c r="H170" s="159"/>
      <c r="I170" s="160"/>
      <c r="J170" s="160"/>
      <c r="K170" s="160"/>
      <c r="L170" s="160"/>
      <c r="M170" s="161"/>
      <c r="N170" s="161"/>
      <c r="O170" s="130"/>
    </row>
    <row r="171" spans="1:15" ht="15.75" customHeight="1">
      <c r="A171" s="162"/>
      <c r="B171" s="155"/>
      <c r="C171" s="155"/>
      <c r="D171" s="165"/>
      <c r="E171" s="156"/>
      <c r="F171" s="157"/>
      <c r="G171" s="158"/>
      <c r="H171" s="159"/>
      <c r="I171" s="160"/>
      <c r="J171" s="160"/>
      <c r="K171" s="160"/>
      <c r="L171" s="160"/>
      <c r="M171" s="161"/>
      <c r="N171" s="161"/>
      <c r="O171" s="130"/>
    </row>
    <row r="172" spans="1:15" ht="15.75" customHeight="1">
      <c r="A172" s="162"/>
      <c r="B172" s="155"/>
      <c r="C172" s="155"/>
      <c r="D172" s="165"/>
      <c r="E172" s="156"/>
      <c r="F172" s="157"/>
      <c r="G172" s="158"/>
      <c r="H172" s="159"/>
      <c r="I172" s="160"/>
      <c r="J172" s="160"/>
      <c r="K172" s="160"/>
      <c r="L172" s="160"/>
      <c r="M172" s="161"/>
      <c r="N172" s="161"/>
      <c r="O172" s="130"/>
    </row>
    <row r="173" spans="1:15" ht="15.75" customHeight="1">
      <c r="A173" s="162"/>
      <c r="B173" s="155"/>
      <c r="C173" s="155"/>
      <c r="D173" s="165"/>
      <c r="E173" s="156"/>
      <c r="F173" s="157"/>
      <c r="G173" s="158"/>
      <c r="H173" s="159"/>
      <c r="I173" s="160"/>
      <c r="J173" s="160"/>
      <c r="K173" s="160"/>
      <c r="L173" s="160"/>
      <c r="M173" s="161"/>
      <c r="N173" s="161"/>
      <c r="O173" s="130"/>
    </row>
    <row r="174" spans="1:15" ht="15.75" customHeight="1">
      <c r="A174" s="162"/>
      <c r="B174" s="155"/>
      <c r="C174" s="170"/>
      <c r="D174" s="165"/>
      <c r="E174" s="156"/>
      <c r="F174" s="157"/>
      <c r="G174" s="158"/>
      <c r="H174" s="159"/>
      <c r="I174" s="160"/>
      <c r="J174" s="160"/>
      <c r="K174" s="160"/>
      <c r="L174" s="160"/>
      <c r="M174" s="161"/>
      <c r="N174" s="161"/>
      <c r="O174" s="130"/>
    </row>
    <row r="175" spans="1:15" ht="15.75" customHeight="1">
      <c r="A175" s="162"/>
      <c r="B175" s="155"/>
      <c r="C175" s="170"/>
      <c r="D175" s="165"/>
      <c r="E175" s="156"/>
      <c r="F175" s="157"/>
      <c r="G175" s="158"/>
      <c r="H175" s="159"/>
      <c r="I175" s="160"/>
      <c r="J175" s="160"/>
      <c r="K175" s="160"/>
      <c r="L175" s="160"/>
      <c r="M175" s="161"/>
      <c r="N175" s="161"/>
      <c r="O175" s="130"/>
    </row>
    <row r="176" spans="1:15" ht="15.75" customHeight="1">
      <c r="A176" s="162"/>
      <c r="B176" s="155"/>
      <c r="C176" s="170"/>
      <c r="D176" s="165"/>
      <c r="E176" s="156"/>
      <c r="F176" s="157"/>
      <c r="G176" s="158"/>
      <c r="H176" s="159"/>
      <c r="I176" s="160"/>
      <c r="J176" s="160"/>
      <c r="K176" s="160"/>
      <c r="L176" s="160"/>
      <c r="M176" s="161"/>
      <c r="N176" s="161"/>
      <c r="O176" s="130"/>
    </row>
    <row r="177" spans="1:24" ht="15.75" customHeight="1">
      <c r="A177" s="162"/>
      <c r="B177" s="155"/>
      <c r="C177" s="170"/>
      <c r="D177" s="165"/>
      <c r="E177" s="156"/>
      <c r="F177" s="157"/>
      <c r="G177" s="158"/>
      <c r="H177" s="159"/>
      <c r="I177" s="160"/>
      <c r="J177" s="160"/>
      <c r="K177" s="160"/>
      <c r="L177" s="160"/>
      <c r="M177" s="161"/>
      <c r="N177" s="161"/>
      <c r="O177" s="130"/>
    </row>
    <row r="178" spans="1:24" ht="15.75" customHeight="1">
      <c r="A178" s="162"/>
      <c r="B178" s="155"/>
      <c r="C178" s="170"/>
      <c r="D178" s="171"/>
      <c r="E178" s="156"/>
      <c r="F178" s="157"/>
      <c r="G178" s="158"/>
      <c r="H178" s="159"/>
      <c r="I178" s="160"/>
      <c r="J178" s="160"/>
      <c r="K178" s="160"/>
      <c r="L178" s="160"/>
      <c r="M178" s="161"/>
      <c r="N178" s="161"/>
      <c r="O178" s="130"/>
    </row>
    <row r="179" spans="1:24" ht="15.75" customHeight="1">
      <c r="A179" s="162"/>
      <c r="B179" s="155"/>
      <c r="C179" s="170"/>
      <c r="D179" s="171"/>
      <c r="E179" s="172"/>
      <c r="F179" s="157"/>
      <c r="G179" s="173"/>
      <c r="H179" s="173"/>
      <c r="I179" s="173"/>
      <c r="J179" s="173"/>
      <c r="K179" s="173"/>
      <c r="L179" s="173"/>
      <c r="M179" s="173"/>
      <c r="N179" s="161"/>
      <c r="O179" s="130"/>
    </row>
    <row r="180" spans="1:24" ht="15.75" customHeight="1">
      <c r="A180" s="162"/>
      <c r="B180" s="155"/>
      <c r="C180" s="170"/>
      <c r="D180" s="171"/>
      <c r="E180" s="172"/>
      <c r="F180" s="157"/>
      <c r="G180" s="173"/>
      <c r="H180" s="173"/>
      <c r="I180" s="173"/>
      <c r="J180" s="173"/>
      <c r="K180" s="173"/>
      <c r="L180" s="173"/>
      <c r="M180" s="173"/>
      <c r="N180" s="173"/>
      <c r="O180" s="130"/>
    </row>
    <row r="181" spans="1:24" ht="15.75" customHeight="1">
      <c r="A181" s="162"/>
      <c r="B181" s="155"/>
      <c r="C181" s="170"/>
      <c r="D181" s="171"/>
      <c r="E181" s="172"/>
      <c r="F181" s="157"/>
      <c r="G181" s="173"/>
      <c r="H181" s="173"/>
      <c r="I181" s="173"/>
      <c r="J181" s="173"/>
      <c r="K181" s="173"/>
      <c r="L181" s="173"/>
      <c r="M181" s="173"/>
      <c r="N181" s="173"/>
      <c r="O181" s="130"/>
    </row>
    <row r="182" spans="1:24" ht="16.5" customHeight="1" thickBot="1">
      <c r="A182" s="174"/>
      <c r="B182" s="175"/>
      <c r="C182" s="176"/>
      <c r="D182" s="177"/>
      <c r="E182" s="178"/>
      <c r="F182" s="179"/>
      <c r="G182" s="179"/>
      <c r="H182" s="179"/>
      <c r="I182" s="179"/>
      <c r="J182" s="179"/>
      <c r="K182" s="179"/>
      <c r="L182" s="179"/>
      <c r="M182" s="179"/>
      <c r="N182" s="179"/>
      <c r="O182" s="136"/>
    </row>
    <row r="184" spans="1:24">
      <c r="A184" s="148"/>
      <c r="B184" s="148"/>
      <c r="C184" s="106"/>
      <c r="D184" s="106"/>
      <c r="E184" s="138"/>
      <c r="F184" s="106"/>
      <c r="G184" s="106"/>
      <c r="H184" s="138"/>
      <c r="I184" s="106"/>
      <c r="J184" s="106"/>
      <c r="K184" s="106"/>
      <c r="L184" s="106"/>
      <c r="M184" s="106"/>
      <c r="N184" s="106"/>
    </row>
    <row r="185" spans="1:24">
      <c r="A185" s="148"/>
      <c r="B185" s="149"/>
      <c r="C185" s="106"/>
      <c r="D185" s="106"/>
      <c r="E185" s="139"/>
      <c r="F185" s="140"/>
      <c r="G185" s="106"/>
      <c r="H185" s="141"/>
      <c r="I185" s="139"/>
      <c r="J185" s="139"/>
      <c r="K185" s="139"/>
      <c r="L185" s="139"/>
      <c r="M185" s="106"/>
      <c r="N185" s="106"/>
    </row>
    <row r="186" spans="1:24">
      <c r="A186" s="148"/>
      <c r="B186" s="149"/>
      <c r="C186" s="106"/>
      <c r="D186" s="106"/>
      <c r="E186" s="139"/>
      <c r="F186" s="140"/>
      <c r="G186" s="106"/>
      <c r="H186" s="141"/>
      <c r="I186" s="139"/>
      <c r="J186" s="139"/>
      <c r="K186" s="139"/>
      <c r="L186" s="139"/>
      <c r="M186" s="106"/>
      <c r="N186" s="106"/>
    </row>
    <row r="187" spans="1:24">
      <c r="A187" s="148"/>
      <c r="B187" s="149"/>
      <c r="C187" s="106"/>
      <c r="D187" s="106"/>
      <c r="E187" s="139"/>
      <c r="F187" s="140"/>
      <c r="G187" s="106"/>
      <c r="H187" s="141"/>
      <c r="I187" s="139"/>
      <c r="J187" s="139"/>
      <c r="K187" s="139"/>
      <c r="L187" s="139"/>
      <c r="M187" s="106"/>
      <c r="N187" s="106"/>
    </row>
    <row r="188" spans="1:24">
      <c r="A188" s="353" t="s">
        <v>63</v>
      </c>
      <c r="B188" s="353"/>
      <c r="C188" s="106"/>
      <c r="D188" s="106"/>
      <c r="E188" s="353" t="s">
        <v>64</v>
      </c>
      <c r="F188" s="353"/>
      <c r="G188" s="353"/>
      <c r="H188" s="353"/>
      <c r="I188" s="353"/>
      <c r="J188" s="139"/>
      <c r="K188" s="139"/>
      <c r="L188" s="139"/>
      <c r="M188" s="139"/>
      <c r="N188" s="353" t="s">
        <v>66</v>
      </c>
      <c r="O188" s="353"/>
      <c r="P188" s="149"/>
      <c r="Q188" s="149"/>
    </row>
    <row r="189" spans="1:24" ht="15" thickBot="1">
      <c r="A189" s="357" t="s">
        <v>69</v>
      </c>
      <c r="B189" s="357"/>
      <c r="C189" s="142"/>
      <c r="D189" s="142"/>
      <c r="E189" s="357" t="s">
        <v>99</v>
      </c>
      <c r="F189" s="357"/>
      <c r="G189" s="357"/>
      <c r="H189" s="357"/>
      <c r="I189" s="357"/>
      <c r="J189" s="142"/>
      <c r="K189" s="142"/>
      <c r="L189" s="142"/>
      <c r="M189" s="142"/>
      <c r="N189" s="357" t="s">
        <v>68</v>
      </c>
      <c r="O189" s="357"/>
      <c r="P189" s="150"/>
      <c r="Q189" s="150"/>
    </row>
    <row r="190" spans="1:24" s="104" customFormat="1" ht="15.75" customHeight="1">
      <c r="A190" s="181" t="s">
        <v>43</v>
      </c>
      <c r="B190" s="241" t="s">
        <v>85</v>
      </c>
      <c r="C190" s="241" t="s">
        <v>43</v>
      </c>
      <c r="D190" s="358" t="s">
        <v>86</v>
      </c>
      <c r="E190" s="358"/>
      <c r="F190" s="358"/>
      <c r="G190" s="358"/>
      <c r="H190" s="358"/>
      <c r="I190" s="358"/>
      <c r="J190" s="359" t="s">
        <v>90</v>
      </c>
      <c r="K190" s="360"/>
      <c r="L190" s="360"/>
      <c r="M190" s="360"/>
      <c r="N190" s="360"/>
      <c r="O190" s="361"/>
      <c r="P190" s="111"/>
      <c r="Q190" s="117"/>
      <c r="R190" s="118"/>
      <c r="S190" s="117"/>
      <c r="T190" s="119"/>
    </row>
    <row r="191" spans="1:24" s="104" customFormat="1" ht="15" customHeight="1" thickBot="1">
      <c r="A191" s="182">
        <f>A149</f>
        <v>5</v>
      </c>
      <c r="B191" s="183" t="str">
        <f>B149</f>
        <v>CASAS MUESTRA</v>
      </c>
      <c r="C191" s="184">
        <f>C149</f>
        <v>9</v>
      </c>
      <c r="D191" s="365" t="str">
        <f>D149</f>
        <v>GUARNICIONES Y BANQUETAS</v>
      </c>
      <c r="E191" s="366"/>
      <c r="F191" s="366"/>
      <c r="G191" s="366"/>
      <c r="H191" s="366"/>
      <c r="I191" s="367"/>
      <c r="J191" s="362"/>
      <c r="K191" s="363"/>
      <c r="L191" s="363"/>
      <c r="M191" s="363"/>
      <c r="N191" s="363"/>
      <c r="O191" s="364"/>
      <c r="P191" s="120"/>
      <c r="Q191" s="121"/>
      <c r="R191" s="118"/>
      <c r="S191" s="105"/>
      <c r="T191" s="108"/>
    </row>
    <row r="192" spans="1:24" s="104" customFormat="1" ht="15.75" customHeight="1">
      <c r="A192" s="188" t="s">
        <v>43</v>
      </c>
      <c r="B192" s="187" t="s">
        <v>91</v>
      </c>
      <c r="C192" s="186" t="s">
        <v>93</v>
      </c>
      <c r="D192" s="186" t="s">
        <v>80</v>
      </c>
      <c r="E192" s="186" t="s">
        <v>81</v>
      </c>
      <c r="F192" s="190" t="s">
        <v>82</v>
      </c>
      <c r="G192" s="191" t="s">
        <v>83</v>
      </c>
      <c r="H192" s="158"/>
      <c r="I192" s="191" t="s">
        <v>92</v>
      </c>
      <c r="J192" s="191" t="s">
        <v>49</v>
      </c>
      <c r="K192" s="191" t="s">
        <v>56</v>
      </c>
      <c r="L192" s="160"/>
      <c r="M192" s="161"/>
      <c r="N192" s="161"/>
      <c r="O192" s="144"/>
      <c r="P192" s="120"/>
      <c r="Q192" s="122"/>
      <c r="R192" s="123"/>
      <c r="S192" s="122"/>
      <c r="T192" s="123"/>
      <c r="U192" s="122"/>
      <c r="V192" s="122"/>
      <c r="W192" s="122"/>
      <c r="X192" s="122"/>
    </row>
    <row r="193" spans="1:24" s="104" customFormat="1" ht="15.75" customHeight="1">
      <c r="A193" s="189">
        <f>'EST. 1'!B31</f>
        <v>0</v>
      </c>
      <c r="B193" s="185" t="str">
        <f>'EST. 1'!C31</f>
        <v xml:space="preserve">CONST GUARNICION TIPO  CONCRETO HCO, F'C=150 </v>
      </c>
      <c r="C193" s="192"/>
      <c r="D193" s="192"/>
      <c r="E193" s="160"/>
      <c r="F193" s="160"/>
      <c r="G193" s="160"/>
      <c r="H193" s="160"/>
      <c r="I193" s="160"/>
      <c r="J193" s="160"/>
      <c r="L193" s="160"/>
      <c r="M193" s="161"/>
      <c r="N193" s="161"/>
      <c r="O193" s="144"/>
      <c r="P193" s="120"/>
      <c r="Q193" s="122"/>
      <c r="R193" s="123"/>
      <c r="S193" s="122"/>
      <c r="T193" s="123"/>
      <c r="U193" s="122"/>
      <c r="V193" s="122"/>
      <c r="W193" s="122"/>
      <c r="X193" s="122"/>
    </row>
    <row r="194" spans="1:24" s="104" customFormat="1" ht="15.75" customHeight="1">
      <c r="A194" s="189"/>
      <c r="B194" s="185" t="s">
        <v>103</v>
      </c>
      <c r="C194" s="192" t="s">
        <v>124</v>
      </c>
      <c r="D194" s="192" t="s">
        <v>101</v>
      </c>
      <c r="E194" s="160">
        <v>4.4000000000000004</v>
      </c>
      <c r="F194" s="160"/>
      <c r="G194" s="160"/>
      <c r="H194" s="160"/>
      <c r="I194" s="160">
        <v>8</v>
      </c>
      <c r="J194" s="160"/>
      <c r="K194" s="251">
        <f>TRUNC(E194*I194,2)</f>
        <v>35.200000000000003</v>
      </c>
      <c r="L194" s="160"/>
      <c r="M194" s="202"/>
      <c r="N194" s="161"/>
      <c r="O194" s="144"/>
      <c r="P194" s="124"/>
      <c r="Q194" s="122"/>
      <c r="R194" s="125"/>
      <c r="S194" s="126"/>
      <c r="T194" s="127"/>
      <c r="U194" s="128"/>
      <c r="V194" s="129"/>
      <c r="W194" s="129"/>
      <c r="X194" s="129"/>
    </row>
    <row r="195" spans="1:24" ht="15.75" customHeight="1">
      <c r="A195" s="189"/>
      <c r="B195" s="185"/>
      <c r="C195" s="192"/>
      <c r="D195" s="192"/>
      <c r="E195" s="233"/>
      <c r="F195" s="157"/>
      <c r="G195" s="158"/>
      <c r="H195" s="196"/>
      <c r="I195" s="160"/>
      <c r="J195" s="197"/>
      <c r="K195" s="160"/>
      <c r="L195" s="160"/>
      <c r="M195" s="161"/>
      <c r="N195" s="161"/>
      <c r="O195" s="130"/>
      <c r="P195" s="111"/>
      <c r="Q195" s="122"/>
      <c r="R195" s="131"/>
      <c r="S195" s="132"/>
      <c r="T195" s="133"/>
      <c r="U195" s="132"/>
      <c r="V195" s="129"/>
      <c r="W195" s="129"/>
      <c r="X195" s="129"/>
    </row>
    <row r="196" spans="1:24" ht="15.75" customHeight="1">
      <c r="A196" s="189"/>
      <c r="B196" s="230"/>
      <c r="C196" s="231"/>
      <c r="D196" s="213"/>
      <c r="E196" s="232"/>
      <c r="F196" s="157"/>
      <c r="G196" s="158"/>
      <c r="H196" s="159"/>
      <c r="I196" s="160"/>
      <c r="K196" s="160"/>
      <c r="L196" s="160"/>
      <c r="M196" s="161"/>
      <c r="N196" s="161"/>
      <c r="O196" s="130"/>
      <c r="P196" s="111"/>
      <c r="Q196" s="122"/>
      <c r="R196" s="131"/>
      <c r="S196" s="132"/>
      <c r="T196" s="133"/>
      <c r="U196" s="132"/>
      <c r="V196" s="129"/>
      <c r="W196" s="129"/>
      <c r="X196" s="129"/>
    </row>
    <row r="197" spans="1:24" ht="15.75" customHeight="1">
      <c r="A197" s="189"/>
      <c r="B197" s="185"/>
      <c r="C197" s="192"/>
      <c r="D197" s="192"/>
      <c r="E197" s="200"/>
      <c r="F197" s="158"/>
      <c r="G197" s="158"/>
      <c r="H197" s="159"/>
      <c r="I197" s="160"/>
      <c r="J197" s="104"/>
      <c r="K197" s="160"/>
      <c r="L197" s="160"/>
      <c r="M197" s="161"/>
      <c r="N197" s="161"/>
      <c r="O197" s="130"/>
      <c r="P197" s="111"/>
      <c r="Q197" s="122"/>
      <c r="R197" s="131"/>
      <c r="S197" s="132"/>
      <c r="T197" s="133"/>
      <c r="U197" s="132"/>
      <c r="V197" s="129"/>
      <c r="W197" s="129"/>
      <c r="X197" s="129"/>
    </row>
    <row r="198" spans="1:24" ht="15.75" customHeight="1">
      <c r="A198" s="189"/>
      <c r="B198" s="185"/>
      <c r="C198" s="192"/>
      <c r="D198" s="192"/>
      <c r="E198" s="200"/>
      <c r="F198" s="158"/>
      <c r="G198" s="158"/>
      <c r="H198" s="159"/>
      <c r="I198" s="160"/>
      <c r="J198" s="104"/>
      <c r="K198" s="160"/>
      <c r="L198" s="160"/>
      <c r="M198" s="161"/>
      <c r="N198" s="161"/>
      <c r="O198" s="130"/>
      <c r="P198" s="111"/>
      <c r="Q198" s="122"/>
      <c r="R198" s="131"/>
      <c r="S198" s="132"/>
      <c r="T198" s="133"/>
      <c r="U198" s="132"/>
      <c r="V198" s="129"/>
      <c r="W198" s="129"/>
      <c r="X198" s="129"/>
    </row>
    <row r="199" spans="1:24" ht="15.75" customHeight="1">
      <c r="A199" s="189"/>
      <c r="B199" s="185"/>
      <c r="C199" s="192"/>
      <c r="D199" s="192"/>
      <c r="E199" s="200"/>
      <c r="F199" s="158"/>
      <c r="G199" s="158"/>
      <c r="H199" s="159"/>
      <c r="I199" s="160"/>
      <c r="J199" s="104"/>
      <c r="K199" s="160"/>
      <c r="L199" s="160"/>
      <c r="M199" s="161"/>
      <c r="N199" s="161"/>
      <c r="O199" s="130"/>
      <c r="P199" s="111"/>
      <c r="Q199" s="122"/>
      <c r="R199" s="131"/>
      <c r="S199" s="132"/>
      <c r="T199" s="133"/>
      <c r="U199" s="132"/>
      <c r="V199" s="129"/>
      <c r="W199" s="129"/>
      <c r="X199" s="129"/>
    </row>
    <row r="200" spans="1:24" ht="15.75" customHeight="1">
      <c r="A200" s="189"/>
      <c r="B200" s="185"/>
      <c r="C200" s="192"/>
      <c r="D200" s="192"/>
      <c r="E200" s="200"/>
      <c r="F200" s="158"/>
      <c r="G200" s="158"/>
      <c r="H200" s="159"/>
      <c r="I200" s="160"/>
      <c r="J200" s="104"/>
      <c r="K200" s="160"/>
      <c r="L200" s="160"/>
      <c r="M200" s="161"/>
      <c r="N200" s="161"/>
      <c r="O200" s="130"/>
      <c r="P200" s="111"/>
      <c r="Q200" s="122"/>
      <c r="R200" s="131"/>
      <c r="S200" s="132"/>
      <c r="T200" s="133"/>
      <c r="U200" s="132"/>
      <c r="V200" s="129"/>
      <c r="W200" s="129"/>
      <c r="X200" s="129"/>
    </row>
    <row r="201" spans="1:24" ht="15.75" customHeight="1">
      <c r="A201" s="166"/>
      <c r="B201" s="163"/>
      <c r="C201" s="155"/>
      <c r="D201" s="165"/>
      <c r="E201" s="156"/>
      <c r="F201" s="157"/>
      <c r="G201" s="158"/>
      <c r="H201" s="159"/>
      <c r="I201" s="160"/>
      <c r="J201" s="160"/>
      <c r="K201" s="160"/>
      <c r="L201" s="160"/>
      <c r="M201" s="161"/>
      <c r="N201" s="161"/>
      <c r="O201" s="130"/>
      <c r="P201" s="111"/>
      <c r="Q201" s="122"/>
      <c r="R201" s="131"/>
      <c r="S201" s="132"/>
      <c r="T201" s="133"/>
      <c r="U201" s="132"/>
      <c r="V201" s="129"/>
      <c r="W201" s="129"/>
      <c r="X201" s="129"/>
    </row>
    <row r="202" spans="1:24" ht="15.75" customHeight="1">
      <c r="A202" s="166"/>
      <c r="B202" s="195"/>
      <c r="C202" s="155"/>
      <c r="D202" s="192"/>
      <c r="E202" s="156"/>
      <c r="F202" s="157"/>
      <c r="G202" s="158"/>
      <c r="H202" s="159"/>
      <c r="I202" s="160"/>
      <c r="J202" s="160"/>
      <c r="K202" s="160"/>
      <c r="L202" s="160"/>
      <c r="M202" s="161"/>
      <c r="N202" s="161"/>
      <c r="O202" s="130"/>
      <c r="P202" s="111"/>
      <c r="Q202" s="122"/>
      <c r="R202" s="131"/>
      <c r="S202" s="132"/>
      <c r="T202" s="133"/>
      <c r="U202" s="132"/>
      <c r="V202" s="129"/>
      <c r="W202" s="129"/>
      <c r="X202" s="129"/>
    </row>
    <row r="203" spans="1:24" ht="15.75" customHeight="1">
      <c r="A203" s="198"/>
      <c r="G203" s="134"/>
      <c r="M203" s="134"/>
      <c r="O203" s="130"/>
      <c r="P203" s="111"/>
      <c r="Q203" s="122"/>
      <c r="R203" s="131"/>
      <c r="S203" s="132"/>
      <c r="T203" s="133"/>
      <c r="U203" s="132"/>
      <c r="V203" s="129"/>
      <c r="W203" s="129"/>
      <c r="X203" s="129"/>
    </row>
    <row r="204" spans="1:24" ht="15.75" customHeight="1">
      <c r="A204" s="198"/>
      <c r="G204" s="134"/>
      <c r="M204" s="134"/>
      <c r="O204" s="130"/>
      <c r="P204" s="111"/>
      <c r="Q204" s="122"/>
      <c r="R204" s="131"/>
      <c r="S204" s="132"/>
      <c r="T204" s="133"/>
      <c r="U204" s="132"/>
      <c r="V204" s="129"/>
      <c r="W204" s="129"/>
      <c r="X204" s="129"/>
    </row>
    <row r="205" spans="1:24" ht="15.75" customHeight="1">
      <c r="A205" s="198"/>
      <c r="G205" s="134"/>
      <c r="M205" s="134"/>
      <c r="O205" s="130"/>
    </row>
    <row r="206" spans="1:24" ht="15.75" customHeight="1">
      <c r="A206" s="198"/>
      <c r="G206" s="134"/>
      <c r="M206" s="134"/>
      <c r="O206" s="130"/>
    </row>
    <row r="207" spans="1:24" ht="15.75" customHeight="1">
      <c r="A207" s="198"/>
      <c r="G207" s="134"/>
      <c r="L207" s="160"/>
      <c r="M207" s="161"/>
      <c r="N207" s="161"/>
      <c r="O207" s="130"/>
    </row>
    <row r="208" spans="1:24" ht="15.75" customHeight="1">
      <c r="A208" s="168"/>
      <c r="B208" s="169"/>
      <c r="C208" s="155"/>
      <c r="D208" s="165"/>
      <c r="E208" s="156"/>
      <c r="F208" s="157"/>
      <c r="G208" s="158"/>
      <c r="H208" s="159"/>
      <c r="I208" s="160"/>
      <c r="J208" s="160"/>
      <c r="K208" s="160"/>
      <c r="L208" s="160"/>
      <c r="M208" s="161"/>
      <c r="N208" s="161"/>
      <c r="O208" s="130"/>
    </row>
    <row r="209" spans="1:15" ht="15.75" customHeight="1">
      <c r="A209" s="168"/>
      <c r="B209" s="169"/>
      <c r="C209" s="155"/>
      <c r="D209" s="165"/>
      <c r="E209" s="156"/>
      <c r="F209" s="157"/>
      <c r="G209" s="158"/>
      <c r="H209" s="159"/>
      <c r="I209" s="160"/>
      <c r="J209" s="160"/>
      <c r="K209" s="160"/>
      <c r="L209" s="160"/>
      <c r="M209" s="161"/>
      <c r="N209" s="161"/>
      <c r="O209" s="130"/>
    </row>
    <row r="210" spans="1:15" ht="15.75" customHeight="1">
      <c r="A210" s="168"/>
      <c r="B210" s="169"/>
      <c r="C210" s="155"/>
      <c r="D210" s="165"/>
      <c r="E210" s="156"/>
      <c r="F210" s="157"/>
      <c r="G210" s="158"/>
      <c r="H210" s="159"/>
      <c r="I210" s="160"/>
      <c r="J210" s="160"/>
      <c r="K210" s="160"/>
      <c r="L210" s="160"/>
      <c r="M210" s="161"/>
      <c r="N210" s="161"/>
      <c r="O210" s="130"/>
    </row>
    <row r="211" spans="1:15" ht="15.75" customHeight="1">
      <c r="A211" s="168"/>
      <c r="B211" s="169"/>
      <c r="C211" s="155"/>
      <c r="D211" s="165"/>
      <c r="E211" s="156"/>
      <c r="F211" s="157"/>
      <c r="G211" s="158"/>
      <c r="H211" s="159"/>
      <c r="I211" s="160"/>
      <c r="J211" s="160"/>
      <c r="K211" s="160"/>
      <c r="L211" s="160"/>
      <c r="M211" s="161"/>
      <c r="N211" s="161"/>
      <c r="O211" s="130"/>
    </row>
    <row r="212" spans="1:15" ht="15.75" customHeight="1">
      <c r="A212" s="168"/>
      <c r="B212" s="169"/>
      <c r="C212" s="155"/>
      <c r="D212" s="165"/>
      <c r="E212" s="156"/>
      <c r="F212" s="157"/>
      <c r="G212" s="158"/>
      <c r="H212" s="159"/>
      <c r="I212" s="160"/>
      <c r="J212" s="160"/>
      <c r="K212" s="160"/>
      <c r="L212" s="160"/>
      <c r="M212" s="161"/>
      <c r="N212" s="161"/>
      <c r="O212" s="130"/>
    </row>
    <row r="213" spans="1:15" ht="15.75" customHeight="1">
      <c r="A213" s="168"/>
      <c r="B213" s="169"/>
      <c r="C213" s="155"/>
      <c r="D213" s="165"/>
      <c r="E213" s="156"/>
      <c r="F213" s="157"/>
      <c r="G213" s="158"/>
      <c r="H213" s="159"/>
      <c r="I213" s="160"/>
      <c r="J213" s="160"/>
      <c r="K213" s="160"/>
      <c r="L213" s="160"/>
      <c r="M213" s="161"/>
      <c r="N213" s="161"/>
      <c r="O213" s="130"/>
    </row>
    <row r="214" spans="1:15" ht="15.75" customHeight="1">
      <c r="A214" s="162"/>
      <c r="B214" s="155"/>
      <c r="C214" s="155"/>
      <c r="D214" s="165"/>
      <c r="E214" s="156"/>
      <c r="F214" s="157"/>
      <c r="G214" s="158"/>
      <c r="H214" s="159"/>
      <c r="I214" s="160"/>
      <c r="J214" s="160"/>
      <c r="K214" s="160"/>
      <c r="L214" s="160"/>
      <c r="M214" s="161"/>
      <c r="N214" s="161"/>
      <c r="O214" s="130"/>
    </row>
    <row r="215" spans="1:15" ht="15.75" customHeight="1">
      <c r="A215" s="162"/>
      <c r="B215" s="155"/>
      <c r="C215" s="155"/>
      <c r="D215" s="165"/>
      <c r="E215" s="156"/>
      <c r="F215" s="157"/>
      <c r="G215" s="158"/>
      <c r="H215" s="159"/>
      <c r="I215" s="160"/>
      <c r="J215" s="160"/>
      <c r="K215" s="160"/>
      <c r="L215" s="160"/>
      <c r="M215" s="161"/>
      <c r="N215" s="161"/>
      <c r="O215" s="130"/>
    </row>
    <row r="216" spans="1:15" ht="15.75" customHeight="1">
      <c r="A216" s="162"/>
      <c r="B216" s="155"/>
      <c r="C216" s="155"/>
      <c r="D216" s="165"/>
      <c r="E216" s="156"/>
      <c r="F216" s="157"/>
      <c r="G216" s="158"/>
      <c r="H216" s="159"/>
      <c r="I216" s="160"/>
      <c r="J216" s="160"/>
      <c r="K216" s="160"/>
      <c r="L216" s="160"/>
      <c r="M216" s="161"/>
      <c r="N216" s="161"/>
      <c r="O216" s="130"/>
    </row>
    <row r="217" spans="1:15" ht="15.75" customHeight="1">
      <c r="A217" s="162"/>
      <c r="B217" s="155"/>
      <c r="C217" s="155"/>
      <c r="D217" s="165"/>
      <c r="E217" s="156"/>
      <c r="F217" s="157"/>
      <c r="G217" s="158"/>
      <c r="H217" s="159"/>
      <c r="I217" s="160"/>
      <c r="J217" s="160"/>
      <c r="K217" s="160"/>
      <c r="L217" s="160"/>
      <c r="M217" s="161"/>
      <c r="N217" s="161"/>
      <c r="O217" s="130"/>
    </row>
    <row r="218" spans="1:15" ht="15.75" customHeight="1">
      <c r="A218" s="162"/>
      <c r="B218" s="155"/>
      <c r="C218" s="170"/>
      <c r="D218" s="165"/>
      <c r="E218" s="156"/>
      <c r="F218" s="157"/>
      <c r="G218" s="158"/>
      <c r="H218" s="159"/>
      <c r="I218" s="160"/>
      <c r="J218" s="160"/>
      <c r="K218" s="160"/>
      <c r="L218" s="160"/>
      <c r="M218" s="161"/>
      <c r="N218" s="161"/>
      <c r="O218" s="130"/>
    </row>
    <row r="219" spans="1:15" ht="15.75" customHeight="1">
      <c r="A219" s="162"/>
      <c r="B219" s="155"/>
      <c r="C219" s="170"/>
      <c r="D219" s="165"/>
      <c r="E219" s="156"/>
      <c r="F219" s="157"/>
      <c r="G219" s="158"/>
      <c r="H219" s="159"/>
      <c r="I219" s="160"/>
      <c r="J219" s="160"/>
      <c r="K219" s="160"/>
      <c r="L219" s="160"/>
      <c r="M219" s="161"/>
      <c r="N219" s="161"/>
      <c r="O219" s="130"/>
    </row>
    <row r="220" spans="1:15" ht="15.75" customHeight="1">
      <c r="A220" s="162"/>
      <c r="B220" s="155"/>
      <c r="C220" s="170"/>
      <c r="D220" s="165"/>
      <c r="E220" s="156"/>
      <c r="F220" s="157"/>
      <c r="G220" s="158"/>
      <c r="H220" s="159"/>
      <c r="I220" s="160"/>
      <c r="J220" s="160"/>
      <c r="K220" s="160"/>
      <c r="L220" s="160"/>
      <c r="M220" s="161"/>
      <c r="N220" s="161"/>
      <c r="O220" s="130"/>
    </row>
    <row r="221" spans="1:15" ht="15.75" customHeight="1">
      <c r="A221" s="162"/>
      <c r="B221" s="155"/>
      <c r="C221" s="170"/>
      <c r="D221" s="165"/>
      <c r="E221" s="156"/>
      <c r="F221" s="157"/>
      <c r="G221" s="158"/>
      <c r="H221" s="159"/>
      <c r="I221" s="160"/>
      <c r="J221" s="160"/>
      <c r="K221" s="160"/>
      <c r="L221" s="160"/>
      <c r="M221" s="161"/>
      <c r="N221" s="161"/>
      <c r="O221" s="130"/>
    </row>
    <row r="222" spans="1:15" ht="15.75" customHeight="1">
      <c r="A222" s="162"/>
      <c r="B222" s="155"/>
      <c r="C222" s="170"/>
      <c r="D222" s="171"/>
      <c r="E222" s="156"/>
      <c r="F222" s="157"/>
      <c r="G222" s="158"/>
      <c r="H222" s="159"/>
      <c r="I222" s="160"/>
      <c r="J222" s="160"/>
      <c r="K222" s="160"/>
      <c r="L222" s="160"/>
      <c r="M222" s="161"/>
      <c r="N222" s="161"/>
      <c r="O222" s="130"/>
    </row>
    <row r="223" spans="1:15" ht="15.75" customHeight="1">
      <c r="A223" s="162"/>
      <c r="B223" s="155"/>
      <c r="C223" s="170"/>
      <c r="D223" s="171"/>
      <c r="E223" s="156"/>
      <c r="F223" s="157"/>
      <c r="G223" s="158"/>
      <c r="H223" s="159"/>
      <c r="I223" s="160"/>
      <c r="J223" s="160"/>
      <c r="K223" s="160"/>
      <c r="L223" s="160"/>
      <c r="M223" s="161"/>
      <c r="N223" s="161"/>
      <c r="O223" s="130"/>
    </row>
    <row r="224" spans="1:15" ht="15.75" customHeight="1">
      <c r="A224" s="162"/>
      <c r="B224" s="155"/>
      <c r="C224" s="170"/>
      <c r="D224" s="171"/>
      <c r="E224" s="156"/>
      <c r="F224" s="157"/>
      <c r="G224" s="158"/>
      <c r="H224" s="159"/>
      <c r="I224" s="160"/>
      <c r="J224" s="160"/>
      <c r="K224" s="160"/>
      <c r="L224" s="160"/>
      <c r="M224" s="161"/>
      <c r="N224" s="161"/>
      <c r="O224" s="130"/>
    </row>
    <row r="225" spans="1:17" ht="15.75" customHeight="1">
      <c r="A225" s="162"/>
      <c r="B225" s="155"/>
      <c r="C225" s="170"/>
      <c r="D225" s="171"/>
      <c r="E225" s="156"/>
      <c r="F225" s="157"/>
      <c r="G225" s="158"/>
      <c r="H225" s="159"/>
      <c r="I225" s="160"/>
      <c r="J225" s="160"/>
      <c r="K225" s="160"/>
      <c r="L225" s="160"/>
      <c r="M225" s="161"/>
      <c r="N225" s="161"/>
      <c r="O225" s="130"/>
    </row>
    <row r="226" spans="1:17" ht="15.75" customHeight="1">
      <c r="A226" s="162"/>
      <c r="B226" s="254" t="s">
        <v>123</v>
      </c>
      <c r="D226" s="171"/>
      <c r="E226" s="172"/>
      <c r="F226" s="157"/>
      <c r="G226" s="253" t="s">
        <v>123</v>
      </c>
      <c r="H226" s="173"/>
      <c r="I226" s="173"/>
      <c r="J226" s="173"/>
      <c r="L226" s="254" t="s">
        <v>123</v>
      </c>
      <c r="M226" s="173"/>
      <c r="N226" s="253"/>
      <c r="O226" s="130"/>
    </row>
    <row r="227" spans="1:17" ht="15.75" customHeight="1">
      <c r="A227" s="162"/>
      <c r="B227" s="155"/>
      <c r="C227" s="170"/>
      <c r="D227" s="171"/>
      <c r="E227" s="172"/>
      <c r="F227" s="157"/>
      <c r="G227" s="173"/>
      <c r="H227" s="173"/>
      <c r="I227" s="173"/>
      <c r="J227" s="173"/>
      <c r="K227" s="173"/>
      <c r="L227" s="173"/>
      <c r="M227" s="173"/>
      <c r="N227" s="173"/>
      <c r="O227" s="130"/>
    </row>
    <row r="228" spans="1:17" ht="15.75" customHeight="1">
      <c r="A228" s="162"/>
      <c r="B228" s="155"/>
      <c r="C228" s="170"/>
      <c r="D228" s="171"/>
      <c r="E228" s="172"/>
      <c r="F228" s="157"/>
      <c r="G228" s="173"/>
      <c r="H228" s="173"/>
      <c r="I228" s="173"/>
      <c r="J228" s="173"/>
      <c r="K228" s="173"/>
      <c r="L228" s="173"/>
      <c r="M228" s="173"/>
      <c r="N228" s="173"/>
      <c r="O228" s="130"/>
    </row>
    <row r="229" spans="1:17" ht="16.5" customHeight="1" thickBot="1">
      <c r="A229" s="174"/>
      <c r="B229" s="175"/>
      <c r="C229" s="176"/>
      <c r="D229" s="177"/>
      <c r="E229" s="178"/>
      <c r="F229" s="179"/>
      <c r="G229" s="179"/>
      <c r="H229" s="179"/>
      <c r="I229" s="179"/>
      <c r="J229" s="179"/>
      <c r="K229" s="179"/>
      <c r="L229" s="179"/>
      <c r="M229" s="179"/>
      <c r="N229" s="179"/>
      <c r="O229" s="136"/>
    </row>
    <row r="231" spans="1:17">
      <c r="A231" s="148"/>
      <c r="B231" s="148"/>
      <c r="C231" s="106"/>
      <c r="D231" s="106"/>
      <c r="E231" s="138"/>
      <c r="F231" s="106"/>
      <c r="G231" s="106"/>
      <c r="H231" s="138"/>
      <c r="I231" s="106"/>
      <c r="J231" s="106"/>
      <c r="K231" s="106"/>
      <c r="L231" s="106"/>
      <c r="M231" s="106"/>
      <c r="N231" s="106"/>
    </row>
    <row r="232" spans="1:17">
      <c r="A232" s="148"/>
      <c r="B232" s="149"/>
      <c r="C232" s="106"/>
      <c r="D232" s="106"/>
      <c r="E232" s="139"/>
      <c r="F232" s="140"/>
      <c r="G232" s="106"/>
      <c r="H232" s="141"/>
      <c r="I232" s="139"/>
      <c r="J232" s="139"/>
      <c r="K232" s="139"/>
      <c r="L232" s="139"/>
      <c r="M232" s="106"/>
      <c r="N232" s="106"/>
    </row>
    <row r="233" spans="1:17">
      <c r="A233" s="148"/>
      <c r="B233" s="149"/>
      <c r="C233" s="106"/>
      <c r="D233" s="106"/>
      <c r="E233" s="139"/>
      <c r="F233" s="140"/>
      <c r="G233" s="106"/>
      <c r="H233" s="141"/>
      <c r="I233" s="139"/>
      <c r="J233" s="139"/>
      <c r="K233" s="139"/>
      <c r="L233" s="139"/>
      <c r="M233" s="106"/>
      <c r="N233" s="106"/>
    </row>
    <row r="234" spans="1:17">
      <c r="A234" s="148"/>
      <c r="B234" s="149"/>
      <c r="C234" s="106"/>
      <c r="D234" s="106"/>
      <c r="E234" s="139"/>
      <c r="F234" s="140"/>
      <c r="G234" s="106"/>
      <c r="H234" s="141"/>
      <c r="I234" s="139"/>
      <c r="J234" s="139"/>
      <c r="K234" s="139"/>
      <c r="L234" s="139"/>
      <c r="M234" s="106"/>
      <c r="N234" s="106"/>
    </row>
    <row r="235" spans="1:17">
      <c r="A235" s="353" t="s">
        <v>63</v>
      </c>
      <c r="B235" s="353"/>
      <c r="C235" s="106"/>
      <c r="D235" s="106"/>
      <c r="E235" s="353" t="s">
        <v>64</v>
      </c>
      <c r="F235" s="353"/>
      <c r="G235" s="353"/>
      <c r="H235" s="353"/>
      <c r="I235" s="353"/>
      <c r="J235" s="139"/>
      <c r="K235" s="139"/>
      <c r="L235" s="139"/>
      <c r="M235" s="139"/>
      <c r="N235" s="353" t="s">
        <v>66</v>
      </c>
      <c r="O235" s="353"/>
      <c r="P235" s="149"/>
      <c r="Q235" s="149"/>
    </row>
    <row r="236" spans="1:17">
      <c r="A236" s="357" t="s">
        <v>69</v>
      </c>
      <c r="B236" s="357"/>
      <c r="C236" s="142"/>
      <c r="D236" s="142"/>
      <c r="E236" s="357" t="s">
        <v>99</v>
      </c>
      <c r="F236" s="357"/>
      <c r="G236" s="357"/>
      <c r="H236" s="357"/>
      <c r="I236" s="357"/>
      <c r="J236" s="142"/>
      <c r="K236" s="142"/>
      <c r="L236" s="142"/>
      <c r="M236" s="142"/>
      <c r="N236" s="357" t="s">
        <v>68</v>
      </c>
      <c r="O236" s="357"/>
      <c r="P236" s="150"/>
      <c r="Q236" s="150"/>
    </row>
    <row r="237" spans="1:17">
      <c r="A237" s="148"/>
      <c r="B237" s="148"/>
      <c r="C237" s="106"/>
      <c r="D237" s="106"/>
      <c r="E237" s="368"/>
      <c r="F237" s="368"/>
      <c r="G237" s="368"/>
      <c r="H237" s="368"/>
      <c r="I237" s="143"/>
      <c r="J237" s="143"/>
      <c r="K237" s="143"/>
      <c r="L237" s="143"/>
      <c r="M237" s="368"/>
      <c r="N237" s="368"/>
    </row>
  </sheetData>
  <mergeCells count="59">
    <mergeCell ref="N189:O189"/>
    <mergeCell ref="C2:I2"/>
    <mergeCell ref="O3:O5"/>
    <mergeCell ref="E5:L5"/>
    <mergeCell ref="M9:N9"/>
    <mergeCell ref="H10:J10"/>
    <mergeCell ref="M10:N10"/>
    <mergeCell ref="B11:F11"/>
    <mergeCell ref="L11:O11"/>
    <mergeCell ref="B12:C12"/>
    <mergeCell ref="J60:O61"/>
    <mergeCell ref="D61:I61"/>
    <mergeCell ref="A100:B100"/>
    <mergeCell ref="E100:I100"/>
    <mergeCell ref="N100:O100"/>
    <mergeCell ref="D101:I101"/>
    <mergeCell ref="A99:B99"/>
    <mergeCell ref="E99:I99"/>
    <mergeCell ref="N99:O99"/>
    <mergeCell ref="A57:B57"/>
    <mergeCell ref="E57:I57"/>
    <mergeCell ref="N57:O57"/>
    <mergeCell ref="A58:B58"/>
    <mergeCell ref="E58:I58"/>
    <mergeCell ref="N58:O58"/>
    <mergeCell ref="E59:H59"/>
    <mergeCell ref="M59:N59"/>
    <mergeCell ref="D60:I60"/>
    <mergeCell ref="E188:I188"/>
    <mergeCell ref="N188:O188"/>
    <mergeCell ref="P12:S12"/>
    <mergeCell ref="D14:I14"/>
    <mergeCell ref="J14:O15"/>
    <mergeCell ref="D15:I15"/>
    <mergeCell ref="A189:B189"/>
    <mergeCell ref="E189:I189"/>
    <mergeCell ref="J101:O102"/>
    <mergeCell ref="D102:I102"/>
    <mergeCell ref="E237:H237"/>
    <mergeCell ref="M237:N237"/>
    <mergeCell ref="A146:B146"/>
    <mergeCell ref="E146:I146"/>
    <mergeCell ref="N146:O146"/>
    <mergeCell ref="A147:B147"/>
    <mergeCell ref="E147:I147"/>
    <mergeCell ref="N147:O147"/>
    <mergeCell ref="D148:I148"/>
    <mergeCell ref="J148:O149"/>
    <mergeCell ref="D149:I149"/>
    <mergeCell ref="A188:B188"/>
    <mergeCell ref="A236:B236"/>
    <mergeCell ref="E236:I236"/>
    <mergeCell ref="N236:O236"/>
    <mergeCell ref="D190:I190"/>
    <mergeCell ref="J190:O191"/>
    <mergeCell ref="D191:I191"/>
    <mergeCell ref="A235:B235"/>
    <mergeCell ref="E235:I235"/>
    <mergeCell ref="N235:O235"/>
  </mergeCells>
  <phoneticPr fontId="36" type="noConversion"/>
  <printOptions horizontalCentered="1" verticalCentered="1"/>
  <pageMargins left="0" right="0" top="0" bottom="0.43307086614173229" header="0" footer="0"/>
  <pageSetup scale="56" orientation="landscape" r:id="rId1"/>
  <rowBreaks count="4" manualBreakCount="4">
    <brk id="59" max="14" man="1"/>
    <brk id="100" max="14" man="1"/>
    <brk id="147" max="14" man="1"/>
    <brk id="189" max="1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022A-A32E-4D5C-8F29-0C4935791DC8}">
  <dimension ref="A1:X152"/>
  <sheetViews>
    <sheetView showGridLines="0" view="pageBreakPreview" zoomScale="40" zoomScaleNormal="100" zoomScaleSheetLayoutView="40" workbookViewId="0">
      <selection activeCell="S21" sqref="S21"/>
    </sheetView>
  </sheetViews>
  <sheetFormatPr baseColWidth="10" defaultColWidth="11.375" defaultRowHeight="14.25"/>
  <cols>
    <col min="1" max="1" width="13.25" style="134" bestFit="1" customWidth="1"/>
    <col min="2" max="2" width="42.375" style="134" customWidth="1"/>
    <col min="3" max="6" width="8.75" style="134" customWidth="1"/>
    <col min="7" max="7" width="8.75" style="137" customWidth="1"/>
    <col min="8" max="8" width="12" style="134" bestFit="1" customWidth="1"/>
    <col min="9" max="9" width="8.75" style="134" customWidth="1"/>
    <col min="10" max="10" width="12" style="134" bestFit="1" customWidth="1"/>
    <col min="11" max="12" width="8.75" style="134" customWidth="1"/>
    <col min="13" max="13" width="8.75" style="137" customWidth="1"/>
    <col min="14" max="14" width="8.75" style="134" customWidth="1"/>
    <col min="15" max="15" width="47.75" style="134" customWidth="1"/>
    <col min="16" max="16" width="3.125" style="134" customWidth="1"/>
    <col min="17" max="17" width="5.375" style="135" customWidth="1"/>
    <col min="18" max="18" width="8" style="134" customWidth="1"/>
    <col min="19" max="19" width="11.375" style="135"/>
    <col min="20" max="253" width="11.375" style="134"/>
    <col min="254" max="254" width="17.125" style="134" customWidth="1"/>
    <col min="255" max="255" width="7.625" style="134" customWidth="1"/>
    <col min="256" max="256" width="9" style="134" customWidth="1"/>
    <col min="257" max="257" width="7.875" style="134" customWidth="1"/>
    <col min="258" max="258" width="18.625" style="134" customWidth="1"/>
    <col min="259" max="259" width="8.125" style="134" customWidth="1"/>
    <col min="260" max="260" width="10" style="134" customWidth="1"/>
    <col min="261" max="261" width="12.875" style="134" customWidth="1"/>
    <col min="262" max="270" width="10.75" style="134" customWidth="1"/>
    <col min="271" max="271" width="47.75" style="134" customWidth="1"/>
    <col min="272" max="272" width="3.125" style="134" customWidth="1"/>
    <col min="273" max="273" width="5.375" style="134" customWidth="1"/>
    <col min="274" max="274" width="8" style="134" customWidth="1"/>
    <col min="275" max="509" width="11.375" style="134"/>
    <col min="510" max="510" width="17.125" style="134" customWidth="1"/>
    <col min="511" max="511" width="7.625" style="134" customWidth="1"/>
    <col min="512" max="512" width="9" style="134" customWidth="1"/>
    <col min="513" max="513" width="7.875" style="134" customWidth="1"/>
    <col min="514" max="514" width="18.625" style="134" customWidth="1"/>
    <col min="515" max="515" width="8.125" style="134" customWidth="1"/>
    <col min="516" max="516" width="10" style="134" customWidth="1"/>
    <col min="517" max="517" width="12.875" style="134" customWidth="1"/>
    <col min="518" max="526" width="10.75" style="134" customWidth="1"/>
    <col min="527" max="527" width="47.75" style="134" customWidth="1"/>
    <col min="528" max="528" width="3.125" style="134" customWidth="1"/>
    <col min="529" max="529" width="5.375" style="134" customWidth="1"/>
    <col min="530" max="530" width="8" style="134" customWidth="1"/>
    <col min="531" max="765" width="11.375" style="134"/>
    <col min="766" max="766" width="17.125" style="134" customWidth="1"/>
    <col min="767" max="767" width="7.625" style="134" customWidth="1"/>
    <col min="768" max="768" width="9" style="134" customWidth="1"/>
    <col min="769" max="769" width="7.875" style="134" customWidth="1"/>
    <col min="770" max="770" width="18.625" style="134" customWidth="1"/>
    <col min="771" max="771" width="8.125" style="134" customWidth="1"/>
    <col min="772" max="772" width="10" style="134" customWidth="1"/>
    <col min="773" max="773" width="12.875" style="134" customWidth="1"/>
    <col min="774" max="782" width="10.75" style="134" customWidth="1"/>
    <col min="783" max="783" width="47.75" style="134" customWidth="1"/>
    <col min="784" max="784" width="3.125" style="134" customWidth="1"/>
    <col min="785" max="785" width="5.375" style="134" customWidth="1"/>
    <col min="786" max="786" width="8" style="134" customWidth="1"/>
    <col min="787" max="1021" width="11.375" style="134"/>
    <col min="1022" max="1022" width="17.125" style="134" customWidth="1"/>
    <col min="1023" max="1023" width="7.625" style="134" customWidth="1"/>
    <col min="1024" max="1024" width="9" style="134" customWidth="1"/>
    <col min="1025" max="1025" width="7.875" style="134" customWidth="1"/>
    <col min="1026" max="1026" width="18.625" style="134" customWidth="1"/>
    <col min="1027" max="1027" width="8.125" style="134" customWidth="1"/>
    <col min="1028" max="1028" width="10" style="134" customWidth="1"/>
    <col min="1029" max="1029" width="12.875" style="134" customWidth="1"/>
    <col min="1030" max="1038" width="10.75" style="134" customWidth="1"/>
    <col min="1039" max="1039" width="47.75" style="134" customWidth="1"/>
    <col min="1040" max="1040" width="3.125" style="134" customWidth="1"/>
    <col min="1041" max="1041" width="5.375" style="134" customWidth="1"/>
    <col min="1042" max="1042" width="8" style="134" customWidth="1"/>
    <col min="1043" max="1277" width="11.375" style="134"/>
    <col min="1278" max="1278" width="17.125" style="134" customWidth="1"/>
    <col min="1279" max="1279" width="7.625" style="134" customWidth="1"/>
    <col min="1280" max="1280" width="9" style="134" customWidth="1"/>
    <col min="1281" max="1281" width="7.875" style="134" customWidth="1"/>
    <col min="1282" max="1282" width="18.625" style="134" customWidth="1"/>
    <col min="1283" max="1283" width="8.125" style="134" customWidth="1"/>
    <col min="1284" max="1284" width="10" style="134" customWidth="1"/>
    <col min="1285" max="1285" width="12.875" style="134" customWidth="1"/>
    <col min="1286" max="1294" width="10.75" style="134" customWidth="1"/>
    <col min="1295" max="1295" width="47.75" style="134" customWidth="1"/>
    <col min="1296" max="1296" width="3.125" style="134" customWidth="1"/>
    <col min="1297" max="1297" width="5.375" style="134" customWidth="1"/>
    <col min="1298" max="1298" width="8" style="134" customWidth="1"/>
    <col min="1299" max="1533" width="11.375" style="134"/>
    <col min="1534" max="1534" width="17.125" style="134" customWidth="1"/>
    <col min="1535" max="1535" width="7.625" style="134" customWidth="1"/>
    <col min="1536" max="1536" width="9" style="134" customWidth="1"/>
    <col min="1537" max="1537" width="7.875" style="134" customWidth="1"/>
    <col min="1538" max="1538" width="18.625" style="134" customWidth="1"/>
    <col min="1539" max="1539" width="8.125" style="134" customWidth="1"/>
    <col min="1540" max="1540" width="10" style="134" customWidth="1"/>
    <col min="1541" max="1541" width="12.875" style="134" customWidth="1"/>
    <col min="1542" max="1550" width="10.75" style="134" customWidth="1"/>
    <col min="1551" max="1551" width="47.75" style="134" customWidth="1"/>
    <col min="1552" max="1552" width="3.125" style="134" customWidth="1"/>
    <col min="1553" max="1553" width="5.375" style="134" customWidth="1"/>
    <col min="1554" max="1554" width="8" style="134" customWidth="1"/>
    <col min="1555" max="1789" width="11.375" style="134"/>
    <col min="1790" max="1790" width="17.125" style="134" customWidth="1"/>
    <col min="1791" max="1791" width="7.625" style="134" customWidth="1"/>
    <col min="1792" max="1792" width="9" style="134" customWidth="1"/>
    <col min="1793" max="1793" width="7.875" style="134" customWidth="1"/>
    <col min="1794" max="1794" width="18.625" style="134" customWidth="1"/>
    <col min="1795" max="1795" width="8.125" style="134" customWidth="1"/>
    <col min="1796" max="1796" width="10" style="134" customWidth="1"/>
    <col min="1797" max="1797" width="12.875" style="134" customWidth="1"/>
    <col min="1798" max="1806" width="10.75" style="134" customWidth="1"/>
    <col min="1807" max="1807" width="47.75" style="134" customWidth="1"/>
    <col min="1808" max="1808" width="3.125" style="134" customWidth="1"/>
    <col min="1809" max="1809" width="5.375" style="134" customWidth="1"/>
    <col min="1810" max="1810" width="8" style="134" customWidth="1"/>
    <col min="1811" max="2045" width="11.375" style="134"/>
    <col min="2046" max="2046" width="17.125" style="134" customWidth="1"/>
    <col min="2047" max="2047" width="7.625" style="134" customWidth="1"/>
    <col min="2048" max="2048" width="9" style="134" customWidth="1"/>
    <col min="2049" max="2049" width="7.875" style="134" customWidth="1"/>
    <col min="2050" max="2050" width="18.625" style="134" customWidth="1"/>
    <col min="2051" max="2051" width="8.125" style="134" customWidth="1"/>
    <col min="2052" max="2052" width="10" style="134" customWidth="1"/>
    <col min="2053" max="2053" width="12.875" style="134" customWidth="1"/>
    <col min="2054" max="2062" width="10.75" style="134" customWidth="1"/>
    <col min="2063" max="2063" width="47.75" style="134" customWidth="1"/>
    <col min="2064" max="2064" width="3.125" style="134" customWidth="1"/>
    <col min="2065" max="2065" width="5.375" style="134" customWidth="1"/>
    <col min="2066" max="2066" width="8" style="134" customWidth="1"/>
    <col min="2067" max="2301" width="11.375" style="134"/>
    <col min="2302" max="2302" width="17.125" style="134" customWidth="1"/>
    <col min="2303" max="2303" width="7.625" style="134" customWidth="1"/>
    <col min="2304" max="2304" width="9" style="134" customWidth="1"/>
    <col min="2305" max="2305" width="7.875" style="134" customWidth="1"/>
    <col min="2306" max="2306" width="18.625" style="134" customWidth="1"/>
    <col min="2307" max="2307" width="8.125" style="134" customWidth="1"/>
    <col min="2308" max="2308" width="10" style="134" customWidth="1"/>
    <col min="2309" max="2309" width="12.875" style="134" customWidth="1"/>
    <col min="2310" max="2318" width="10.75" style="134" customWidth="1"/>
    <col min="2319" max="2319" width="47.75" style="134" customWidth="1"/>
    <col min="2320" max="2320" width="3.125" style="134" customWidth="1"/>
    <col min="2321" max="2321" width="5.375" style="134" customWidth="1"/>
    <col min="2322" max="2322" width="8" style="134" customWidth="1"/>
    <col min="2323" max="2557" width="11.375" style="134"/>
    <col min="2558" max="2558" width="17.125" style="134" customWidth="1"/>
    <col min="2559" max="2559" width="7.625" style="134" customWidth="1"/>
    <col min="2560" max="2560" width="9" style="134" customWidth="1"/>
    <col min="2561" max="2561" width="7.875" style="134" customWidth="1"/>
    <col min="2562" max="2562" width="18.625" style="134" customWidth="1"/>
    <col min="2563" max="2563" width="8.125" style="134" customWidth="1"/>
    <col min="2564" max="2564" width="10" style="134" customWidth="1"/>
    <col min="2565" max="2565" width="12.875" style="134" customWidth="1"/>
    <col min="2566" max="2574" width="10.75" style="134" customWidth="1"/>
    <col min="2575" max="2575" width="47.75" style="134" customWidth="1"/>
    <col min="2576" max="2576" width="3.125" style="134" customWidth="1"/>
    <col min="2577" max="2577" width="5.375" style="134" customWidth="1"/>
    <col min="2578" max="2578" width="8" style="134" customWidth="1"/>
    <col min="2579" max="2813" width="11.375" style="134"/>
    <col min="2814" max="2814" width="17.125" style="134" customWidth="1"/>
    <col min="2815" max="2815" width="7.625" style="134" customWidth="1"/>
    <col min="2816" max="2816" width="9" style="134" customWidth="1"/>
    <col min="2817" max="2817" width="7.875" style="134" customWidth="1"/>
    <col min="2818" max="2818" width="18.625" style="134" customWidth="1"/>
    <col min="2819" max="2819" width="8.125" style="134" customWidth="1"/>
    <col min="2820" max="2820" width="10" style="134" customWidth="1"/>
    <col min="2821" max="2821" width="12.875" style="134" customWidth="1"/>
    <col min="2822" max="2830" width="10.75" style="134" customWidth="1"/>
    <col min="2831" max="2831" width="47.75" style="134" customWidth="1"/>
    <col min="2832" max="2832" width="3.125" style="134" customWidth="1"/>
    <col min="2833" max="2833" width="5.375" style="134" customWidth="1"/>
    <col min="2834" max="2834" width="8" style="134" customWidth="1"/>
    <col min="2835" max="3069" width="11.375" style="134"/>
    <col min="3070" max="3070" width="17.125" style="134" customWidth="1"/>
    <col min="3071" max="3071" width="7.625" style="134" customWidth="1"/>
    <col min="3072" max="3072" width="9" style="134" customWidth="1"/>
    <col min="3073" max="3073" width="7.875" style="134" customWidth="1"/>
    <col min="3074" max="3074" width="18.625" style="134" customWidth="1"/>
    <col min="3075" max="3075" width="8.125" style="134" customWidth="1"/>
    <col min="3076" max="3076" width="10" style="134" customWidth="1"/>
    <col min="3077" max="3077" width="12.875" style="134" customWidth="1"/>
    <col min="3078" max="3086" width="10.75" style="134" customWidth="1"/>
    <col min="3087" max="3087" width="47.75" style="134" customWidth="1"/>
    <col min="3088" max="3088" width="3.125" style="134" customWidth="1"/>
    <col min="3089" max="3089" width="5.375" style="134" customWidth="1"/>
    <col min="3090" max="3090" width="8" style="134" customWidth="1"/>
    <col min="3091" max="3325" width="11.375" style="134"/>
    <col min="3326" max="3326" width="17.125" style="134" customWidth="1"/>
    <col min="3327" max="3327" width="7.625" style="134" customWidth="1"/>
    <col min="3328" max="3328" width="9" style="134" customWidth="1"/>
    <col min="3329" max="3329" width="7.875" style="134" customWidth="1"/>
    <col min="3330" max="3330" width="18.625" style="134" customWidth="1"/>
    <col min="3331" max="3331" width="8.125" style="134" customWidth="1"/>
    <col min="3332" max="3332" width="10" style="134" customWidth="1"/>
    <col min="3333" max="3333" width="12.875" style="134" customWidth="1"/>
    <col min="3334" max="3342" width="10.75" style="134" customWidth="1"/>
    <col min="3343" max="3343" width="47.75" style="134" customWidth="1"/>
    <col min="3344" max="3344" width="3.125" style="134" customWidth="1"/>
    <col min="3345" max="3345" width="5.375" style="134" customWidth="1"/>
    <col min="3346" max="3346" width="8" style="134" customWidth="1"/>
    <col min="3347" max="3581" width="11.375" style="134"/>
    <col min="3582" max="3582" width="17.125" style="134" customWidth="1"/>
    <col min="3583" max="3583" width="7.625" style="134" customWidth="1"/>
    <col min="3584" max="3584" width="9" style="134" customWidth="1"/>
    <col min="3585" max="3585" width="7.875" style="134" customWidth="1"/>
    <col min="3586" max="3586" width="18.625" style="134" customWidth="1"/>
    <col min="3587" max="3587" width="8.125" style="134" customWidth="1"/>
    <col min="3588" max="3588" width="10" style="134" customWidth="1"/>
    <col min="3589" max="3589" width="12.875" style="134" customWidth="1"/>
    <col min="3590" max="3598" width="10.75" style="134" customWidth="1"/>
    <col min="3599" max="3599" width="47.75" style="134" customWidth="1"/>
    <col min="3600" max="3600" width="3.125" style="134" customWidth="1"/>
    <col min="3601" max="3601" width="5.375" style="134" customWidth="1"/>
    <col min="3602" max="3602" width="8" style="134" customWidth="1"/>
    <col min="3603" max="3837" width="11.375" style="134"/>
    <col min="3838" max="3838" width="17.125" style="134" customWidth="1"/>
    <col min="3839" max="3839" width="7.625" style="134" customWidth="1"/>
    <col min="3840" max="3840" width="9" style="134" customWidth="1"/>
    <col min="3841" max="3841" width="7.875" style="134" customWidth="1"/>
    <col min="3842" max="3842" width="18.625" style="134" customWidth="1"/>
    <col min="3843" max="3843" width="8.125" style="134" customWidth="1"/>
    <col min="3844" max="3844" width="10" style="134" customWidth="1"/>
    <col min="3845" max="3845" width="12.875" style="134" customWidth="1"/>
    <col min="3846" max="3854" width="10.75" style="134" customWidth="1"/>
    <col min="3855" max="3855" width="47.75" style="134" customWidth="1"/>
    <col min="3856" max="3856" width="3.125" style="134" customWidth="1"/>
    <col min="3857" max="3857" width="5.375" style="134" customWidth="1"/>
    <col min="3858" max="3858" width="8" style="134" customWidth="1"/>
    <col min="3859" max="4093" width="11.375" style="134"/>
    <col min="4094" max="4094" width="17.125" style="134" customWidth="1"/>
    <col min="4095" max="4095" width="7.625" style="134" customWidth="1"/>
    <col min="4096" max="4096" width="9" style="134" customWidth="1"/>
    <col min="4097" max="4097" width="7.875" style="134" customWidth="1"/>
    <col min="4098" max="4098" width="18.625" style="134" customWidth="1"/>
    <col min="4099" max="4099" width="8.125" style="134" customWidth="1"/>
    <col min="4100" max="4100" width="10" style="134" customWidth="1"/>
    <col min="4101" max="4101" width="12.875" style="134" customWidth="1"/>
    <col min="4102" max="4110" width="10.75" style="134" customWidth="1"/>
    <col min="4111" max="4111" width="47.75" style="134" customWidth="1"/>
    <col min="4112" max="4112" width="3.125" style="134" customWidth="1"/>
    <col min="4113" max="4113" width="5.375" style="134" customWidth="1"/>
    <col min="4114" max="4114" width="8" style="134" customWidth="1"/>
    <col min="4115" max="4349" width="11.375" style="134"/>
    <col min="4350" max="4350" width="17.125" style="134" customWidth="1"/>
    <col min="4351" max="4351" width="7.625" style="134" customWidth="1"/>
    <col min="4352" max="4352" width="9" style="134" customWidth="1"/>
    <col min="4353" max="4353" width="7.875" style="134" customWidth="1"/>
    <col min="4354" max="4354" width="18.625" style="134" customWidth="1"/>
    <col min="4355" max="4355" width="8.125" style="134" customWidth="1"/>
    <col min="4356" max="4356" width="10" style="134" customWidth="1"/>
    <col min="4357" max="4357" width="12.875" style="134" customWidth="1"/>
    <col min="4358" max="4366" width="10.75" style="134" customWidth="1"/>
    <col min="4367" max="4367" width="47.75" style="134" customWidth="1"/>
    <col min="4368" max="4368" width="3.125" style="134" customWidth="1"/>
    <col min="4369" max="4369" width="5.375" style="134" customWidth="1"/>
    <col min="4370" max="4370" width="8" style="134" customWidth="1"/>
    <col min="4371" max="4605" width="11.375" style="134"/>
    <col min="4606" max="4606" width="17.125" style="134" customWidth="1"/>
    <col min="4607" max="4607" width="7.625" style="134" customWidth="1"/>
    <col min="4608" max="4608" width="9" style="134" customWidth="1"/>
    <col min="4609" max="4609" width="7.875" style="134" customWidth="1"/>
    <col min="4610" max="4610" width="18.625" style="134" customWidth="1"/>
    <col min="4611" max="4611" width="8.125" style="134" customWidth="1"/>
    <col min="4612" max="4612" width="10" style="134" customWidth="1"/>
    <col min="4613" max="4613" width="12.875" style="134" customWidth="1"/>
    <col min="4614" max="4622" width="10.75" style="134" customWidth="1"/>
    <col min="4623" max="4623" width="47.75" style="134" customWidth="1"/>
    <col min="4624" max="4624" width="3.125" style="134" customWidth="1"/>
    <col min="4625" max="4625" width="5.375" style="134" customWidth="1"/>
    <col min="4626" max="4626" width="8" style="134" customWidth="1"/>
    <col min="4627" max="4861" width="11.375" style="134"/>
    <col min="4862" max="4862" width="17.125" style="134" customWidth="1"/>
    <col min="4863" max="4863" width="7.625" style="134" customWidth="1"/>
    <col min="4864" max="4864" width="9" style="134" customWidth="1"/>
    <col min="4865" max="4865" width="7.875" style="134" customWidth="1"/>
    <col min="4866" max="4866" width="18.625" style="134" customWidth="1"/>
    <col min="4867" max="4867" width="8.125" style="134" customWidth="1"/>
    <col min="4868" max="4868" width="10" style="134" customWidth="1"/>
    <col min="4869" max="4869" width="12.875" style="134" customWidth="1"/>
    <col min="4870" max="4878" width="10.75" style="134" customWidth="1"/>
    <col min="4879" max="4879" width="47.75" style="134" customWidth="1"/>
    <col min="4880" max="4880" width="3.125" style="134" customWidth="1"/>
    <col min="4881" max="4881" width="5.375" style="134" customWidth="1"/>
    <col min="4882" max="4882" width="8" style="134" customWidth="1"/>
    <col min="4883" max="5117" width="11.375" style="134"/>
    <col min="5118" max="5118" width="17.125" style="134" customWidth="1"/>
    <col min="5119" max="5119" width="7.625" style="134" customWidth="1"/>
    <col min="5120" max="5120" width="9" style="134" customWidth="1"/>
    <col min="5121" max="5121" width="7.875" style="134" customWidth="1"/>
    <col min="5122" max="5122" width="18.625" style="134" customWidth="1"/>
    <col min="5123" max="5123" width="8.125" style="134" customWidth="1"/>
    <col min="5124" max="5124" width="10" style="134" customWidth="1"/>
    <col min="5125" max="5125" width="12.875" style="134" customWidth="1"/>
    <col min="5126" max="5134" width="10.75" style="134" customWidth="1"/>
    <col min="5135" max="5135" width="47.75" style="134" customWidth="1"/>
    <col min="5136" max="5136" width="3.125" style="134" customWidth="1"/>
    <col min="5137" max="5137" width="5.375" style="134" customWidth="1"/>
    <col min="5138" max="5138" width="8" style="134" customWidth="1"/>
    <col min="5139" max="5373" width="11.375" style="134"/>
    <col min="5374" max="5374" width="17.125" style="134" customWidth="1"/>
    <col min="5375" max="5375" width="7.625" style="134" customWidth="1"/>
    <col min="5376" max="5376" width="9" style="134" customWidth="1"/>
    <col min="5377" max="5377" width="7.875" style="134" customWidth="1"/>
    <col min="5378" max="5378" width="18.625" style="134" customWidth="1"/>
    <col min="5379" max="5379" width="8.125" style="134" customWidth="1"/>
    <col min="5380" max="5380" width="10" style="134" customWidth="1"/>
    <col min="5381" max="5381" width="12.875" style="134" customWidth="1"/>
    <col min="5382" max="5390" width="10.75" style="134" customWidth="1"/>
    <col min="5391" max="5391" width="47.75" style="134" customWidth="1"/>
    <col min="5392" max="5392" width="3.125" style="134" customWidth="1"/>
    <col min="5393" max="5393" width="5.375" style="134" customWidth="1"/>
    <col min="5394" max="5394" width="8" style="134" customWidth="1"/>
    <col min="5395" max="5629" width="11.375" style="134"/>
    <col min="5630" max="5630" width="17.125" style="134" customWidth="1"/>
    <col min="5631" max="5631" width="7.625" style="134" customWidth="1"/>
    <col min="5632" max="5632" width="9" style="134" customWidth="1"/>
    <col min="5633" max="5633" width="7.875" style="134" customWidth="1"/>
    <col min="5634" max="5634" width="18.625" style="134" customWidth="1"/>
    <col min="5635" max="5635" width="8.125" style="134" customWidth="1"/>
    <col min="5636" max="5636" width="10" style="134" customWidth="1"/>
    <col min="5637" max="5637" width="12.875" style="134" customWidth="1"/>
    <col min="5638" max="5646" width="10.75" style="134" customWidth="1"/>
    <col min="5647" max="5647" width="47.75" style="134" customWidth="1"/>
    <col min="5648" max="5648" width="3.125" style="134" customWidth="1"/>
    <col min="5649" max="5649" width="5.375" style="134" customWidth="1"/>
    <col min="5650" max="5650" width="8" style="134" customWidth="1"/>
    <col min="5651" max="5885" width="11.375" style="134"/>
    <col min="5886" max="5886" width="17.125" style="134" customWidth="1"/>
    <col min="5887" max="5887" width="7.625" style="134" customWidth="1"/>
    <col min="5888" max="5888" width="9" style="134" customWidth="1"/>
    <col min="5889" max="5889" width="7.875" style="134" customWidth="1"/>
    <col min="5890" max="5890" width="18.625" style="134" customWidth="1"/>
    <col min="5891" max="5891" width="8.125" style="134" customWidth="1"/>
    <col min="5892" max="5892" width="10" style="134" customWidth="1"/>
    <col min="5893" max="5893" width="12.875" style="134" customWidth="1"/>
    <col min="5894" max="5902" width="10.75" style="134" customWidth="1"/>
    <col min="5903" max="5903" width="47.75" style="134" customWidth="1"/>
    <col min="5904" max="5904" width="3.125" style="134" customWidth="1"/>
    <col min="5905" max="5905" width="5.375" style="134" customWidth="1"/>
    <col min="5906" max="5906" width="8" style="134" customWidth="1"/>
    <col min="5907" max="6141" width="11.375" style="134"/>
    <col min="6142" max="6142" width="17.125" style="134" customWidth="1"/>
    <col min="6143" max="6143" width="7.625" style="134" customWidth="1"/>
    <col min="6144" max="6144" width="9" style="134" customWidth="1"/>
    <col min="6145" max="6145" width="7.875" style="134" customWidth="1"/>
    <col min="6146" max="6146" width="18.625" style="134" customWidth="1"/>
    <col min="6147" max="6147" width="8.125" style="134" customWidth="1"/>
    <col min="6148" max="6148" width="10" style="134" customWidth="1"/>
    <col min="6149" max="6149" width="12.875" style="134" customWidth="1"/>
    <col min="6150" max="6158" width="10.75" style="134" customWidth="1"/>
    <col min="6159" max="6159" width="47.75" style="134" customWidth="1"/>
    <col min="6160" max="6160" width="3.125" style="134" customWidth="1"/>
    <col min="6161" max="6161" width="5.375" style="134" customWidth="1"/>
    <col min="6162" max="6162" width="8" style="134" customWidth="1"/>
    <col min="6163" max="6397" width="11.375" style="134"/>
    <col min="6398" max="6398" width="17.125" style="134" customWidth="1"/>
    <col min="6399" max="6399" width="7.625" style="134" customWidth="1"/>
    <col min="6400" max="6400" width="9" style="134" customWidth="1"/>
    <col min="6401" max="6401" width="7.875" style="134" customWidth="1"/>
    <col min="6402" max="6402" width="18.625" style="134" customWidth="1"/>
    <col min="6403" max="6403" width="8.125" style="134" customWidth="1"/>
    <col min="6404" max="6404" width="10" style="134" customWidth="1"/>
    <col min="6405" max="6405" width="12.875" style="134" customWidth="1"/>
    <col min="6406" max="6414" width="10.75" style="134" customWidth="1"/>
    <col min="6415" max="6415" width="47.75" style="134" customWidth="1"/>
    <col min="6416" max="6416" width="3.125" style="134" customWidth="1"/>
    <col min="6417" max="6417" width="5.375" style="134" customWidth="1"/>
    <col min="6418" max="6418" width="8" style="134" customWidth="1"/>
    <col min="6419" max="6653" width="11.375" style="134"/>
    <col min="6654" max="6654" width="17.125" style="134" customWidth="1"/>
    <col min="6655" max="6655" width="7.625" style="134" customWidth="1"/>
    <col min="6656" max="6656" width="9" style="134" customWidth="1"/>
    <col min="6657" max="6657" width="7.875" style="134" customWidth="1"/>
    <col min="6658" max="6658" width="18.625" style="134" customWidth="1"/>
    <col min="6659" max="6659" width="8.125" style="134" customWidth="1"/>
    <col min="6660" max="6660" width="10" style="134" customWidth="1"/>
    <col min="6661" max="6661" width="12.875" style="134" customWidth="1"/>
    <col min="6662" max="6670" width="10.75" style="134" customWidth="1"/>
    <col min="6671" max="6671" width="47.75" style="134" customWidth="1"/>
    <col min="6672" max="6672" width="3.125" style="134" customWidth="1"/>
    <col min="6673" max="6673" width="5.375" style="134" customWidth="1"/>
    <col min="6674" max="6674" width="8" style="134" customWidth="1"/>
    <col min="6675" max="6909" width="11.375" style="134"/>
    <col min="6910" max="6910" width="17.125" style="134" customWidth="1"/>
    <col min="6911" max="6911" width="7.625" style="134" customWidth="1"/>
    <col min="6912" max="6912" width="9" style="134" customWidth="1"/>
    <col min="6913" max="6913" width="7.875" style="134" customWidth="1"/>
    <col min="6914" max="6914" width="18.625" style="134" customWidth="1"/>
    <col min="6915" max="6915" width="8.125" style="134" customWidth="1"/>
    <col min="6916" max="6916" width="10" style="134" customWidth="1"/>
    <col min="6917" max="6917" width="12.875" style="134" customWidth="1"/>
    <col min="6918" max="6926" width="10.75" style="134" customWidth="1"/>
    <col min="6927" max="6927" width="47.75" style="134" customWidth="1"/>
    <col min="6928" max="6928" width="3.125" style="134" customWidth="1"/>
    <col min="6929" max="6929" width="5.375" style="134" customWidth="1"/>
    <col min="6930" max="6930" width="8" style="134" customWidth="1"/>
    <col min="6931" max="7165" width="11.375" style="134"/>
    <col min="7166" max="7166" width="17.125" style="134" customWidth="1"/>
    <col min="7167" max="7167" width="7.625" style="134" customWidth="1"/>
    <col min="7168" max="7168" width="9" style="134" customWidth="1"/>
    <col min="7169" max="7169" width="7.875" style="134" customWidth="1"/>
    <col min="7170" max="7170" width="18.625" style="134" customWidth="1"/>
    <col min="7171" max="7171" width="8.125" style="134" customWidth="1"/>
    <col min="7172" max="7172" width="10" style="134" customWidth="1"/>
    <col min="7173" max="7173" width="12.875" style="134" customWidth="1"/>
    <col min="7174" max="7182" width="10.75" style="134" customWidth="1"/>
    <col min="7183" max="7183" width="47.75" style="134" customWidth="1"/>
    <col min="7184" max="7184" width="3.125" style="134" customWidth="1"/>
    <col min="7185" max="7185" width="5.375" style="134" customWidth="1"/>
    <col min="7186" max="7186" width="8" style="134" customWidth="1"/>
    <col min="7187" max="7421" width="11.375" style="134"/>
    <col min="7422" max="7422" width="17.125" style="134" customWidth="1"/>
    <col min="7423" max="7423" width="7.625" style="134" customWidth="1"/>
    <col min="7424" max="7424" width="9" style="134" customWidth="1"/>
    <col min="7425" max="7425" width="7.875" style="134" customWidth="1"/>
    <col min="7426" max="7426" width="18.625" style="134" customWidth="1"/>
    <col min="7427" max="7427" width="8.125" style="134" customWidth="1"/>
    <col min="7428" max="7428" width="10" style="134" customWidth="1"/>
    <col min="7429" max="7429" width="12.875" style="134" customWidth="1"/>
    <col min="7430" max="7438" width="10.75" style="134" customWidth="1"/>
    <col min="7439" max="7439" width="47.75" style="134" customWidth="1"/>
    <col min="7440" max="7440" width="3.125" style="134" customWidth="1"/>
    <col min="7441" max="7441" width="5.375" style="134" customWidth="1"/>
    <col min="7442" max="7442" width="8" style="134" customWidth="1"/>
    <col min="7443" max="7677" width="11.375" style="134"/>
    <col min="7678" max="7678" width="17.125" style="134" customWidth="1"/>
    <col min="7679" max="7679" width="7.625" style="134" customWidth="1"/>
    <col min="7680" max="7680" width="9" style="134" customWidth="1"/>
    <col min="7681" max="7681" width="7.875" style="134" customWidth="1"/>
    <col min="7682" max="7682" width="18.625" style="134" customWidth="1"/>
    <col min="7683" max="7683" width="8.125" style="134" customWidth="1"/>
    <col min="7684" max="7684" width="10" style="134" customWidth="1"/>
    <col min="7685" max="7685" width="12.875" style="134" customWidth="1"/>
    <col min="7686" max="7694" width="10.75" style="134" customWidth="1"/>
    <col min="7695" max="7695" width="47.75" style="134" customWidth="1"/>
    <col min="7696" max="7696" width="3.125" style="134" customWidth="1"/>
    <col min="7697" max="7697" width="5.375" style="134" customWidth="1"/>
    <col min="7698" max="7698" width="8" style="134" customWidth="1"/>
    <col min="7699" max="7933" width="11.375" style="134"/>
    <col min="7934" max="7934" width="17.125" style="134" customWidth="1"/>
    <col min="7935" max="7935" width="7.625" style="134" customWidth="1"/>
    <col min="7936" max="7936" width="9" style="134" customWidth="1"/>
    <col min="7937" max="7937" width="7.875" style="134" customWidth="1"/>
    <col min="7938" max="7938" width="18.625" style="134" customWidth="1"/>
    <col min="7939" max="7939" width="8.125" style="134" customWidth="1"/>
    <col min="7940" max="7940" width="10" style="134" customWidth="1"/>
    <col min="7941" max="7941" width="12.875" style="134" customWidth="1"/>
    <col min="7942" max="7950" width="10.75" style="134" customWidth="1"/>
    <col min="7951" max="7951" width="47.75" style="134" customWidth="1"/>
    <col min="7952" max="7952" width="3.125" style="134" customWidth="1"/>
    <col min="7953" max="7953" width="5.375" style="134" customWidth="1"/>
    <col min="7954" max="7954" width="8" style="134" customWidth="1"/>
    <col min="7955" max="8189" width="11.375" style="134"/>
    <col min="8190" max="8190" width="17.125" style="134" customWidth="1"/>
    <col min="8191" max="8191" width="7.625" style="134" customWidth="1"/>
    <col min="8192" max="8192" width="9" style="134" customWidth="1"/>
    <col min="8193" max="8193" width="7.875" style="134" customWidth="1"/>
    <col min="8194" max="8194" width="18.625" style="134" customWidth="1"/>
    <col min="8195" max="8195" width="8.125" style="134" customWidth="1"/>
    <col min="8196" max="8196" width="10" style="134" customWidth="1"/>
    <col min="8197" max="8197" width="12.875" style="134" customWidth="1"/>
    <col min="8198" max="8206" width="10.75" style="134" customWidth="1"/>
    <col min="8207" max="8207" width="47.75" style="134" customWidth="1"/>
    <col min="8208" max="8208" width="3.125" style="134" customWidth="1"/>
    <col min="8209" max="8209" width="5.375" style="134" customWidth="1"/>
    <col min="8210" max="8210" width="8" style="134" customWidth="1"/>
    <col min="8211" max="8445" width="11.375" style="134"/>
    <col min="8446" max="8446" width="17.125" style="134" customWidth="1"/>
    <col min="8447" max="8447" width="7.625" style="134" customWidth="1"/>
    <col min="8448" max="8448" width="9" style="134" customWidth="1"/>
    <col min="8449" max="8449" width="7.875" style="134" customWidth="1"/>
    <col min="8450" max="8450" width="18.625" style="134" customWidth="1"/>
    <col min="8451" max="8451" width="8.125" style="134" customWidth="1"/>
    <col min="8452" max="8452" width="10" style="134" customWidth="1"/>
    <col min="8453" max="8453" width="12.875" style="134" customWidth="1"/>
    <col min="8454" max="8462" width="10.75" style="134" customWidth="1"/>
    <col min="8463" max="8463" width="47.75" style="134" customWidth="1"/>
    <col min="8464" max="8464" width="3.125" style="134" customWidth="1"/>
    <col min="8465" max="8465" width="5.375" style="134" customWidth="1"/>
    <col min="8466" max="8466" width="8" style="134" customWidth="1"/>
    <col min="8467" max="8701" width="11.375" style="134"/>
    <col min="8702" max="8702" width="17.125" style="134" customWidth="1"/>
    <col min="8703" max="8703" width="7.625" style="134" customWidth="1"/>
    <col min="8704" max="8704" width="9" style="134" customWidth="1"/>
    <col min="8705" max="8705" width="7.875" style="134" customWidth="1"/>
    <col min="8706" max="8706" width="18.625" style="134" customWidth="1"/>
    <col min="8707" max="8707" width="8.125" style="134" customWidth="1"/>
    <col min="8708" max="8708" width="10" style="134" customWidth="1"/>
    <col min="8709" max="8709" width="12.875" style="134" customWidth="1"/>
    <col min="8710" max="8718" width="10.75" style="134" customWidth="1"/>
    <col min="8719" max="8719" width="47.75" style="134" customWidth="1"/>
    <col min="8720" max="8720" width="3.125" style="134" customWidth="1"/>
    <col min="8721" max="8721" width="5.375" style="134" customWidth="1"/>
    <col min="8722" max="8722" width="8" style="134" customWidth="1"/>
    <col min="8723" max="8957" width="11.375" style="134"/>
    <col min="8958" max="8958" width="17.125" style="134" customWidth="1"/>
    <col min="8959" max="8959" width="7.625" style="134" customWidth="1"/>
    <col min="8960" max="8960" width="9" style="134" customWidth="1"/>
    <col min="8961" max="8961" width="7.875" style="134" customWidth="1"/>
    <col min="8962" max="8962" width="18.625" style="134" customWidth="1"/>
    <col min="8963" max="8963" width="8.125" style="134" customWidth="1"/>
    <col min="8964" max="8964" width="10" style="134" customWidth="1"/>
    <col min="8965" max="8965" width="12.875" style="134" customWidth="1"/>
    <col min="8966" max="8974" width="10.75" style="134" customWidth="1"/>
    <col min="8975" max="8975" width="47.75" style="134" customWidth="1"/>
    <col min="8976" max="8976" width="3.125" style="134" customWidth="1"/>
    <col min="8977" max="8977" width="5.375" style="134" customWidth="1"/>
    <col min="8978" max="8978" width="8" style="134" customWidth="1"/>
    <col min="8979" max="9213" width="11.375" style="134"/>
    <col min="9214" max="9214" width="17.125" style="134" customWidth="1"/>
    <col min="9215" max="9215" width="7.625" style="134" customWidth="1"/>
    <col min="9216" max="9216" width="9" style="134" customWidth="1"/>
    <col min="9217" max="9217" width="7.875" style="134" customWidth="1"/>
    <col min="9218" max="9218" width="18.625" style="134" customWidth="1"/>
    <col min="9219" max="9219" width="8.125" style="134" customWidth="1"/>
    <col min="9220" max="9220" width="10" style="134" customWidth="1"/>
    <col min="9221" max="9221" width="12.875" style="134" customWidth="1"/>
    <col min="9222" max="9230" width="10.75" style="134" customWidth="1"/>
    <col min="9231" max="9231" width="47.75" style="134" customWidth="1"/>
    <col min="9232" max="9232" width="3.125" style="134" customWidth="1"/>
    <col min="9233" max="9233" width="5.375" style="134" customWidth="1"/>
    <col min="9234" max="9234" width="8" style="134" customWidth="1"/>
    <col min="9235" max="9469" width="11.375" style="134"/>
    <col min="9470" max="9470" width="17.125" style="134" customWidth="1"/>
    <col min="9471" max="9471" width="7.625" style="134" customWidth="1"/>
    <col min="9472" max="9472" width="9" style="134" customWidth="1"/>
    <col min="9473" max="9473" width="7.875" style="134" customWidth="1"/>
    <col min="9474" max="9474" width="18.625" style="134" customWidth="1"/>
    <col min="9475" max="9475" width="8.125" style="134" customWidth="1"/>
    <col min="9476" max="9476" width="10" style="134" customWidth="1"/>
    <col min="9477" max="9477" width="12.875" style="134" customWidth="1"/>
    <col min="9478" max="9486" width="10.75" style="134" customWidth="1"/>
    <col min="9487" max="9487" width="47.75" style="134" customWidth="1"/>
    <col min="9488" max="9488" width="3.125" style="134" customWidth="1"/>
    <col min="9489" max="9489" width="5.375" style="134" customWidth="1"/>
    <col min="9490" max="9490" width="8" style="134" customWidth="1"/>
    <col min="9491" max="9725" width="11.375" style="134"/>
    <col min="9726" max="9726" width="17.125" style="134" customWidth="1"/>
    <col min="9727" max="9727" width="7.625" style="134" customWidth="1"/>
    <col min="9728" max="9728" width="9" style="134" customWidth="1"/>
    <col min="9729" max="9729" width="7.875" style="134" customWidth="1"/>
    <col min="9730" max="9730" width="18.625" style="134" customWidth="1"/>
    <col min="9731" max="9731" width="8.125" style="134" customWidth="1"/>
    <col min="9732" max="9732" width="10" style="134" customWidth="1"/>
    <col min="9733" max="9733" width="12.875" style="134" customWidth="1"/>
    <col min="9734" max="9742" width="10.75" style="134" customWidth="1"/>
    <col min="9743" max="9743" width="47.75" style="134" customWidth="1"/>
    <col min="9744" max="9744" width="3.125" style="134" customWidth="1"/>
    <col min="9745" max="9745" width="5.375" style="134" customWidth="1"/>
    <col min="9746" max="9746" width="8" style="134" customWidth="1"/>
    <col min="9747" max="9981" width="11.375" style="134"/>
    <col min="9982" max="9982" width="17.125" style="134" customWidth="1"/>
    <col min="9983" max="9983" width="7.625" style="134" customWidth="1"/>
    <col min="9984" max="9984" width="9" style="134" customWidth="1"/>
    <col min="9985" max="9985" width="7.875" style="134" customWidth="1"/>
    <col min="9986" max="9986" width="18.625" style="134" customWidth="1"/>
    <col min="9987" max="9987" width="8.125" style="134" customWidth="1"/>
    <col min="9988" max="9988" width="10" style="134" customWidth="1"/>
    <col min="9989" max="9989" width="12.875" style="134" customWidth="1"/>
    <col min="9990" max="9998" width="10.75" style="134" customWidth="1"/>
    <col min="9999" max="9999" width="47.75" style="134" customWidth="1"/>
    <col min="10000" max="10000" width="3.125" style="134" customWidth="1"/>
    <col min="10001" max="10001" width="5.375" style="134" customWidth="1"/>
    <col min="10002" max="10002" width="8" style="134" customWidth="1"/>
    <col min="10003" max="10237" width="11.375" style="134"/>
    <col min="10238" max="10238" width="17.125" style="134" customWidth="1"/>
    <col min="10239" max="10239" width="7.625" style="134" customWidth="1"/>
    <col min="10240" max="10240" width="9" style="134" customWidth="1"/>
    <col min="10241" max="10241" width="7.875" style="134" customWidth="1"/>
    <col min="10242" max="10242" width="18.625" style="134" customWidth="1"/>
    <col min="10243" max="10243" width="8.125" style="134" customWidth="1"/>
    <col min="10244" max="10244" width="10" style="134" customWidth="1"/>
    <col min="10245" max="10245" width="12.875" style="134" customWidth="1"/>
    <col min="10246" max="10254" width="10.75" style="134" customWidth="1"/>
    <col min="10255" max="10255" width="47.75" style="134" customWidth="1"/>
    <col min="10256" max="10256" width="3.125" style="134" customWidth="1"/>
    <col min="10257" max="10257" width="5.375" style="134" customWidth="1"/>
    <col min="10258" max="10258" width="8" style="134" customWidth="1"/>
    <col min="10259" max="10493" width="11.375" style="134"/>
    <col min="10494" max="10494" width="17.125" style="134" customWidth="1"/>
    <col min="10495" max="10495" width="7.625" style="134" customWidth="1"/>
    <col min="10496" max="10496" width="9" style="134" customWidth="1"/>
    <col min="10497" max="10497" width="7.875" style="134" customWidth="1"/>
    <col min="10498" max="10498" width="18.625" style="134" customWidth="1"/>
    <col min="10499" max="10499" width="8.125" style="134" customWidth="1"/>
    <col min="10500" max="10500" width="10" style="134" customWidth="1"/>
    <col min="10501" max="10501" width="12.875" style="134" customWidth="1"/>
    <col min="10502" max="10510" width="10.75" style="134" customWidth="1"/>
    <col min="10511" max="10511" width="47.75" style="134" customWidth="1"/>
    <col min="10512" max="10512" width="3.125" style="134" customWidth="1"/>
    <col min="10513" max="10513" width="5.375" style="134" customWidth="1"/>
    <col min="10514" max="10514" width="8" style="134" customWidth="1"/>
    <col min="10515" max="10749" width="11.375" style="134"/>
    <col min="10750" max="10750" width="17.125" style="134" customWidth="1"/>
    <col min="10751" max="10751" width="7.625" style="134" customWidth="1"/>
    <col min="10752" max="10752" width="9" style="134" customWidth="1"/>
    <col min="10753" max="10753" width="7.875" style="134" customWidth="1"/>
    <col min="10754" max="10754" width="18.625" style="134" customWidth="1"/>
    <col min="10755" max="10755" width="8.125" style="134" customWidth="1"/>
    <col min="10756" max="10756" width="10" style="134" customWidth="1"/>
    <col min="10757" max="10757" width="12.875" style="134" customWidth="1"/>
    <col min="10758" max="10766" width="10.75" style="134" customWidth="1"/>
    <col min="10767" max="10767" width="47.75" style="134" customWidth="1"/>
    <col min="10768" max="10768" width="3.125" style="134" customWidth="1"/>
    <col min="10769" max="10769" width="5.375" style="134" customWidth="1"/>
    <col min="10770" max="10770" width="8" style="134" customWidth="1"/>
    <col min="10771" max="11005" width="11.375" style="134"/>
    <col min="11006" max="11006" width="17.125" style="134" customWidth="1"/>
    <col min="11007" max="11007" width="7.625" style="134" customWidth="1"/>
    <col min="11008" max="11008" width="9" style="134" customWidth="1"/>
    <col min="11009" max="11009" width="7.875" style="134" customWidth="1"/>
    <col min="11010" max="11010" width="18.625" style="134" customWidth="1"/>
    <col min="11011" max="11011" width="8.125" style="134" customWidth="1"/>
    <col min="11012" max="11012" width="10" style="134" customWidth="1"/>
    <col min="11013" max="11013" width="12.875" style="134" customWidth="1"/>
    <col min="11014" max="11022" width="10.75" style="134" customWidth="1"/>
    <col min="11023" max="11023" width="47.75" style="134" customWidth="1"/>
    <col min="11024" max="11024" width="3.125" style="134" customWidth="1"/>
    <col min="11025" max="11025" width="5.375" style="134" customWidth="1"/>
    <col min="11026" max="11026" width="8" style="134" customWidth="1"/>
    <col min="11027" max="11261" width="11.375" style="134"/>
    <col min="11262" max="11262" width="17.125" style="134" customWidth="1"/>
    <col min="11263" max="11263" width="7.625" style="134" customWidth="1"/>
    <col min="11264" max="11264" width="9" style="134" customWidth="1"/>
    <col min="11265" max="11265" width="7.875" style="134" customWidth="1"/>
    <col min="11266" max="11266" width="18.625" style="134" customWidth="1"/>
    <col min="11267" max="11267" width="8.125" style="134" customWidth="1"/>
    <col min="11268" max="11268" width="10" style="134" customWidth="1"/>
    <col min="11269" max="11269" width="12.875" style="134" customWidth="1"/>
    <col min="11270" max="11278" width="10.75" style="134" customWidth="1"/>
    <col min="11279" max="11279" width="47.75" style="134" customWidth="1"/>
    <col min="11280" max="11280" width="3.125" style="134" customWidth="1"/>
    <col min="11281" max="11281" width="5.375" style="134" customWidth="1"/>
    <col min="11282" max="11282" width="8" style="134" customWidth="1"/>
    <col min="11283" max="11517" width="11.375" style="134"/>
    <col min="11518" max="11518" width="17.125" style="134" customWidth="1"/>
    <col min="11519" max="11519" width="7.625" style="134" customWidth="1"/>
    <col min="11520" max="11520" width="9" style="134" customWidth="1"/>
    <col min="11521" max="11521" width="7.875" style="134" customWidth="1"/>
    <col min="11522" max="11522" width="18.625" style="134" customWidth="1"/>
    <col min="11523" max="11523" width="8.125" style="134" customWidth="1"/>
    <col min="11524" max="11524" width="10" style="134" customWidth="1"/>
    <col min="11525" max="11525" width="12.875" style="134" customWidth="1"/>
    <col min="11526" max="11534" width="10.75" style="134" customWidth="1"/>
    <col min="11535" max="11535" width="47.75" style="134" customWidth="1"/>
    <col min="11536" max="11536" width="3.125" style="134" customWidth="1"/>
    <col min="11537" max="11537" width="5.375" style="134" customWidth="1"/>
    <col min="11538" max="11538" width="8" style="134" customWidth="1"/>
    <col min="11539" max="11773" width="11.375" style="134"/>
    <col min="11774" max="11774" width="17.125" style="134" customWidth="1"/>
    <col min="11775" max="11775" width="7.625" style="134" customWidth="1"/>
    <col min="11776" max="11776" width="9" style="134" customWidth="1"/>
    <col min="11777" max="11777" width="7.875" style="134" customWidth="1"/>
    <col min="11778" max="11778" width="18.625" style="134" customWidth="1"/>
    <col min="11779" max="11779" width="8.125" style="134" customWidth="1"/>
    <col min="11780" max="11780" width="10" style="134" customWidth="1"/>
    <col min="11781" max="11781" width="12.875" style="134" customWidth="1"/>
    <col min="11782" max="11790" width="10.75" style="134" customWidth="1"/>
    <col min="11791" max="11791" width="47.75" style="134" customWidth="1"/>
    <col min="11792" max="11792" width="3.125" style="134" customWidth="1"/>
    <col min="11793" max="11793" width="5.375" style="134" customWidth="1"/>
    <col min="11794" max="11794" width="8" style="134" customWidth="1"/>
    <col min="11795" max="12029" width="11.375" style="134"/>
    <col min="12030" max="12030" width="17.125" style="134" customWidth="1"/>
    <col min="12031" max="12031" width="7.625" style="134" customWidth="1"/>
    <col min="12032" max="12032" width="9" style="134" customWidth="1"/>
    <col min="12033" max="12033" width="7.875" style="134" customWidth="1"/>
    <col min="12034" max="12034" width="18.625" style="134" customWidth="1"/>
    <col min="12035" max="12035" width="8.125" style="134" customWidth="1"/>
    <col min="12036" max="12036" width="10" style="134" customWidth="1"/>
    <col min="12037" max="12037" width="12.875" style="134" customWidth="1"/>
    <col min="12038" max="12046" width="10.75" style="134" customWidth="1"/>
    <col min="12047" max="12047" width="47.75" style="134" customWidth="1"/>
    <col min="12048" max="12048" width="3.125" style="134" customWidth="1"/>
    <col min="12049" max="12049" width="5.375" style="134" customWidth="1"/>
    <col min="12050" max="12050" width="8" style="134" customWidth="1"/>
    <col min="12051" max="12285" width="11.375" style="134"/>
    <col min="12286" max="12286" width="17.125" style="134" customWidth="1"/>
    <col min="12287" max="12287" width="7.625" style="134" customWidth="1"/>
    <col min="12288" max="12288" width="9" style="134" customWidth="1"/>
    <col min="12289" max="12289" width="7.875" style="134" customWidth="1"/>
    <col min="12290" max="12290" width="18.625" style="134" customWidth="1"/>
    <col min="12291" max="12291" width="8.125" style="134" customWidth="1"/>
    <col min="12292" max="12292" width="10" style="134" customWidth="1"/>
    <col min="12293" max="12293" width="12.875" style="134" customWidth="1"/>
    <col min="12294" max="12302" width="10.75" style="134" customWidth="1"/>
    <col min="12303" max="12303" width="47.75" style="134" customWidth="1"/>
    <col min="12304" max="12304" width="3.125" style="134" customWidth="1"/>
    <col min="12305" max="12305" width="5.375" style="134" customWidth="1"/>
    <col min="12306" max="12306" width="8" style="134" customWidth="1"/>
    <col min="12307" max="12541" width="11.375" style="134"/>
    <col min="12542" max="12542" width="17.125" style="134" customWidth="1"/>
    <col min="12543" max="12543" width="7.625" style="134" customWidth="1"/>
    <col min="12544" max="12544" width="9" style="134" customWidth="1"/>
    <col min="12545" max="12545" width="7.875" style="134" customWidth="1"/>
    <col min="12546" max="12546" width="18.625" style="134" customWidth="1"/>
    <col min="12547" max="12547" width="8.125" style="134" customWidth="1"/>
    <col min="12548" max="12548" width="10" style="134" customWidth="1"/>
    <col min="12549" max="12549" width="12.875" style="134" customWidth="1"/>
    <col min="12550" max="12558" width="10.75" style="134" customWidth="1"/>
    <col min="12559" max="12559" width="47.75" style="134" customWidth="1"/>
    <col min="12560" max="12560" width="3.125" style="134" customWidth="1"/>
    <col min="12561" max="12561" width="5.375" style="134" customWidth="1"/>
    <col min="12562" max="12562" width="8" style="134" customWidth="1"/>
    <col min="12563" max="12797" width="11.375" style="134"/>
    <col min="12798" max="12798" width="17.125" style="134" customWidth="1"/>
    <col min="12799" max="12799" width="7.625" style="134" customWidth="1"/>
    <col min="12800" max="12800" width="9" style="134" customWidth="1"/>
    <col min="12801" max="12801" width="7.875" style="134" customWidth="1"/>
    <col min="12802" max="12802" width="18.625" style="134" customWidth="1"/>
    <col min="12803" max="12803" width="8.125" style="134" customWidth="1"/>
    <col min="12804" max="12804" width="10" style="134" customWidth="1"/>
    <col min="12805" max="12805" width="12.875" style="134" customWidth="1"/>
    <col min="12806" max="12814" width="10.75" style="134" customWidth="1"/>
    <col min="12815" max="12815" width="47.75" style="134" customWidth="1"/>
    <col min="12816" max="12816" width="3.125" style="134" customWidth="1"/>
    <col min="12817" max="12817" width="5.375" style="134" customWidth="1"/>
    <col min="12818" max="12818" width="8" style="134" customWidth="1"/>
    <col min="12819" max="13053" width="11.375" style="134"/>
    <col min="13054" max="13054" width="17.125" style="134" customWidth="1"/>
    <col min="13055" max="13055" width="7.625" style="134" customWidth="1"/>
    <col min="13056" max="13056" width="9" style="134" customWidth="1"/>
    <col min="13057" max="13057" width="7.875" style="134" customWidth="1"/>
    <col min="13058" max="13058" width="18.625" style="134" customWidth="1"/>
    <col min="13059" max="13059" width="8.125" style="134" customWidth="1"/>
    <col min="13060" max="13060" width="10" style="134" customWidth="1"/>
    <col min="13061" max="13061" width="12.875" style="134" customWidth="1"/>
    <col min="13062" max="13070" width="10.75" style="134" customWidth="1"/>
    <col min="13071" max="13071" width="47.75" style="134" customWidth="1"/>
    <col min="13072" max="13072" width="3.125" style="134" customWidth="1"/>
    <col min="13073" max="13073" width="5.375" style="134" customWidth="1"/>
    <col min="13074" max="13074" width="8" style="134" customWidth="1"/>
    <col min="13075" max="13309" width="11.375" style="134"/>
    <col min="13310" max="13310" width="17.125" style="134" customWidth="1"/>
    <col min="13311" max="13311" width="7.625" style="134" customWidth="1"/>
    <col min="13312" max="13312" width="9" style="134" customWidth="1"/>
    <col min="13313" max="13313" width="7.875" style="134" customWidth="1"/>
    <col min="13314" max="13314" width="18.625" style="134" customWidth="1"/>
    <col min="13315" max="13315" width="8.125" style="134" customWidth="1"/>
    <col min="13316" max="13316" width="10" style="134" customWidth="1"/>
    <col min="13317" max="13317" width="12.875" style="134" customWidth="1"/>
    <col min="13318" max="13326" width="10.75" style="134" customWidth="1"/>
    <col min="13327" max="13327" width="47.75" style="134" customWidth="1"/>
    <col min="13328" max="13328" width="3.125" style="134" customWidth="1"/>
    <col min="13329" max="13329" width="5.375" style="134" customWidth="1"/>
    <col min="13330" max="13330" width="8" style="134" customWidth="1"/>
    <col min="13331" max="13565" width="11.375" style="134"/>
    <col min="13566" max="13566" width="17.125" style="134" customWidth="1"/>
    <col min="13567" max="13567" width="7.625" style="134" customWidth="1"/>
    <col min="13568" max="13568" width="9" style="134" customWidth="1"/>
    <col min="13569" max="13569" width="7.875" style="134" customWidth="1"/>
    <col min="13570" max="13570" width="18.625" style="134" customWidth="1"/>
    <col min="13571" max="13571" width="8.125" style="134" customWidth="1"/>
    <col min="13572" max="13572" width="10" style="134" customWidth="1"/>
    <col min="13573" max="13573" width="12.875" style="134" customWidth="1"/>
    <col min="13574" max="13582" width="10.75" style="134" customWidth="1"/>
    <col min="13583" max="13583" width="47.75" style="134" customWidth="1"/>
    <col min="13584" max="13584" width="3.125" style="134" customWidth="1"/>
    <col min="13585" max="13585" width="5.375" style="134" customWidth="1"/>
    <col min="13586" max="13586" width="8" style="134" customWidth="1"/>
    <col min="13587" max="13821" width="11.375" style="134"/>
    <col min="13822" max="13822" width="17.125" style="134" customWidth="1"/>
    <col min="13823" max="13823" width="7.625" style="134" customWidth="1"/>
    <col min="13824" max="13824" width="9" style="134" customWidth="1"/>
    <col min="13825" max="13825" width="7.875" style="134" customWidth="1"/>
    <col min="13826" max="13826" width="18.625" style="134" customWidth="1"/>
    <col min="13827" max="13827" width="8.125" style="134" customWidth="1"/>
    <col min="13828" max="13828" width="10" style="134" customWidth="1"/>
    <col min="13829" max="13829" width="12.875" style="134" customWidth="1"/>
    <col min="13830" max="13838" width="10.75" style="134" customWidth="1"/>
    <col min="13839" max="13839" width="47.75" style="134" customWidth="1"/>
    <col min="13840" max="13840" width="3.125" style="134" customWidth="1"/>
    <col min="13841" max="13841" width="5.375" style="134" customWidth="1"/>
    <col min="13842" max="13842" width="8" style="134" customWidth="1"/>
    <col min="13843" max="14077" width="11.375" style="134"/>
    <col min="14078" max="14078" width="17.125" style="134" customWidth="1"/>
    <col min="14079" max="14079" width="7.625" style="134" customWidth="1"/>
    <col min="14080" max="14080" width="9" style="134" customWidth="1"/>
    <col min="14081" max="14081" width="7.875" style="134" customWidth="1"/>
    <col min="14082" max="14082" width="18.625" style="134" customWidth="1"/>
    <col min="14083" max="14083" width="8.125" style="134" customWidth="1"/>
    <col min="14084" max="14084" width="10" style="134" customWidth="1"/>
    <col min="14085" max="14085" width="12.875" style="134" customWidth="1"/>
    <col min="14086" max="14094" width="10.75" style="134" customWidth="1"/>
    <col min="14095" max="14095" width="47.75" style="134" customWidth="1"/>
    <col min="14096" max="14096" width="3.125" style="134" customWidth="1"/>
    <col min="14097" max="14097" width="5.375" style="134" customWidth="1"/>
    <col min="14098" max="14098" width="8" style="134" customWidth="1"/>
    <col min="14099" max="14333" width="11.375" style="134"/>
    <col min="14334" max="14334" width="17.125" style="134" customWidth="1"/>
    <col min="14335" max="14335" width="7.625" style="134" customWidth="1"/>
    <col min="14336" max="14336" width="9" style="134" customWidth="1"/>
    <col min="14337" max="14337" width="7.875" style="134" customWidth="1"/>
    <col min="14338" max="14338" width="18.625" style="134" customWidth="1"/>
    <col min="14339" max="14339" width="8.125" style="134" customWidth="1"/>
    <col min="14340" max="14340" width="10" style="134" customWidth="1"/>
    <col min="14341" max="14341" width="12.875" style="134" customWidth="1"/>
    <col min="14342" max="14350" width="10.75" style="134" customWidth="1"/>
    <col min="14351" max="14351" width="47.75" style="134" customWidth="1"/>
    <col min="14352" max="14352" width="3.125" style="134" customWidth="1"/>
    <col min="14353" max="14353" width="5.375" style="134" customWidth="1"/>
    <col min="14354" max="14354" width="8" style="134" customWidth="1"/>
    <col min="14355" max="14589" width="11.375" style="134"/>
    <col min="14590" max="14590" width="17.125" style="134" customWidth="1"/>
    <col min="14591" max="14591" width="7.625" style="134" customWidth="1"/>
    <col min="14592" max="14592" width="9" style="134" customWidth="1"/>
    <col min="14593" max="14593" width="7.875" style="134" customWidth="1"/>
    <col min="14594" max="14594" width="18.625" style="134" customWidth="1"/>
    <col min="14595" max="14595" width="8.125" style="134" customWidth="1"/>
    <col min="14596" max="14596" width="10" style="134" customWidth="1"/>
    <col min="14597" max="14597" width="12.875" style="134" customWidth="1"/>
    <col min="14598" max="14606" width="10.75" style="134" customWidth="1"/>
    <col min="14607" max="14607" width="47.75" style="134" customWidth="1"/>
    <col min="14608" max="14608" width="3.125" style="134" customWidth="1"/>
    <col min="14609" max="14609" width="5.375" style="134" customWidth="1"/>
    <col min="14610" max="14610" width="8" style="134" customWidth="1"/>
    <col min="14611" max="14845" width="11.375" style="134"/>
    <col min="14846" max="14846" width="17.125" style="134" customWidth="1"/>
    <col min="14847" max="14847" width="7.625" style="134" customWidth="1"/>
    <col min="14848" max="14848" width="9" style="134" customWidth="1"/>
    <col min="14849" max="14849" width="7.875" style="134" customWidth="1"/>
    <col min="14850" max="14850" width="18.625" style="134" customWidth="1"/>
    <col min="14851" max="14851" width="8.125" style="134" customWidth="1"/>
    <col min="14852" max="14852" width="10" style="134" customWidth="1"/>
    <col min="14853" max="14853" width="12.875" style="134" customWidth="1"/>
    <col min="14854" max="14862" width="10.75" style="134" customWidth="1"/>
    <col min="14863" max="14863" width="47.75" style="134" customWidth="1"/>
    <col min="14864" max="14864" width="3.125" style="134" customWidth="1"/>
    <col min="14865" max="14865" width="5.375" style="134" customWidth="1"/>
    <col min="14866" max="14866" width="8" style="134" customWidth="1"/>
    <col min="14867" max="15101" width="11.375" style="134"/>
    <col min="15102" max="15102" width="17.125" style="134" customWidth="1"/>
    <col min="15103" max="15103" width="7.625" style="134" customWidth="1"/>
    <col min="15104" max="15104" width="9" style="134" customWidth="1"/>
    <col min="15105" max="15105" width="7.875" style="134" customWidth="1"/>
    <col min="15106" max="15106" width="18.625" style="134" customWidth="1"/>
    <col min="15107" max="15107" width="8.125" style="134" customWidth="1"/>
    <col min="15108" max="15108" width="10" style="134" customWidth="1"/>
    <col min="15109" max="15109" width="12.875" style="134" customWidth="1"/>
    <col min="15110" max="15118" width="10.75" style="134" customWidth="1"/>
    <col min="15119" max="15119" width="47.75" style="134" customWidth="1"/>
    <col min="15120" max="15120" width="3.125" style="134" customWidth="1"/>
    <col min="15121" max="15121" width="5.375" style="134" customWidth="1"/>
    <col min="15122" max="15122" width="8" style="134" customWidth="1"/>
    <col min="15123" max="15357" width="11.375" style="134"/>
    <col min="15358" max="15358" width="17.125" style="134" customWidth="1"/>
    <col min="15359" max="15359" width="7.625" style="134" customWidth="1"/>
    <col min="15360" max="15360" width="9" style="134" customWidth="1"/>
    <col min="15361" max="15361" width="7.875" style="134" customWidth="1"/>
    <col min="15362" max="15362" width="18.625" style="134" customWidth="1"/>
    <col min="15363" max="15363" width="8.125" style="134" customWidth="1"/>
    <col min="15364" max="15364" width="10" style="134" customWidth="1"/>
    <col min="15365" max="15365" width="12.875" style="134" customWidth="1"/>
    <col min="15366" max="15374" width="10.75" style="134" customWidth="1"/>
    <col min="15375" max="15375" width="47.75" style="134" customWidth="1"/>
    <col min="15376" max="15376" width="3.125" style="134" customWidth="1"/>
    <col min="15377" max="15377" width="5.375" style="134" customWidth="1"/>
    <col min="15378" max="15378" width="8" style="134" customWidth="1"/>
    <col min="15379" max="15613" width="11.375" style="134"/>
    <col min="15614" max="15614" width="17.125" style="134" customWidth="1"/>
    <col min="15615" max="15615" width="7.625" style="134" customWidth="1"/>
    <col min="15616" max="15616" width="9" style="134" customWidth="1"/>
    <col min="15617" max="15617" width="7.875" style="134" customWidth="1"/>
    <col min="15618" max="15618" width="18.625" style="134" customWidth="1"/>
    <col min="15619" max="15619" width="8.125" style="134" customWidth="1"/>
    <col min="15620" max="15620" width="10" style="134" customWidth="1"/>
    <col min="15621" max="15621" width="12.875" style="134" customWidth="1"/>
    <col min="15622" max="15630" width="10.75" style="134" customWidth="1"/>
    <col min="15631" max="15631" width="47.75" style="134" customWidth="1"/>
    <col min="15632" max="15632" width="3.125" style="134" customWidth="1"/>
    <col min="15633" max="15633" width="5.375" style="134" customWidth="1"/>
    <col min="15634" max="15634" width="8" style="134" customWidth="1"/>
    <col min="15635" max="15869" width="11.375" style="134"/>
    <col min="15870" max="15870" width="17.125" style="134" customWidth="1"/>
    <col min="15871" max="15871" width="7.625" style="134" customWidth="1"/>
    <col min="15872" max="15872" width="9" style="134" customWidth="1"/>
    <col min="15873" max="15873" width="7.875" style="134" customWidth="1"/>
    <col min="15874" max="15874" width="18.625" style="134" customWidth="1"/>
    <col min="15875" max="15875" width="8.125" style="134" customWidth="1"/>
    <col min="15876" max="15876" width="10" style="134" customWidth="1"/>
    <col min="15877" max="15877" width="12.875" style="134" customWidth="1"/>
    <col min="15878" max="15886" width="10.75" style="134" customWidth="1"/>
    <col min="15887" max="15887" width="47.75" style="134" customWidth="1"/>
    <col min="15888" max="15888" width="3.125" style="134" customWidth="1"/>
    <col min="15889" max="15889" width="5.375" style="134" customWidth="1"/>
    <col min="15890" max="15890" width="8" style="134" customWidth="1"/>
    <col min="15891" max="16125" width="11.375" style="134"/>
    <col min="16126" max="16126" width="17.125" style="134" customWidth="1"/>
    <col min="16127" max="16127" width="7.625" style="134" customWidth="1"/>
    <col min="16128" max="16128" width="9" style="134" customWidth="1"/>
    <col min="16129" max="16129" width="7.875" style="134" customWidth="1"/>
    <col min="16130" max="16130" width="18.625" style="134" customWidth="1"/>
    <col min="16131" max="16131" width="8.125" style="134" customWidth="1"/>
    <col min="16132" max="16132" width="10" style="134" customWidth="1"/>
    <col min="16133" max="16133" width="12.875" style="134" customWidth="1"/>
    <col min="16134" max="16142" width="10.75" style="134" customWidth="1"/>
    <col min="16143" max="16143" width="47.75" style="134" customWidth="1"/>
    <col min="16144" max="16144" width="3.125" style="134" customWidth="1"/>
    <col min="16145" max="16145" width="5.375" style="134" customWidth="1"/>
    <col min="16146" max="16146" width="8" style="134" customWidth="1"/>
    <col min="16147" max="16384" width="11.375" style="134"/>
  </cols>
  <sheetData>
    <row r="1" spans="1:24" s="104" customFormat="1">
      <c r="A1" s="100"/>
      <c r="B1" s="100"/>
      <c r="C1" s="100"/>
      <c r="D1" s="100"/>
      <c r="E1" s="101"/>
      <c r="F1" s="102"/>
      <c r="G1" s="100"/>
      <c r="H1" s="103"/>
      <c r="I1" s="101"/>
      <c r="J1" s="101"/>
      <c r="K1" s="101"/>
      <c r="L1" s="101"/>
      <c r="M1" s="100"/>
      <c r="N1" s="100"/>
      <c r="O1" s="100"/>
      <c r="Q1" s="105"/>
      <c r="S1" s="105"/>
    </row>
    <row r="2" spans="1:24" s="104" customFormat="1" ht="18">
      <c r="A2" s="106"/>
      <c r="B2" s="106"/>
      <c r="C2" s="370"/>
      <c r="D2" s="370"/>
      <c r="E2" s="370"/>
      <c r="F2" s="370"/>
      <c r="G2" s="370"/>
      <c r="H2" s="370"/>
      <c r="I2" s="370"/>
      <c r="J2" s="217"/>
      <c r="K2" s="217"/>
      <c r="L2" s="106"/>
      <c r="M2" s="106"/>
      <c r="N2" s="106"/>
      <c r="O2" s="100"/>
      <c r="Q2" s="105"/>
      <c r="S2" s="105"/>
    </row>
    <row r="3" spans="1:24" s="104" customFormat="1" ht="18">
      <c r="A3" s="106"/>
      <c r="B3" s="106"/>
      <c r="C3" s="217"/>
      <c r="D3" s="217"/>
      <c r="E3" s="217"/>
      <c r="F3" s="217"/>
      <c r="G3" s="217"/>
      <c r="H3" s="217"/>
      <c r="I3" s="217"/>
      <c r="J3" s="217"/>
      <c r="K3" s="217"/>
      <c r="L3" s="106"/>
      <c r="M3" s="106"/>
      <c r="N3" s="106"/>
      <c r="O3" s="371"/>
      <c r="Q3" s="105"/>
      <c r="S3" s="105"/>
    </row>
    <row r="4" spans="1:24" s="104" customFormat="1" ht="18.75" thickBot="1">
      <c r="A4" s="106"/>
      <c r="B4" s="106"/>
      <c r="C4" s="217"/>
      <c r="D4" s="217"/>
      <c r="E4" s="217"/>
      <c r="F4" s="217"/>
      <c r="G4" s="217"/>
      <c r="H4" s="217"/>
      <c r="I4" s="217"/>
      <c r="J4" s="217"/>
      <c r="K4" s="217"/>
      <c r="L4" s="106"/>
      <c r="M4" s="106"/>
      <c r="N4" s="106"/>
      <c r="O4" s="371"/>
      <c r="Q4" s="105"/>
      <c r="S4" s="105"/>
    </row>
    <row r="5" spans="1:24" s="104" customFormat="1" ht="18.75" thickBot="1">
      <c r="A5" s="106"/>
      <c r="B5" s="106"/>
      <c r="C5" s="107"/>
      <c r="D5" s="107"/>
      <c r="E5" s="372" t="str">
        <f>'EST. 1'!F2</f>
        <v>PUNTA CUERNA RESIDENCIAL</v>
      </c>
      <c r="F5" s="373"/>
      <c r="G5" s="373"/>
      <c r="H5" s="373"/>
      <c r="I5" s="373"/>
      <c r="J5" s="373"/>
      <c r="K5" s="373"/>
      <c r="L5" s="374"/>
      <c r="M5" s="106"/>
      <c r="N5" s="106"/>
      <c r="O5" s="371"/>
      <c r="Q5" s="105"/>
      <c r="S5" s="105"/>
    </row>
    <row r="6" spans="1:24" s="104" customFormat="1" ht="18">
      <c r="A6" s="106"/>
      <c r="B6" s="106"/>
      <c r="C6" s="217"/>
      <c r="D6" s="217"/>
      <c r="E6" s="217"/>
      <c r="F6" s="217"/>
      <c r="G6" s="217"/>
      <c r="H6" s="217"/>
      <c r="I6" s="217"/>
      <c r="J6" s="217"/>
      <c r="K6" s="217"/>
      <c r="L6" s="106"/>
      <c r="M6" s="106"/>
      <c r="N6" s="106"/>
      <c r="O6" s="100"/>
      <c r="Q6" s="105"/>
      <c r="S6" s="105"/>
    </row>
    <row r="7" spans="1:24" s="104" customFormat="1" ht="18">
      <c r="A7" s="106"/>
      <c r="B7" s="106"/>
      <c r="C7" s="217"/>
      <c r="D7" s="217"/>
      <c r="E7" s="217"/>
      <c r="F7" s="217"/>
      <c r="G7" s="217"/>
      <c r="H7" s="217"/>
      <c r="I7" s="217"/>
      <c r="J7" s="217"/>
      <c r="K7" s="217"/>
      <c r="L7" s="106"/>
      <c r="M7" s="106"/>
      <c r="N7" s="106"/>
      <c r="O7" s="100"/>
      <c r="P7" s="108"/>
      <c r="Q7" s="105"/>
      <c r="S7" s="105"/>
    </row>
    <row r="8" spans="1:24" s="104" customFormat="1" ht="12.75" customHeight="1">
      <c r="A8" s="100"/>
      <c r="B8" s="100"/>
      <c r="C8" s="100"/>
      <c r="D8" s="100"/>
      <c r="E8" s="100"/>
      <c r="F8" s="100"/>
      <c r="G8" s="109"/>
      <c r="H8" s="100"/>
      <c r="I8" s="100"/>
      <c r="J8" s="100"/>
      <c r="K8" s="100"/>
      <c r="L8" s="100"/>
      <c r="M8" s="100"/>
      <c r="N8" s="100"/>
      <c r="O8" s="110"/>
      <c r="P8" s="111"/>
      <c r="Q8" s="105"/>
      <c r="R8" s="112"/>
      <c r="S8" s="113"/>
    </row>
    <row r="9" spans="1:24" s="104" customFormat="1" ht="15">
      <c r="A9" s="100"/>
      <c r="B9" s="100"/>
      <c r="C9" s="100"/>
      <c r="D9" s="100"/>
      <c r="E9" s="100"/>
      <c r="F9" s="100"/>
      <c r="G9" s="109"/>
      <c r="H9" s="100"/>
      <c r="I9" s="100"/>
      <c r="J9" s="100"/>
      <c r="K9" s="100"/>
      <c r="L9" s="100"/>
      <c r="M9" s="375" t="s">
        <v>75</v>
      </c>
      <c r="N9" s="375" t="s">
        <v>76</v>
      </c>
      <c r="O9" s="110">
        <f>'EST. 1'!Q4</f>
        <v>1</v>
      </c>
      <c r="P9" s="111"/>
      <c r="Q9" s="105"/>
      <c r="R9" s="112"/>
      <c r="S9" s="113"/>
    </row>
    <row r="10" spans="1:24" s="104" customFormat="1" ht="15.75" thickBot="1">
      <c r="A10" s="100" t="s">
        <v>87</v>
      </c>
      <c r="B10" s="151" t="str">
        <f>'EST. 1'!C14</f>
        <v>URBANIZACION</v>
      </c>
      <c r="C10" s="219"/>
      <c r="D10" s="218"/>
      <c r="E10" s="146"/>
      <c r="F10" s="145"/>
      <c r="G10" s="218" t="s">
        <v>77</v>
      </c>
      <c r="H10" s="376">
        <f>'EST. 1'!O4</f>
        <v>46235</v>
      </c>
      <c r="I10" s="376"/>
      <c r="J10" s="376"/>
      <c r="K10" s="100"/>
      <c r="L10" s="100"/>
      <c r="M10" s="375"/>
      <c r="N10" s="375"/>
      <c r="O10" s="110"/>
      <c r="P10" s="111"/>
      <c r="Q10" s="113"/>
      <c r="R10" s="112"/>
      <c r="S10" s="113"/>
    </row>
    <row r="11" spans="1:24" s="104" customFormat="1" ht="15.75" customHeight="1" thickBot="1">
      <c r="A11" s="100" t="s">
        <v>88</v>
      </c>
      <c r="B11" s="377" t="str">
        <f>'EST. 1'!C15</f>
        <v>URBANIZACION DISEÑO DE PRIVADA EN CASAS MODELO</v>
      </c>
      <c r="C11" s="377"/>
      <c r="D11" s="377"/>
      <c r="E11" s="377"/>
      <c r="F11" s="377"/>
      <c r="G11" s="218" t="s">
        <v>78</v>
      </c>
      <c r="H11" s="147">
        <f>'EST. 1'!H15</f>
        <v>46230</v>
      </c>
      <c r="I11" s="114" t="s">
        <v>32</v>
      </c>
      <c r="J11" s="147">
        <f>'EST. 1'!I15</f>
        <v>46235</v>
      </c>
      <c r="K11" s="115"/>
      <c r="L11" s="378" t="s">
        <v>89</v>
      </c>
      <c r="M11" s="379"/>
      <c r="N11" s="379"/>
      <c r="O11" s="379"/>
      <c r="P11" s="111"/>
      <c r="Q11" s="113"/>
      <c r="R11" s="112"/>
      <c r="S11" s="113"/>
    </row>
    <row r="12" spans="1:24" s="104" customFormat="1">
      <c r="A12" s="100" t="s">
        <v>79</v>
      </c>
      <c r="B12" s="380" t="str">
        <f>'EST. 1'!C9</f>
        <v>GRUPO ROFORB S DE RL DE CV</v>
      </c>
      <c r="C12" s="380"/>
      <c r="D12" s="100"/>
      <c r="E12" s="100"/>
      <c r="F12" s="100"/>
      <c r="G12" s="109"/>
      <c r="H12" s="100"/>
      <c r="I12" s="100"/>
      <c r="J12" s="100"/>
      <c r="K12" s="100"/>
      <c r="L12" s="100"/>
      <c r="M12" s="109"/>
      <c r="N12" s="100"/>
      <c r="O12" s="100"/>
      <c r="P12" s="369"/>
      <c r="Q12" s="369"/>
      <c r="R12" s="369"/>
      <c r="S12" s="369"/>
      <c r="T12" s="108"/>
    </row>
    <row r="13" spans="1:24" s="104" customFormat="1" ht="15" thickBot="1">
      <c r="A13" s="100"/>
      <c r="B13" s="116"/>
      <c r="C13" s="152"/>
      <c r="D13" s="100"/>
      <c r="E13" s="100"/>
      <c r="F13" s="100"/>
      <c r="G13" s="109"/>
      <c r="H13" s="100"/>
      <c r="I13" s="100"/>
      <c r="J13" s="100"/>
      <c r="K13" s="100"/>
      <c r="L13" s="100"/>
      <c r="M13" s="109"/>
      <c r="N13" s="100"/>
      <c r="O13" s="100"/>
      <c r="P13" s="220"/>
      <c r="Q13" s="220"/>
      <c r="R13" s="220"/>
      <c r="S13" s="220"/>
      <c r="T13" s="108"/>
    </row>
    <row r="14" spans="1:24" s="104" customFormat="1" ht="15.75" customHeight="1">
      <c r="A14" s="180" t="s">
        <v>43</v>
      </c>
      <c r="B14" s="221" t="s">
        <v>85</v>
      </c>
      <c r="C14" s="221" t="s">
        <v>43</v>
      </c>
      <c r="D14" s="381" t="s">
        <v>86</v>
      </c>
      <c r="E14" s="381"/>
      <c r="F14" s="381"/>
      <c r="G14" s="381"/>
      <c r="H14" s="381"/>
      <c r="I14" s="381"/>
      <c r="J14" s="359" t="s">
        <v>90</v>
      </c>
      <c r="K14" s="360"/>
      <c r="L14" s="360"/>
      <c r="M14" s="360"/>
      <c r="N14" s="360"/>
      <c r="O14" s="361"/>
      <c r="P14" s="111"/>
      <c r="Q14" s="117"/>
      <c r="R14" s="118"/>
      <c r="S14" s="117"/>
      <c r="T14" s="119"/>
    </row>
    <row r="15" spans="1:24" s="104" customFormat="1" ht="15" customHeight="1" thickBot="1">
      <c r="A15" s="182">
        <f>'EST. 1'!B20</f>
        <v>5</v>
      </c>
      <c r="B15" s="183" t="str">
        <f>'EST. 1'!C20</f>
        <v>CASAS MUESTRA</v>
      </c>
      <c r="C15" s="184">
        <f>'EST. 1'!B21</f>
        <v>10</v>
      </c>
      <c r="D15" s="365" t="str">
        <f>'EST. 1'!C21</f>
        <v>ESTACIONAMIENTO</v>
      </c>
      <c r="E15" s="366" t="e">
        <f>#REF!</f>
        <v>#REF!</v>
      </c>
      <c r="F15" s="366" t="e">
        <f>#REF!</f>
        <v>#REF!</v>
      </c>
      <c r="G15" s="366" t="e">
        <f>#REF!</f>
        <v>#REF!</v>
      </c>
      <c r="H15" s="366" t="e">
        <f>#REF!</f>
        <v>#REF!</v>
      </c>
      <c r="I15" s="367" t="e">
        <f>#REF!</f>
        <v>#REF!</v>
      </c>
      <c r="J15" s="362"/>
      <c r="K15" s="363"/>
      <c r="L15" s="363"/>
      <c r="M15" s="363"/>
      <c r="N15" s="363"/>
      <c r="O15" s="364"/>
      <c r="P15" s="120"/>
      <c r="Q15" s="121"/>
      <c r="R15" s="118"/>
      <c r="S15" s="105"/>
      <c r="T15" s="108"/>
    </row>
    <row r="16" spans="1:24" s="104" customFormat="1" ht="15.75" customHeight="1">
      <c r="A16" s="153"/>
      <c r="B16" s="154"/>
      <c r="C16" s="155"/>
      <c r="D16" s="155"/>
      <c r="E16" s="156"/>
      <c r="F16" s="157"/>
      <c r="G16" s="158"/>
      <c r="H16" s="159"/>
      <c r="I16" s="160"/>
      <c r="J16" s="160"/>
      <c r="K16" s="160"/>
      <c r="L16" s="160"/>
      <c r="M16" s="161"/>
      <c r="N16" s="161"/>
      <c r="O16" s="144"/>
      <c r="P16" s="120"/>
      <c r="Q16" s="122"/>
      <c r="R16" s="123"/>
      <c r="S16" s="122"/>
      <c r="T16" s="123"/>
      <c r="U16" s="122"/>
      <c r="V16" s="122"/>
      <c r="W16" s="122"/>
      <c r="X16" s="122"/>
    </row>
    <row r="17" spans="1:24" s="104" customFormat="1" ht="15.75" customHeight="1">
      <c r="A17" s="153"/>
      <c r="B17" s="154"/>
      <c r="C17" s="155"/>
      <c r="D17" s="155"/>
      <c r="E17" s="156"/>
      <c r="F17" s="157"/>
      <c r="G17" s="158"/>
      <c r="H17" s="159"/>
      <c r="I17" s="160"/>
      <c r="J17" s="160"/>
      <c r="K17" s="160"/>
      <c r="L17" s="160"/>
      <c r="M17" s="161"/>
      <c r="N17" s="161"/>
      <c r="O17" s="144"/>
      <c r="P17" s="120"/>
      <c r="Q17" s="122"/>
      <c r="R17" s="123"/>
      <c r="S17" s="122"/>
      <c r="T17" s="123"/>
      <c r="U17" s="122"/>
      <c r="V17" s="122"/>
      <c r="W17" s="122"/>
      <c r="X17" s="122"/>
    </row>
    <row r="18" spans="1:24" s="104" customFormat="1" ht="15.75" customHeight="1">
      <c r="A18" s="153"/>
      <c r="B18" s="154"/>
      <c r="C18" s="155"/>
      <c r="D18" s="155"/>
      <c r="E18" s="156"/>
      <c r="F18" s="157"/>
      <c r="G18" s="158"/>
      <c r="H18" s="159"/>
      <c r="I18" s="160"/>
      <c r="J18" s="160"/>
      <c r="K18" s="160"/>
      <c r="L18" s="160"/>
      <c r="M18" s="161"/>
      <c r="N18" s="161"/>
      <c r="O18" s="144"/>
      <c r="P18" s="124"/>
      <c r="Q18" s="122"/>
      <c r="R18" s="125"/>
      <c r="S18" s="126"/>
      <c r="T18" s="127"/>
      <c r="U18" s="128"/>
      <c r="V18" s="129"/>
      <c r="W18" s="129"/>
      <c r="X18" s="129"/>
    </row>
    <row r="19" spans="1:24" ht="15.75" customHeight="1">
      <c r="A19" s="162"/>
      <c r="B19" s="163"/>
      <c r="C19" s="155"/>
      <c r="D19" s="155"/>
      <c r="E19" s="156"/>
      <c r="F19" s="157"/>
      <c r="G19" s="158"/>
      <c r="H19" s="159"/>
      <c r="I19" s="160"/>
      <c r="J19" s="160"/>
      <c r="K19" s="160"/>
      <c r="L19" s="160"/>
      <c r="M19" s="161"/>
      <c r="N19" s="161"/>
      <c r="O19" s="130"/>
      <c r="P19" s="111"/>
      <c r="Q19" s="122"/>
      <c r="R19" s="131"/>
      <c r="S19" s="132"/>
      <c r="T19" s="133"/>
      <c r="U19" s="132"/>
      <c r="V19" s="129"/>
      <c r="W19" s="129"/>
      <c r="X19" s="129"/>
    </row>
    <row r="20" spans="1:24" ht="15.75" customHeight="1">
      <c r="A20" s="164"/>
      <c r="B20" s="163"/>
      <c r="C20" s="155"/>
      <c r="D20" s="165"/>
      <c r="E20" s="156"/>
      <c r="F20" s="157"/>
      <c r="G20" s="158"/>
      <c r="H20" s="159"/>
      <c r="I20" s="160"/>
      <c r="J20" s="160"/>
      <c r="K20" s="160"/>
      <c r="L20" s="160"/>
      <c r="M20" s="161"/>
      <c r="N20" s="161"/>
      <c r="O20" s="130"/>
      <c r="P20" s="111"/>
      <c r="Q20" s="122"/>
      <c r="R20" s="131"/>
      <c r="S20" s="132"/>
      <c r="T20" s="133"/>
      <c r="U20" s="132"/>
      <c r="V20" s="129"/>
      <c r="W20" s="129"/>
      <c r="X20" s="129"/>
    </row>
    <row r="21" spans="1:24" ht="15.75" customHeight="1">
      <c r="A21" s="166"/>
      <c r="B21" s="163"/>
      <c r="C21" s="155"/>
      <c r="D21" s="165"/>
      <c r="E21" s="156"/>
      <c r="F21" s="157"/>
      <c r="G21" s="158"/>
      <c r="H21" s="159"/>
      <c r="I21" s="160"/>
      <c r="J21" s="160"/>
      <c r="K21" s="160"/>
      <c r="L21" s="160"/>
      <c r="M21" s="161"/>
      <c r="N21" s="161"/>
      <c r="O21" s="130"/>
      <c r="P21" s="111"/>
      <c r="Q21" s="122"/>
      <c r="R21" s="131"/>
      <c r="S21" s="132"/>
      <c r="T21" s="133"/>
      <c r="U21" s="132"/>
      <c r="V21" s="129"/>
      <c r="W21" s="129"/>
      <c r="X21" s="129"/>
    </row>
    <row r="22" spans="1:24" ht="15.75" customHeight="1">
      <c r="A22" s="166"/>
      <c r="B22" s="163"/>
      <c r="C22" s="155"/>
      <c r="D22" s="165"/>
      <c r="E22" s="156"/>
      <c r="F22" s="157"/>
      <c r="G22" s="158"/>
      <c r="H22" s="159"/>
      <c r="I22" s="160"/>
      <c r="J22" s="160"/>
      <c r="K22" s="160"/>
      <c r="L22" s="160"/>
      <c r="M22" s="161"/>
      <c r="N22" s="161"/>
      <c r="O22" s="130"/>
      <c r="P22" s="111"/>
      <c r="Q22" s="122"/>
      <c r="R22" s="131"/>
      <c r="S22" s="132"/>
      <c r="T22" s="133"/>
      <c r="U22" s="132"/>
      <c r="V22" s="129"/>
      <c r="W22" s="129"/>
      <c r="X22" s="129"/>
    </row>
    <row r="23" spans="1:24" ht="15.75" customHeight="1">
      <c r="A23" s="166"/>
      <c r="B23" s="163"/>
      <c r="C23" s="155"/>
      <c r="D23" s="165"/>
      <c r="E23" s="156"/>
      <c r="F23" s="157"/>
      <c r="G23" s="158"/>
      <c r="H23" s="159"/>
      <c r="I23" s="160"/>
      <c r="J23" s="160"/>
      <c r="K23" s="160"/>
      <c r="L23" s="160"/>
      <c r="M23" s="161"/>
      <c r="N23" s="161"/>
      <c r="O23" s="130"/>
      <c r="P23" s="111"/>
      <c r="Q23" s="122"/>
      <c r="R23" s="131"/>
      <c r="S23" s="132"/>
      <c r="T23" s="133"/>
      <c r="U23" s="132"/>
      <c r="V23" s="129"/>
      <c r="W23" s="129"/>
      <c r="X23" s="129"/>
    </row>
    <row r="24" spans="1:24" ht="15.75" customHeight="1">
      <c r="A24" s="166"/>
      <c r="B24" s="163"/>
      <c r="C24" s="155"/>
      <c r="D24" s="165"/>
      <c r="E24" s="156"/>
      <c r="F24" s="157"/>
      <c r="G24" s="158"/>
      <c r="H24" s="159"/>
      <c r="I24" s="160"/>
      <c r="J24" s="160"/>
      <c r="K24" s="160"/>
      <c r="L24" s="160"/>
      <c r="M24" s="161"/>
      <c r="N24" s="161"/>
      <c r="O24" s="130"/>
      <c r="P24" s="111"/>
      <c r="Q24" s="122"/>
      <c r="R24" s="131"/>
      <c r="S24" s="132"/>
      <c r="T24" s="133"/>
      <c r="U24" s="132"/>
      <c r="V24" s="129"/>
      <c r="W24" s="129"/>
      <c r="X24" s="129"/>
    </row>
    <row r="25" spans="1:24" ht="15.75" customHeight="1">
      <c r="A25" s="166"/>
      <c r="B25" s="163"/>
      <c r="C25" s="155"/>
      <c r="D25" s="165"/>
      <c r="E25" s="156"/>
      <c r="F25" s="157"/>
      <c r="G25" s="158"/>
      <c r="H25" s="159"/>
      <c r="I25" s="160"/>
      <c r="J25" s="160"/>
      <c r="K25" s="160"/>
      <c r="L25" s="160"/>
      <c r="M25" s="161"/>
      <c r="N25" s="161"/>
      <c r="O25" s="130"/>
      <c r="P25" s="111"/>
      <c r="Q25" s="122"/>
      <c r="R25" s="131"/>
      <c r="S25" s="132"/>
      <c r="T25" s="133"/>
      <c r="U25" s="132"/>
      <c r="V25" s="129"/>
      <c r="W25" s="129"/>
      <c r="X25" s="129"/>
    </row>
    <row r="26" spans="1:24" ht="15.75" customHeight="1">
      <c r="A26" s="166"/>
      <c r="B26" s="163"/>
      <c r="C26" s="155"/>
      <c r="D26" s="165"/>
      <c r="E26" s="156"/>
      <c r="F26" s="157"/>
      <c r="G26" s="158"/>
      <c r="H26" s="159"/>
      <c r="I26" s="160"/>
      <c r="J26" s="160"/>
      <c r="K26" s="160"/>
      <c r="L26" s="160"/>
      <c r="M26" s="161"/>
      <c r="N26" s="161"/>
      <c r="O26" s="130"/>
      <c r="P26" s="111"/>
      <c r="Q26" s="122"/>
      <c r="R26" s="131"/>
      <c r="S26" s="132"/>
      <c r="T26" s="133"/>
      <c r="U26" s="132"/>
      <c r="V26" s="129"/>
      <c r="W26" s="129"/>
      <c r="X26" s="129"/>
    </row>
    <row r="27" spans="1:24" ht="15.75" customHeight="1">
      <c r="A27" s="166"/>
      <c r="B27" s="163"/>
      <c r="C27" s="155"/>
      <c r="D27" s="165"/>
      <c r="E27" s="156"/>
      <c r="F27" s="157"/>
      <c r="G27" s="158"/>
      <c r="H27" s="159"/>
      <c r="I27" s="160"/>
      <c r="J27" s="160"/>
      <c r="K27" s="160"/>
      <c r="L27" s="160"/>
      <c r="M27" s="161"/>
      <c r="N27" s="161"/>
      <c r="O27" s="130"/>
      <c r="P27" s="111"/>
      <c r="Q27" s="122"/>
      <c r="R27" s="131"/>
      <c r="S27" s="132"/>
      <c r="T27" s="133"/>
      <c r="U27" s="132"/>
      <c r="V27" s="129"/>
      <c r="W27" s="129"/>
      <c r="X27" s="129"/>
    </row>
    <row r="28" spans="1:24" ht="15.75" customHeight="1">
      <c r="A28" s="166"/>
      <c r="B28" s="163"/>
      <c r="C28" s="155"/>
      <c r="D28" s="167"/>
      <c r="E28" s="156"/>
      <c r="F28" s="157"/>
      <c r="G28" s="158"/>
      <c r="H28" s="159"/>
      <c r="I28" s="160"/>
      <c r="J28" s="160"/>
      <c r="K28" s="160"/>
      <c r="L28" s="160"/>
      <c r="M28" s="161"/>
      <c r="N28" s="161"/>
      <c r="O28" s="130"/>
      <c r="P28" s="111"/>
      <c r="Q28" s="122"/>
      <c r="R28" s="131"/>
      <c r="S28" s="132"/>
      <c r="T28" s="133"/>
      <c r="U28" s="132"/>
      <c r="V28" s="129"/>
      <c r="W28" s="129"/>
      <c r="X28" s="129"/>
    </row>
    <row r="29" spans="1:24" ht="15.75" customHeight="1">
      <c r="A29" s="166"/>
      <c r="B29" s="163"/>
      <c r="C29" s="155"/>
      <c r="D29" s="165"/>
      <c r="E29" s="156"/>
      <c r="F29" s="157"/>
      <c r="G29" s="158"/>
      <c r="H29" s="159"/>
      <c r="I29" s="160"/>
      <c r="J29" s="160"/>
      <c r="K29" s="160"/>
      <c r="L29" s="160"/>
      <c r="M29" s="161"/>
      <c r="N29" s="161"/>
      <c r="O29" s="130"/>
    </row>
    <row r="30" spans="1:24" ht="15.75" customHeight="1">
      <c r="A30" s="166"/>
      <c r="B30" s="163"/>
      <c r="C30" s="155"/>
      <c r="D30" s="155"/>
      <c r="E30" s="156"/>
      <c r="F30" s="157"/>
      <c r="G30" s="158"/>
      <c r="H30" s="159"/>
      <c r="I30" s="160"/>
      <c r="J30" s="160"/>
      <c r="K30" s="160"/>
      <c r="L30" s="160"/>
      <c r="M30" s="161"/>
      <c r="N30" s="161"/>
      <c r="O30" s="130"/>
    </row>
    <row r="31" spans="1:24" ht="15.75" customHeight="1">
      <c r="A31" s="166"/>
      <c r="B31" s="163"/>
      <c r="C31" s="155"/>
      <c r="D31" s="155"/>
      <c r="E31" s="156"/>
      <c r="F31" s="157"/>
      <c r="G31" s="158"/>
      <c r="H31" s="159"/>
      <c r="I31" s="160"/>
      <c r="J31" s="160"/>
      <c r="K31" s="160"/>
      <c r="L31" s="160"/>
      <c r="M31" s="161"/>
      <c r="N31" s="161"/>
      <c r="O31" s="130"/>
    </row>
    <row r="32" spans="1:24" ht="15.75" customHeight="1">
      <c r="A32" s="168"/>
      <c r="B32" s="169"/>
      <c r="C32" s="155"/>
      <c r="D32" s="165"/>
      <c r="E32" s="156"/>
      <c r="F32" s="157"/>
      <c r="G32" s="158"/>
      <c r="H32" s="159"/>
      <c r="I32" s="160"/>
      <c r="J32" s="160"/>
      <c r="K32" s="160"/>
      <c r="L32" s="160"/>
      <c r="M32" s="161"/>
      <c r="N32" s="161"/>
      <c r="O32" s="130"/>
    </row>
    <row r="33" spans="1:15" ht="15.75" customHeight="1">
      <c r="A33" s="168"/>
      <c r="B33" s="169"/>
      <c r="C33" s="155"/>
      <c r="D33" s="165"/>
      <c r="E33" s="156"/>
      <c r="F33" s="157"/>
      <c r="G33" s="158"/>
      <c r="H33" s="159"/>
      <c r="I33" s="160"/>
      <c r="J33" s="160"/>
      <c r="K33" s="160"/>
      <c r="L33" s="160"/>
      <c r="M33" s="161"/>
      <c r="N33" s="161"/>
      <c r="O33" s="130"/>
    </row>
    <row r="34" spans="1:15" ht="15.75" customHeight="1">
      <c r="A34" s="168"/>
      <c r="B34" s="169"/>
      <c r="C34" s="155"/>
      <c r="D34" s="165"/>
      <c r="E34" s="156"/>
      <c r="F34" s="157"/>
      <c r="G34" s="158"/>
      <c r="H34" s="159"/>
      <c r="I34" s="160"/>
      <c r="J34" s="160"/>
      <c r="K34" s="160"/>
      <c r="L34" s="160"/>
      <c r="M34" s="161"/>
      <c r="N34" s="161"/>
      <c r="O34" s="130"/>
    </row>
    <row r="35" spans="1:15" ht="15.75" customHeight="1">
      <c r="A35" s="168"/>
      <c r="B35" s="169"/>
      <c r="C35" s="155"/>
      <c r="D35" s="165"/>
      <c r="E35" s="156"/>
      <c r="F35" s="157"/>
      <c r="G35" s="158"/>
      <c r="H35" s="159"/>
      <c r="I35" s="160"/>
      <c r="J35" s="160"/>
      <c r="K35" s="160"/>
      <c r="L35" s="160"/>
      <c r="M35" s="161"/>
      <c r="N35" s="161"/>
      <c r="O35" s="130"/>
    </row>
    <row r="36" spans="1:15" ht="15.75" customHeight="1">
      <c r="A36" s="168"/>
      <c r="B36" s="169"/>
      <c r="C36" s="155"/>
      <c r="D36" s="165"/>
      <c r="E36" s="156"/>
      <c r="F36" s="157"/>
      <c r="G36" s="158"/>
      <c r="H36" s="159"/>
      <c r="I36" s="160"/>
      <c r="J36" s="160"/>
      <c r="K36" s="160"/>
      <c r="L36" s="160"/>
      <c r="M36" s="161"/>
      <c r="N36" s="161"/>
      <c r="O36" s="130"/>
    </row>
    <row r="37" spans="1:15" ht="15.75" customHeight="1">
      <c r="A37" s="168"/>
      <c r="B37" s="169"/>
      <c r="C37" s="155"/>
      <c r="D37" s="165"/>
      <c r="E37" s="156"/>
      <c r="F37" s="157"/>
      <c r="G37" s="158"/>
      <c r="H37" s="159"/>
      <c r="I37" s="160"/>
      <c r="J37" s="160"/>
      <c r="K37" s="160"/>
      <c r="L37" s="160"/>
      <c r="M37" s="161"/>
      <c r="N37" s="161"/>
      <c r="O37" s="130"/>
    </row>
    <row r="38" spans="1:15" ht="15.75" customHeight="1">
      <c r="A38" s="162"/>
      <c r="B38" s="155"/>
      <c r="C38" s="155"/>
      <c r="D38" s="165"/>
      <c r="E38" s="156"/>
      <c r="F38" s="157"/>
      <c r="G38" s="158"/>
      <c r="H38" s="159"/>
      <c r="I38" s="160"/>
      <c r="J38" s="160"/>
      <c r="K38" s="160"/>
      <c r="L38" s="160"/>
      <c r="M38" s="161"/>
      <c r="N38" s="161"/>
      <c r="O38" s="130"/>
    </row>
    <row r="39" spans="1:15" ht="15.75" customHeight="1">
      <c r="A39" s="162"/>
      <c r="B39" s="155"/>
      <c r="C39" s="155"/>
      <c r="D39" s="165"/>
      <c r="E39" s="156"/>
      <c r="F39" s="157"/>
      <c r="G39" s="158"/>
      <c r="H39" s="159"/>
      <c r="I39" s="160"/>
      <c r="J39" s="160"/>
      <c r="K39" s="160"/>
      <c r="L39" s="160"/>
      <c r="M39" s="161"/>
      <c r="N39" s="161"/>
      <c r="O39" s="130"/>
    </row>
    <row r="40" spans="1:15" ht="15.75" customHeight="1">
      <c r="A40" s="162"/>
      <c r="B40" s="155"/>
      <c r="C40" s="155"/>
      <c r="D40" s="165"/>
      <c r="E40" s="156"/>
      <c r="F40" s="157"/>
      <c r="G40" s="158"/>
      <c r="H40" s="159"/>
      <c r="I40" s="160"/>
      <c r="J40" s="160"/>
      <c r="K40" s="160"/>
      <c r="L40" s="160"/>
      <c r="M40" s="161"/>
      <c r="N40" s="161"/>
      <c r="O40" s="130"/>
    </row>
    <row r="41" spans="1:15" ht="15.75" customHeight="1">
      <c r="A41" s="162"/>
      <c r="B41" s="155"/>
      <c r="C41" s="155"/>
      <c r="D41" s="165"/>
      <c r="E41" s="156"/>
      <c r="F41" s="157"/>
      <c r="G41" s="158"/>
      <c r="H41" s="159"/>
      <c r="I41" s="160"/>
      <c r="J41" s="160"/>
      <c r="K41" s="160"/>
      <c r="L41" s="160"/>
      <c r="M41" s="161"/>
      <c r="N41" s="161"/>
      <c r="O41" s="130"/>
    </row>
    <row r="42" spans="1:15" ht="15.75" customHeight="1">
      <c r="A42" s="162"/>
      <c r="B42" s="155"/>
      <c r="C42" s="170"/>
      <c r="D42" s="165"/>
      <c r="E42" s="156"/>
      <c r="F42" s="157"/>
      <c r="G42" s="158"/>
      <c r="H42" s="159"/>
      <c r="I42" s="160"/>
      <c r="J42" s="160"/>
      <c r="K42" s="160"/>
      <c r="L42" s="160"/>
      <c r="M42" s="161"/>
      <c r="N42" s="161"/>
      <c r="O42" s="130"/>
    </row>
    <row r="43" spans="1:15" ht="15.75" customHeight="1">
      <c r="A43" s="162"/>
      <c r="B43" s="155"/>
      <c r="C43" s="170"/>
      <c r="D43" s="165"/>
      <c r="E43" s="156"/>
      <c r="F43" s="157"/>
      <c r="G43" s="158"/>
      <c r="H43" s="159"/>
      <c r="I43" s="160"/>
      <c r="J43" s="160"/>
      <c r="K43" s="160"/>
      <c r="L43" s="160"/>
      <c r="M43" s="161"/>
      <c r="N43" s="161"/>
      <c r="O43" s="130"/>
    </row>
    <row r="44" spans="1:15" ht="15.75" customHeight="1">
      <c r="A44" s="162"/>
      <c r="B44" s="155"/>
      <c r="C44" s="170"/>
      <c r="D44" s="165"/>
      <c r="E44" s="156"/>
      <c r="F44" s="157"/>
      <c r="G44" s="158"/>
      <c r="H44" s="159"/>
      <c r="I44" s="160"/>
      <c r="J44" s="160"/>
      <c r="K44" s="160"/>
      <c r="L44" s="160"/>
      <c r="M44" s="161"/>
      <c r="N44" s="161"/>
      <c r="O44" s="130"/>
    </row>
    <row r="45" spans="1:15" ht="15.75" customHeight="1">
      <c r="A45" s="162"/>
      <c r="B45" s="155"/>
      <c r="C45" s="170"/>
      <c r="D45" s="165"/>
      <c r="E45" s="156"/>
      <c r="F45" s="157"/>
      <c r="G45" s="158"/>
      <c r="H45" s="159"/>
      <c r="I45" s="160"/>
      <c r="J45" s="160"/>
      <c r="K45" s="160"/>
      <c r="L45" s="160"/>
      <c r="M45" s="161"/>
      <c r="N45" s="161"/>
      <c r="O45" s="130"/>
    </row>
    <row r="46" spans="1:15" ht="15.75" customHeight="1">
      <c r="A46" s="162"/>
      <c r="B46" s="155"/>
      <c r="C46" s="170"/>
      <c r="D46" s="171"/>
      <c r="E46" s="156"/>
      <c r="F46" s="157"/>
      <c r="G46" s="158"/>
      <c r="H46" s="159"/>
      <c r="I46" s="160"/>
      <c r="J46" s="160"/>
      <c r="K46" s="160"/>
      <c r="L46" s="160"/>
      <c r="M46" s="161"/>
      <c r="N46" s="161"/>
      <c r="O46" s="130"/>
    </row>
    <row r="47" spans="1:15" ht="15.75" customHeight="1">
      <c r="A47" s="162"/>
      <c r="B47" s="155"/>
      <c r="C47" s="170"/>
      <c r="D47" s="171"/>
      <c r="E47" s="172"/>
      <c r="F47" s="157"/>
      <c r="G47" s="173"/>
      <c r="H47" s="173"/>
      <c r="I47" s="173"/>
      <c r="J47" s="173"/>
      <c r="K47" s="173"/>
      <c r="L47" s="173"/>
      <c r="M47" s="173"/>
      <c r="N47" s="161"/>
      <c r="O47" s="130"/>
    </row>
    <row r="48" spans="1:15" ht="15.75" customHeight="1">
      <c r="A48" s="162"/>
      <c r="B48" s="155"/>
      <c r="C48" s="170"/>
      <c r="D48" s="171"/>
      <c r="E48" s="172"/>
      <c r="F48" s="157"/>
      <c r="G48" s="173"/>
      <c r="H48" s="173"/>
      <c r="I48" s="173"/>
      <c r="J48" s="173"/>
      <c r="K48" s="173"/>
      <c r="L48" s="173"/>
      <c r="M48" s="173"/>
      <c r="N48" s="173"/>
      <c r="O48" s="130"/>
    </row>
    <row r="49" spans="1:24" ht="15.75" customHeight="1">
      <c r="A49" s="162"/>
      <c r="B49" s="155"/>
      <c r="C49" s="170"/>
      <c r="D49" s="171"/>
      <c r="E49" s="172"/>
      <c r="F49" s="157"/>
      <c r="G49" s="173"/>
      <c r="H49" s="173"/>
      <c r="I49" s="173"/>
      <c r="J49" s="173"/>
      <c r="K49" s="173"/>
      <c r="L49" s="173"/>
      <c r="M49" s="173"/>
      <c r="N49" s="173"/>
      <c r="O49" s="130"/>
    </row>
    <row r="50" spans="1:24" ht="16.5" customHeight="1" thickBot="1">
      <c r="A50" s="174"/>
      <c r="B50" s="175"/>
      <c r="C50" s="176"/>
      <c r="D50" s="177"/>
      <c r="E50" s="178"/>
      <c r="F50" s="179"/>
      <c r="G50" s="179"/>
      <c r="H50" s="179"/>
      <c r="I50" s="179"/>
      <c r="J50" s="179"/>
      <c r="K50" s="179"/>
      <c r="L50" s="179"/>
      <c r="M50" s="179"/>
      <c r="N50" s="179"/>
      <c r="O50" s="136"/>
    </row>
    <row r="52" spans="1:24">
      <c r="A52" s="148"/>
      <c r="B52" s="148"/>
      <c r="C52" s="106"/>
      <c r="D52" s="106"/>
      <c r="E52" s="138"/>
      <c r="F52" s="106"/>
      <c r="G52" s="106"/>
      <c r="H52" s="138"/>
      <c r="I52" s="106"/>
      <c r="J52" s="106"/>
      <c r="K52" s="106"/>
      <c r="L52" s="106"/>
      <c r="M52" s="106"/>
      <c r="N52" s="106"/>
    </row>
    <row r="53" spans="1:24">
      <c r="A53" s="148"/>
      <c r="B53" s="149"/>
      <c r="C53" s="106"/>
      <c r="D53" s="106"/>
      <c r="E53" s="139"/>
      <c r="F53" s="140"/>
      <c r="G53" s="106"/>
      <c r="H53" s="141"/>
      <c r="I53" s="139"/>
      <c r="J53" s="139"/>
      <c r="K53" s="139"/>
      <c r="L53" s="139"/>
      <c r="M53" s="106"/>
      <c r="N53" s="106"/>
    </row>
    <row r="54" spans="1:24">
      <c r="A54" s="148"/>
      <c r="B54" s="149"/>
      <c r="C54" s="106"/>
      <c r="D54" s="106"/>
      <c r="E54" s="139"/>
      <c r="F54" s="140"/>
      <c r="G54" s="106"/>
      <c r="H54" s="141"/>
      <c r="I54" s="139"/>
      <c r="J54" s="139"/>
      <c r="K54" s="139"/>
      <c r="L54" s="139"/>
      <c r="M54" s="106"/>
      <c r="N54" s="106"/>
    </row>
    <row r="55" spans="1:24">
      <c r="A55" s="148"/>
      <c r="B55" s="149"/>
      <c r="C55" s="106"/>
      <c r="D55" s="106"/>
      <c r="E55" s="139"/>
      <c r="F55" s="140"/>
      <c r="G55" s="106"/>
      <c r="H55" s="141"/>
      <c r="I55" s="139"/>
      <c r="J55" s="139"/>
      <c r="K55" s="139"/>
      <c r="L55" s="139"/>
      <c r="M55" s="106"/>
      <c r="N55" s="106"/>
    </row>
    <row r="56" spans="1:24">
      <c r="A56" s="353" t="s">
        <v>63</v>
      </c>
      <c r="B56" s="353"/>
      <c r="C56" s="106"/>
      <c r="D56" s="106"/>
      <c r="E56" s="353" t="s">
        <v>64</v>
      </c>
      <c r="F56" s="353"/>
      <c r="G56" s="353"/>
      <c r="H56" s="353"/>
      <c r="I56" s="353"/>
      <c r="J56" s="139"/>
      <c r="K56" s="139"/>
      <c r="L56" s="139"/>
      <c r="M56" s="139"/>
      <c r="N56" s="353" t="s">
        <v>66</v>
      </c>
      <c r="O56" s="353"/>
      <c r="P56" s="149"/>
      <c r="Q56" s="149"/>
    </row>
    <row r="57" spans="1:24">
      <c r="A57" s="357" t="s">
        <v>69</v>
      </c>
      <c r="B57" s="357"/>
      <c r="C57" s="142"/>
      <c r="D57" s="142"/>
      <c r="E57" s="357" t="s">
        <v>99</v>
      </c>
      <c r="F57" s="357"/>
      <c r="G57" s="357"/>
      <c r="H57" s="357"/>
      <c r="I57" s="357"/>
      <c r="J57" s="142"/>
      <c r="K57" s="142"/>
      <c r="L57" s="142"/>
      <c r="M57" s="142"/>
      <c r="N57" s="357" t="s">
        <v>68</v>
      </c>
      <c r="O57" s="357"/>
      <c r="P57" s="150"/>
      <c r="Q57" s="150"/>
    </row>
    <row r="58" spans="1:24" ht="15" thickBot="1">
      <c r="A58" s="148"/>
      <c r="B58" s="148"/>
      <c r="C58" s="106"/>
      <c r="D58" s="106"/>
      <c r="E58" s="368"/>
      <c r="F58" s="368"/>
      <c r="G58" s="368"/>
      <c r="H58" s="368"/>
      <c r="I58" s="143"/>
      <c r="J58" s="143"/>
      <c r="K58" s="143"/>
      <c r="L58" s="143"/>
      <c r="M58" s="368"/>
      <c r="N58" s="368"/>
    </row>
    <row r="59" spans="1:24" s="104" customFormat="1" ht="15.75" customHeight="1">
      <c r="A59" s="180" t="s">
        <v>43</v>
      </c>
      <c r="B59" s="222" t="s">
        <v>85</v>
      </c>
      <c r="C59" s="222" t="s">
        <v>43</v>
      </c>
      <c r="D59" s="381" t="s">
        <v>86</v>
      </c>
      <c r="E59" s="381"/>
      <c r="F59" s="381"/>
      <c r="G59" s="381"/>
      <c r="H59" s="381"/>
      <c r="I59" s="381"/>
      <c r="J59" s="359" t="s">
        <v>90</v>
      </c>
      <c r="K59" s="360"/>
      <c r="L59" s="360"/>
      <c r="M59" s="360"/>
      <c r="N59" s="360"/>
      <c r="O59" s="361"/>
      <c r="P59" s="111"/>
      <c r="Q59" s="117"/>
      <c r="R59" s="118"/>
      <c r="S59" s="117"/>
      <c r="T59" s="119"/>
    </row>
    <row r="60" spans="1:24" s="104" customFormat="1" ht="15" customHeight="1" thickBot="1">
      <c r="A60" s="182">
        <f>A15</f>
        <v>5</v>
      </c>
      <c r="B60" s="183" t="str">
        <f>B15</f>
        <v>CASAS MUESTRA</v>
      </c>
      <c r="C60" s="184">
        <f>C15</f>
        <v>10</v>
      </c>
      <c r="D60" s="382" t="str">
        <f>D15</f>
        <v>ESTACIONAMIENTO</v>
      </c>
      <c r="E60" s="383"/>
      <c r="F60" s="383"/>
      <c r="G60" s="383"/>
      <c r="H60" s="383"/>
      <c r="I60" s="384"/>
      <c r="J60" s="362"/>
      <c r="K60" s="363"/>
      <c r="L60" s="363"/>
      <c r="M60" s="363"/>
      <c r="N60" s="363"/>
      <c r="O60" s="364"/>
      <c r="P60" s="120"/>
      <c r="Q60" s="121"/>
      <c r="R60" s="118"/>
      <c r="S60" s="105"/>
      <c r="T60" s="108"/>
    </row>
    <row r="61" spans="1:24" s="104" customFormat="1" ht="15.75" customHeight="1">
      <c r="A61" s="153"/>
      <c r="B61" s="154"/>
      <c r="C61" s="155"/>
      <c r="D61" s="155"/>
      <c r="E61" s="156"/>
      <c r="F61" s="157"/>
      <c r="G61" s="158"/>
      <c r="H61" s="159"/>
      <c r="I61" s="160"/>
      <c r="J61" s="160"/>
      <c r="K61" s="160"/>
      <c r="L61" s="160"/>
      <c r="M61" s="161"/>
      <c r="N61" s="161"/>
      <c r="O61" s="144"/>
      <c r="P61" s="120"/>
      <c r="Q61" s="122"/>
      <c r="R61" s="123"/>
      <c r="S61" s="122"/>
      <c r="T61" s="123"/>
      <c r="U61" s="122"/>
      <c r="V61" s="122"/>
      <c r="W61" s="122"/>
      <c r="X61" s="122"/>
    </row>
    <row r="62" spans="1:24" s="104" customFormat="1" ht="15.75" customHeight="1">
      <c r="A62" s="153"/>
      <c r="B62" s="154"/>
      <c r="C62" s="155"/>
      <c r="D62" s="155"/>
      <c r="E62" s="156"/>
      <c r="F62" s="157"/>
      <c r="G62" s="158"/>
      <c r="H62" s="159"/>
      <c r="I62" s="160"/>
      <c r="J62" s="160"/>
      <c r="K62" s="160"/>
      <c r="L62" s="160"/>
      <c r="M62" s="161"/>
      <c r="N62" s="161"/>
      <c r="O62" s="144"/>
      <c r="P62" s="120"/>
      <c r="Q62" s="122"/>
      <c r="R62" s="123"/>
      <c r="S62" s="122"/>
      <c r="T62" s="123"/>
      <c r="U62" s="122"/>
      <c r="V62" s="122"/>
      <c r="W62" s="122"/>
      <c r="X62" s="122"/>
    </row>
    <row r="63" spans="1:24" s="104" customFormat="1" ht="15.75" customHeight="1">
      <c r="A63" s="153"/>
      <c r="B63" s="154"/>
      <c r="C63" s="155"/>
      <c r="D63" s="155"/>
      <c r="E63" s="156"/>
      <c r="F63" s="157"/>
      <c r="G63" s="158"/>
      <c r="H63" s="159"/>
      <c r="I63" s="160"/>
      <c r="J63" s="160"/>
      <c r="K63" s="160"/>
      <c r="L63" s="160"/>
      <c r="M63" s="161"/>
      <c r="N63" s="161"/>
      <c r="O63" s="144"/>
      <c r="P63" s="124"/>
      <c r="Q63" s="122"/>
      <c r="R63" s="125"/>
      <c r="S63" s="126"/>
      <c r="T63" s="127"/>
      <c r="U63" s="128"/>
      <c r="V63" s="129"/>
      <c r="W63" s="129"/>
      <c r="X63" s="129"/>
    </row>
    <row r="64" spans="1:24" ht="15.75" customHeight="1">
      <c r="A64" s="162"/>
      <c r="B64" s="163"/>
      <c r="C64" s="155"/>
      <c r="D64" s="155"/>
      <c r="E64" s="156"/>
      <c r="F64" s="157"/>
      <c r="G64" s="158"/>
      <c r="H64" s="159"/>
      <c r="I64" s="160"/>
      <c r="J64" s="160"/>
      <c r="K64" s="160"/>
      <c r="L64" s="160"/>
      <c r="M64" s="161"/>
      <c r="N64" s="161"/>
      <c r="O64" s="130"/>
      <c r="P64" s="111"/>
      <c r="Q64" s="122"/>
      <c r="R64" s="131"/>
      <c r="S64" s="132"/>
      <c r="T64" s="133"/>
      <c r="U64" s="132"/>
      <c r="V64" s="129"/>
      <c r="W64" s="129"/>
      <c r="X64" s="129"/>
    </row>
    <row r="65" spans="1:24" ht="15.75" customHeight="1">
      <c r="A65" s="164"/>
      <c r="B65" s="163"/>
      <c r="C65" s="155"/>
      <c r="D65" s="165"/>
      <c r="E65" s="156"/>
      <c r="F65" s="157"/>
      <c r="G65" s="158"/>
      <c r="H65" s="159"/>
      <c r="I65" s="160"/>
      <c r="J65" s="160"/>
      <c r="K65" s="160"/>
      <c r="L65" s="160"/>
      <c r="M65" s="161"/>
      <c r="N65" s="161"/>
      <c r="O65" s="130"/>
      <c r="P65" s="111"/>
      <c r="Q65" s="122"/>
      <c r="R65" s="131"/>
      <c r="S65" s="132"/>
      <c r="T65" s="133"/>
      <c r="U65" s="132"/>
      <c r="V65" s="129"/>
      <c r="W65" s="129"/>
      <c r="X65" s="129"/>
    </row>
    <row r="66" spans="1:24" ht="15.75" customHeight="1">
      <c r="A66" s="166"/>
      <c r="B66" s="163"/>
      <c r="C66" s="155"/>
      <c r="D66" s="165"/>
      <c r="E66" s="156"/>
      <c r="F66" s="157"/>
      <c r="G66" s="158"/>
      <c r="H66" s="159"/>
      <c r="I66" s="160"/>
      <c r="J66" s="160"/>
      <c r="K66" s="160"/>
      <c r="L66" s="160"/>
      <c r="M66" s="161"/>
      <c r="N66" s="161"/>
      <c r="O66" s="130"/>
      <c r="P66" s="111"/>
      <c r="Q66" s="122"/>
      <c r="R66" s="131"/>
      <c r="S66" s="132"/>
      <c r="T66" s="133"/>
      <c r="U66" s="132"/>
      <c r="V66" s="129"/>
      <c r="W66" s="129"/>
      <c r="X66" s="129"/>
    </row>
    <row r="67" spans="1:24" ht="15.75" customHeight="1">
      <c r="A67" s="166"/>
      <c r="B67" s="163"/>
      <c r="C67" s="155"/>
      <c r="D67" s="165"/>
      <c r="E67" s="156"/>
      <c r="F67" s="157"/>
      <c r="G67" s="158"/>
      <c r="H67" s="159"/>
      <c r="I67" s="160"/>
      <c r="J67" s="160"/>
      <c r="K67" s="160"/>
      <c r="L67" s="160"/>
      <c r="M67" s="161"/>
      <c r="N67" s="161"/>
      <c r="O67" s="130"/>
      <c r="P67" s="111"/>
      <c r="Q67" s="122"/>
      <c r="R67" s="131"/>
      <c r="S67" s="132"/>
      <c r="T67" s="133"/>
      <c r="U67" s="132"/>
      <c r="V67" s="129"/>
      <c r="W67" s="129"/>
      <c r="X67" s="129"/>
    </row>
    <row r="68" spans="1:24" ht="15.75" customHeight="1">
      <c r="A68" s="166"/>
      <c r="B68" s="163"/>
      <c r="C68" s="155"/>
      <c r="D68" s="165"/>
      <c r="E68" s="156"/>
      <c r="F68" s="157"/>
      <c r="G68" s="158"/>
      <c r="H68" s="159"/>
      <c r="I68" s="160"/>
      <c r="J68" s="160"/>
      <c r="K68" s="160"/>
      <c r="L68" s="160"/>
      <c r="M68" s="161"/>
      <c r="N68" s="161"/>
      <c r="O68" s="130"/>
      <c r="P68" s="111"/>
      <c r="Q68" s="122"/>
      <c r="R68" s="131"/>
      <c r="S68" s="132"/>
      <c r="T68" s="133"/>
      <c r="U68" s="132"/>
      <c r="V68" s="129"/>
      <c r="W68" s="129"/>
      <c r="X68" s="129"/>
    </row>
    <row r="69" spans="1:24" ht="15.75" customHeight="1">
      <c r="A69" s="166"/>
      <c r="B69" s="163"/>
      <c r="C69" s="155"/>
      <c r="D69" s="165"/>
      <c r="E69" s="156"/>
      <c r="F69" s="157"/>
      <c r="G69" s="158"/>
      <c r="H69" s="159"/>
      <c r="I69" s="160"/>
      <c r="J69" s="160"/>
      <c r="K69" s="160"/>
      <c r="L69" s="160"/>
      <c r="M69" s="161"/>
      <c r="N69" s="161"/>
      <c r="O69" s="130"/>
      <c r="P69" s="111"/>
      <c r="Q69" s="122"/>
      <c r="R69" s="131"/>
      <c r="S69" s="132"/>
      <c r="T69" s="133"/>
      <c r="U69" s="132"/>
      <c r="V69" s="129"/>
      <c r="W69" s="129"/>
      <c r="X69" s="129"/>
    </row>
    <row r="70" spans="1:24" ht="15.75" customHeight="1">
      <c r="A70" s="166"/>
      <c r="B70" s="163"/>
      <c r="C70" s="155"/>
      <c r="D70" s="165"/>
      <c r="E70" s="156"/>
      <c r="F70" s="157"/>
      <c r="G70" s="158"/>
      <c r="H70" s="159"/>
      <c r="I70" s="160"/>
      <c r="J70" s="160"/>
      <c r="K70" s="160"/>
      <c r="L70" s="160"/>
      <c r="M70" s="161"/>
      <c r="N70" s="161"/>
      <c r="O70" s="130"/>
      <c r="P70" s="111"/>
      <c r="Q70" s="122"/>
      <c r="R70" s="131"/>
      <c r="S70" s="132"/>
      <c r="T70" s="133"/>
      <c r="U70" s="132"/>
      <c r="V70" s="129"/>
      <c r="W70" s="129"/>
      <c r="X70" s="129"/>
    </row>
    <row r="71" spans="1:24" ht="15.75" customHeight="1">
      <c r="A71" s="166"/>
      <c r="B71" s="163"/>
      <c r="C71" s="155"/>
      <c r="D71" s="165"/>
      <c r="E71" s="156"/>
      <c r="F71" s="157"/>
      <c r="G71" s="158"/>
      <c r="H71" s="159"/>
      <c r="I71" s="160"/>
      <c r="J71" s="160"/>
      <c r="K71" s="160"/>
      <c r="L71" s="160"/>
      <c r="M71" s="161"/>
      <c r="N71" s="161"/>
      <c r="O71" s="130"/>
      <c r="P71" s="111"/>
      <c r="Q71" s="122"/>
      <c r="R71" s="131"/>
      <c r="S71" s="132"/>
      <c r="T71" s="133"/>
      <c r="U71" s="132"/>
      <c r="V71" s="129"/>
      <c r="W71" s="129"/>
      <c r="X71" s="129"/>
    </row>
    <row r="72" spans="1:24" ht="15.75" customHeight="1">
      <c r="A72" s="166"/>
      <c r="B72" s="163"/>
      <c r="C72" s="155"/>
      <c r="D72" s="165"/>
      <c r="E72" s="156"/>
      <c r="F72" s="157"/>
      <c r="G72" s="158"/>
      <c r="H72" s="159"/>
      <c r="I72" s="160"/>
      <c r="J72" s="160"/>
      <c r="K72" s="160"/>
      <c r="L72" s="160"/>
      <c r="M72" s="161"/>
      <c r="N72" s="161"/>
      <c r="O72" s="130"/>
      <c r="P72" s="111"/>
      <c r="Q72" s="122"/>
      <c r="R72" s="131"/>
      <c r="S72" s="132"/>
      <c r="T72" s="133"/>
      <c r="U72" s="132"/>
      <c r="V72" s="129"/>
      <c r="W72" s="129"/>
      <c r="X72" s="129"/>
    </row>
    <row r="73" spans="1:24" ht="15.75" customHeight="1">
      <c r="A73" s="166"/>
      <c r="B73" s="163"/>
      <c r="C73" s="155"/>
      <c r="D73" s="167"/>
      <c r="E73" s="156"/>
      <c r="F73" s="157"/>
      <c r="G73" s="158"/>
      <c r="H73" s="159"/>
      <c r="I73" s="160"/>
      <c r="J73" s="160"/>
      <c r="K73" s="160"/>
      <c r="L73" s="160"/>
      <c r="M73" s="161"/>
      <c r="N73" s="161"/>
      <c r="O73" s="130"/>
      <c r="P73" s="111"/>
      <c r="Q73" s="122"/>
      <c r="R73" s="131"/>
      <c r="S73" s="132"/>
      <c r="T73" s="133"/>
      <c r="U73" s="132"/>
      <c r="V73" s="129"/>
      <c r="W73" s="129"/>
      <c r="X73" s="129"/>
    </row>
    <row r="74" spans="1:24" ht="15.75" customHeight="1">
      <c r="A74" s="166"/>
      <c r="B74" s="163"/>
      <c r="C74" s="155"/>
      <c r="D74" s="165"/>
      <c r="E74" s="156"/>
      <c r="F74" s="157"/>
      <c r="G74" s="158"/>
      <c r="H74" s="159"/>
      <c r="I74" s="160"/>
      <c r="J74" s="160"/>
      <c r="K74" s="160"/>
      <c r="L74" s="160"/>
      <c r="M74" s="161"/>
      <c r="N74" s="161"/>
      <c r="O74" s="130"/>
    </row>
    <row r="75" spans="1:24" ht="15.75" customHeight="1">
      <c r="A75" s="166"/>
      <c r="B75" s="163"/>
      <c r="C75" s="155"/>
      <c r="D75" s="155"/>
      <c r="E75" s="156"/>
      <c r="F75" s="157"/>
      <c r="G75" s="158"/>
      <c r="H75" s="159"/>
      <c r="I75" s="160"/>
      <c r="J75" s="160"/>
      <c r="K75" s="160"/>
      <c r="L75" s="160"/>
      <c r="M75" s="161"/>
      <c r="N75" s="161"/>
      <c r="O75" s="130"/>
    </row>
    <row r="76" spans="1:24" ht="15.75" customHeight="1">
      <c r="A76" s="166"/>
      <c r="B76" s="163"/>
      <c r="C76" s="155"/>
      <c r="D76" s="155"/>
      <c r="E76" s="156"/>
      <c r="F76" s="157"/>
      <c r="G76" s="158"/>
      <c r="H76" s="159"/>
      <c r="I76" s="160"/>
      <c r="J76" s="160"/>
      <c r="K76" s="160"/>
      <c r="L76" s="160"/>
      <c r="M76" s="161"/>
      <c r="N76" s="161"/>
      <c r="O76" s="130"/>
    </row>
    <row r="77" spans="1:24" ht="15.75" customHeight="1">
      <c r="A77" s="168"/>
      <c r="B77" s="169"/>
      <c r="C77" s="155"/>
      <c r="D77" s="165"/>
      <c r="E77" s="156"/>
      <c r="F77" s="157"/>
      <c r="G77" s="158"/>
      <c r="H77" s="159"/>
      <c r="I77" s="160"/>
      <c r="J77" s="160"/>
      <c r="K77" s="160"/>
      <c r="L77" s="160"/>
      <c r="M77" s="161"/>
      <c r="N77" s="161"/>
      <c r="O77" s="130"/>
    </row>
    <row r="78" spans="1:24" ht="15.75" customHeight="1">
      <c r="A78" s="168"/>
      <c r="B78" s="169"/>
      <c r="C78" s="155"/>
      <c r="D78" s="165"/>
      <c r="E78" s="156"/>
      <c r="F78" s="157"/>
      <c r="G78" s="158"/>
      <c r="H78" s="159"/>
      <c r="I78" s="160"/>
      <c r="J78" s="160"/>
      <c r="K78" s="160"/>
      <c r="L78" s="160"/>
      <c r="M78" s="161"/>
      <c r="N78" s="161"/>
      <c r="O78" s="130"/>
    </row>
    <row r="79" spans="1:24" ht="15.75" customHeight="1">
      <c r="A79" s="168"/>
      <c r="B79" s="169"/>
      <c r="C79" s="155"/>
      <c r="D79" s="165"/>
      <c r="E79" s="156"/>
      <c r="F79" s="157"/>
      <c r="G79" s="158"/>
      <c r="H79" s="159"/>
      <c r="I79" s="160"/>
      <c r="J79" s="160"/>
      <c r="K79" s="160"/>
      <c r="L79" s="160"/>
      <c r="M79" s="161"/>
      <c r="N79" s="161"/>
      <c r="O79" s="130"/>
    </row>
    <row r="80" spans="1:24" ht="15.75" customHeight="1">
      <c r="A80" s="168"/>
      <c r="B80" s="169"/>
      <c r="C80" s="155"/>
      <c r="D80" s="165"/>
      <c r="E80" s="156"/>
      <c r="F80" s="157"/>
      <c r="G80" s="158"/>
      <c r="H80" s="159"/>
      <c r="I80" s="160"/>
      <c r="J80" s="160"/>
      <c r="K80" s="160"/>
      <c r="L80" s="160"/>
      <c r="M80" s="161"/>
      <c r="N80" s="161"/>
      <c r="O80" s="130"/>
    </row>
    <row r="81" spans="1:15" ht="15.75" customHeight="1">
      <c r="A81" s="168"/>
      <c r="B81" s="169"/>
      <c r="C81" s="155"/>
      <c r="D81" s="165"/>
      <c r="E81" s="156"/>
      <c r="F81" s="157"/>
      <c r="G81" s="158"/>
      <c r="H81" s="159"/>
      <c r="I81" s="160"/>
      <c r="J81" s="160"/>
      <c r="K81" s="160"/>
      <c r="L81" s="160"/>
      <c r="M81" s="161"/>
      <c r="N81" s="161"/>
      <c r="O81" s="130"/>
    </row>
    <row r="82" spans="1:15" ht="15.75" customHeight="1">
      <c r="A82" s="168"/>
      <c r="B82" s="169"/>
      <c r="C82" s="155"/>
      <c r="D82" s="165"/>
      <c r="E82" s="156"/>
      <c r="F82" s="157"/>
      <c r="G82" s="158"/>
      <c r="H82" s="159"/>
      <c r="I82" s="160"/>
      <c r="J82" s="160"/>
      <c r="K82" s="160"/>
      <c r="L82" s="160"/>
      <c r="M82" s="161"/>
      <c r="N82" s="161"/>
      <c r="O82" s="130"/>
    </row>
    <row r="83" spans="1:15" ht="15.75" customHeight="1">
      <c r="A83" s="162"/>
      <c r="B83" s="155"/>
      <c r="C83" s="155"/>
      <c r="D83" s="165"/>
      <c r="E83" s="156"/>
      <c r="F83" s="157"/>
      <c r="G83" s="158"/>
      <c r="H83" s="159"/>
      <c r="I83" s="160"/>
      <c r="J83" s="160"/>
      <c r="K83" s="160"/>
      <c r="L83" s="160"/>
      <c r="M83" s="161"/>
      <c r="N83" s="161"/>
      <c r="O83" s="130"/>
    </row>
    <row r="84" spans="1:15" ht="15.75" customHeight="1">
      <c r="A84" s="162"/>
      <c r="B84" s="155"/>
      <c r="C84" s="155"/>
      <c r="D84" s="165"/>
      <c r="E84" s="156"/>
      <c r="F84" s="157"/>
      <c r="G84" s="158"/>
      <c r="H84" s="159"/>
      <c r="I84" s="160"/>
      <c r="J84" s="160"/>
      <c r="K84" s="160"/>
      <c r="L84" s="160"/>
      <c r="M84" s="161"/>
      <c r="N84" s="161"/>
      <c r="O84" s="130"/>
    </row>
    <row r="85" spans="1:15" ht="15.75" customHeight="1">
      <c r="A85" s="162"/>
      <c r="B85" s="155"/>
      <c r="C85" s="155"/>
      <c r="D85" s="165"/>
      <c r="E85" s="156"/>
      <c r="F85" s="157"/>
      <c r="G85" s="158"/>
      <c r="H85" s="159"/>
      <c r="I85" s="160"/>
      <c r="J85" s="160"/>
      <c r="K85" s="160"/>
      <c r="L85" s="160"/>
      <c r="M85" s="161"/>
      <c r="N85" s="161"/>
      <c r="O85" s="130"/>
    </row>
    <row r="86" spans="1:15" ht="15.75" customHeight="1">
      <c r="A86" s="162"/>
      <c r="B86" s="155"/>
      <c r="C86" s="155"/>
      <c r="D86" s="165"/>
      <c r="E86" s="156"/>
      <c r="F86" s="157"/>
      <c r="G86" s="158"/>
      <c r="H86" s="159"/>
      <c r="I86" s="160"/>
      <c r="J86" s="160"/>
      <c r="K86" s="160"/>
      <c r="L86" s="160"/>
      <c r="M86" s="161"/>
      <c r="N86" s="161"/>
      <c r="O86" s="130"/>
    </row>
    <row r="87" spans="1:15" ht="15.75" customHeight="1">
      <c r="A87" s="162"/>
      <c r="B87" s="155"/>
      <c r="C87" s="170"/>
      <c r="D87" s="165"/>
      <c r="E87" s="156"/>
      <c r="F87" s="157"/>
      <c r="G87" s="158"/>
      <c r="H87" s="159"/>
      <c r="I87" s="160"/>
      <c r="J87" s="160"/>
      <c r="K87" s="160"/>
      <c r="L87" s="160"/>
      <c r="M87" s="161"/>
      <c r="N87" s="161"/>
      <c r="O87" s="130"/>
    </row>
    <row r="88" spans="1:15" ht="15.75" customHeight="1">
      <c r="A88" s="162"/>
      <c r="B88" s="155"/>
      <c r="C88" s="170"/>
      <c r="D88" s="165"/>
      <c r="E88" s="156"/>
      <c r="F88" s="157"/>
      <c r="G88" s="158"/>
      <c r="H88" s="159"/>
      <c r="I88" s="160"/>
      <c r="J88" s="160"/>
      <c r="K88" s="160"/>
      <c r="L88" s="160"/>
      <c r="M88" s="161"/>
      <c r="N88" s="161"/>
      <c r="O88" s="130"/>
    </row>
    <row r="89" spans="1:15" ht="15.75" customHeight="1">
      <c r="A89" s="162"/>
      <c r="B89" s="155"/>
      <c r="C89" s="170"/>
      <c r="D89" s="165"/>
      <c r="E89" s="156"/>
      <c r="F89" s="157"/>
      <c r="G89" s="158"/>
      <c r="H89" s="159"/>
      <c r="I89" s="160"/>
      <c r="J89" s="160"/>
      <c r="K89" s="160"/>
      <c r="L89" s="160"/>
      <c r="M89" s="161"/>
      <c r="N89" s="161"/>
      <c r="O89" s="130"/>
    </row>
    <row r="90" spans="1:15" ht="15.75" customHeight="1">
      <c r="A90" s="162"/>
      <c r="B90" s="155"/>
      <c r="C90" s="170"/>
      <c r="D90" s="165"/>
      <c r="E90" s="156"/>
      <c r="F90" s="157"/>
      <c r="G90" s="158"/>
      <c r="H90" s="159"/>
      <c r="I90" s="160"/>
      <c r="J90" s="160"/>
      <c r="K90" s="160"/>
      <c r="L90" s="160"/>
      <c r="M90" s="161"/>
      <c r="N90" s="161"/>
      <c r="O90" s="130"/>
    </row>
    <row r="91" spans="1:15" ht="15.75" customHeight="1">
      <c r="A91" s="162"/>
      <c r="B91" s="155"/>
      <c r="C91" s="170"/>
      <c r="D91" s="171"/>
      <c r="E91" s="156"/>
      <c r="F91" s="157"/>
      <c r="G91" s="158"/>
      <c r="H91" s="159"/>
      <c r="I91" s="160"/>
      <c r="J91" s="160"/>
      <c r="K91" s="160"/>
      <c r="L91" s="160"/>
      <c r="M91" s="161"/>
      <c r="N91" s="161"/>
      <c r="O91" s="130"/>
    </row>
    <row r="92" spans="1:15" ht="15.75" customHeight="1">
      <c r="A92" s="162"/>
      <c r="B92" s="155"/>
      <c r="C92" s="170"/>
      <c r="D92" s="171"/>
      <c r="E92" s="172"/>
      <c r="F92" s="157"/>
      <c r="G92" s="173"/>
      <c r="H92" s="173"/>
      <c r="I92" s="173"/>
      <c r="J92" s="173"/>
      <c r="K92" s="173"/>
      <c r="L92" s="173"/>
      <c r="M92" s="173"/>
      <c r="N92" s="161"/>
      <c r="O92" s="130"/>
    </row>
    <row r="93" spans="1:15" ht="15.75" customHeight="1">
      <c r="A93" s="162"/>
      <c r="B93" s="155"/>
      <c r="C93" s="170"/>
      <c r="D93" s="171"/>
      <c r="E93" s="172"/>
      <c r="F93" s="157"/>
      <c r="G93" s="173"/>
      <c r="H93" s="173"/>
      <c r="I93" s="173"/>
      <c r="J93" s="173"/>
      <c r="K93" s="173"/>
      <c r="L93" s="173"/>
      <c r="M93" s="173"/>
      <c r="N93" s="173"/>
      <c r="O93" s="130"/>
    </row>
    <row r="94" spans="1:15" ht="15.75" customHeight="1">
      <c r="A94" s="162"/>
      <c r="B94" s="155"/>
      <c r="C94" s="170"/>
      <c r="D94" s="171"/>
      <c r="E94" s="172"/>
      <c r="F94" s="157"/>
      <c r="G94" s="173"/>
      <c r="H94" s="173"/>
      <c r="I94" s="173"/>
      <c r="J94" s="173"/>
      <c r="K94" s="173"/>
      <c r="L94" s="173"/>
      <c r="M94" s="173"/>
      <c r="N94" s="173"/>
      <c r="O94" s="130"/>
    </row>
    <row r="95" spans="1:15" ht="16.5" customHeight="1" thickBot="1">
      <c r="A95" s="174"/>
      <c r="B95" s="175"/>
      <c r="C95" s="176"/>
      <c r="D95" s="177"/>
      <c r="E95" s="178"/>
      <c r="F95" s="179"/>
      <c r="G95" s="179"/>
      <c r="H95" s="179"/>
      <c r="I95" s="179"/>
      <c r="J95" s="179"/>
      <c r="K95" s="179"/>
      <c r="L95" s="179"/>
      <c r="M95" s="179"/>
      <c r="N95" s="179"/>
      <c r="O95" s="136"/>
    </row>
    <row r="97" spans="1:24">
      <c r="A97" s="148"/>
      <c r="B97" s="148"/>
      <c r="C97" s="106"/>
      <c r="D97" s="106"/>
      <c r="E97" s="138"/>
      <c r="F97" s="106"/>
      <c r="G97" s="106"/>
      <c r="H97" s="138"/>
      <c r="I97" s="106"/>
      <c r="J97" s="106"/>
      <c r="K97" s="106"/>
      <c r="L97" s="106"/>
      <c r="M97" s="106"/>
      <c r="N97" s="106"/>
    </row>
    <row r="98" spans="1:24">
      <c r="A98" s="148"/>
      <c r="B98" s="149"/>
      <c r="C98" s="106"/>
      <c r="D98" s="106"/>
      <c r="E98" s="139"/>
      <c r="F98" s="140"/>
      <c r="G98" s="106"/>
      <c r="H98" s="141"/>
      <c r="I98" s="139"/>
      <c r="J98" s="139"/>
      <c r="K98" s="139"/>
      <c r="L98" s="139"/>
      <c r="M98" s="106"/>
      <c r="N98" s="106"/>
    </row>
    <row r="99" spans="1:24">
      <c r="A99" s="148"/>
      <c r="B99" s="149"/>
      <c r="C99" s="106"/>
      <c r="D99" s="106"/>
      <c r="E99" s="139"/>
      <c r="F99" s="140"/>
      <c r="G99" s="106"/>
      <c r="H99" s="141"/>
      <c r="I99" s="139"/>
      <c r="J99" s="139"/>
      <c r="K99" s="139"/>
      <c r="L99" s="139"/>
      <c r="M99" s="106"/>
      <c r="N99" s="106"/>
    </row>
    <row r="100" spans="1:24">
      <c r="A100" s="148"/>
      <c r="B100" s="149"/>
      <c r="C100" s="106"/>
      <c r="D100" s="106"/>
      <c r="E100" s="139"/>
      <c r="F100" s="140"/>
      <c r="G100" s="106"/>
      <c r="H100" s="141"/>
      <c r="I100" s="139"/>
      <c r="J100" s="139"/>
      <c r="K100" s="139"/>
      <c r="L100" s="139"/>
      <c r="M100" s="106"/>
      <c r="N100" s="106"/>
    </row>
    <row r="101" spans="1:24">
      <c r="A101" s="353" t="s">
        <v>63</v>
      </c>
      <c r="B101" s="353"/>
      <c r="C101" s="106"/>
      <c r="D101" s="106"/>
      <c r="E101" s="353" t="s">
        <v>64</v>
      </c>
      <c r="F101" s="353"/>
      <c r="G101" s="353"/>
      <c r="H101" s="353"/>
      <c r="I101" s="353"/>
      <c r="J101" s="139"/>
      <c r="K101" s="139"/>
      <c r="L101" s="139"/>
      <c r="M101" s="139"/>
      <c r="N101" s="353" t="s">
        <v>66</v>
      </c>
      <c r="O101" s="353"/>
      <c r="P101" s="149"/>
      <c r="Q101" s="149"/>
    </row>
    <row r="102" spans="1:24" ht="15" thickBot="1">
      <c r="A102" s="357" t="s">
        <v>69</v>
      </c>
      <c r="B102" s="357"/>
      <c r="C102" s="142"/>
      <c r="D102" s="142"/>
      <c r="E102" s="357" t="s">
        <v>99</v>
      </c>
      <c r="F102" s="357"/>
      <c r="G102" s="357"/>
      <c r="H102" s="357"/>
      <c r="I102" s="357"/>
      <c r="J102" s="142"/>
      <c r="K102" s="142"/>
      <c r="L102" s="142"/>
      <c r="M102" s="142"/>
      <c r="N102" s="357" t="s">
        <v>68</v>
      </c>
      <c r="O102" s="357"/>
      <c r="P102" s="150"/>
      <c r="Q102" s="150"/>
    </row>
    <row r="103" spans="1:24" s="104" customFormat="1" ht="15.75" customHeight="1">
      <c r="A103" s="180" t="s">
        <v>43</v>
      </c>
      <c r="B103" s="229" t="s">
        <v>85</v>
      </c>
      <c r="C103" s="229" t="s">
        <v>43</v>
      </c>
      <c r="D103" s="381" t="s">
        <v>86</v>
      </c>
      <c r="E103" s="381"/>
      <c r="F103" s="381"/>
      <c r="G103" s="381"/>
      <c r="H103" s="381"/>
      <c r="I103" s="381"/>
      <c r="J103" s="359" t="s">
        <v>90</v>
      </c>
      <c r="K103" s="360"/>
      <c r="L103" s="360"/>
      <c r="M103" s="360"/>
      <c r="N103" s="360"/>
      <c r="O103" s="361"/>
      <c r="P103" s="111"/>
      <c r="Q103" s="117"/>
      <c r="R103" s="118"/>
      <c r="S103" s="117"/>
      <c r="T103" s="119"/>
    </row>
    <row r="104" spans="1:24" s="104" customFormat="1" ht="15" customHeight="1" thickBot="1">
      <c r="A104" s="182">
        <f>'EST. 1'!B20</f>
        <v>5</v>
      </c>
      <c r="B104" s="183" t="str">
        <f>'EST. 1'!C20</f>
        <v>CASAS MUESTRA</v>
      </c>
      <c r="C104" s="184">
        <f>'EST. 1'!B21</f>
        <v>10</v>
      </c>
      <c r="D104" s="365" t="str">
        <f>'EST. 1'!C21</f>
        <v>ESTACIONAMIENTO</v>
      </c>
      <c r="E104" s="366"/>
      <c r="F104" s="366"/>
      <c r="G104" s="366"/>
      <c r="H104" s="366"/>
      <c r="I104" s="367"/>
      <c r="J104" s="362"/>
      <c r="K104" s="363"/>
      <c r="L104" s="363"/>
      <c r="M104" s="363"/>
      <c r="N104" s="363"/>
      <c r="O104" s="364"/>
      <c r="P104" s="120"/>
      <c r="Q104" s="121"/>
      <c r="R104" s="118"/>
      <c r="S104" s="105"/>
      <c r="T104" s="108"/>
    </row>
    <row r="105" spans="1:24" s="104" customFormat="1" ht="15.75" customHeight="1">
      <c r="A105" s="153"/>
      <c r="B105" s="154"/>
      <c r="C105" s="155"/>
      <c r="D105" s="155"/>
      <c r="E105" s="156"/>
      <c r="F105" s="157"/>
      <c r="G105" s="158"/>
      <c r="H105" s="159"/>
      <c r="I105" s="160"/>
      <c r="J105" s="160"/>
      <c r="K105" s="160"/>
      <c r="L105" s="160"/>
      <c r="M105" s="161"/>
      <c r="N105" s="161"/>
      <c r="O105" s="144"/>
      <c r="P105" s="120"/>
      <c r="Q105" s="122"/>
      <c r="R105" s="123"/>
      <c r="S105" s="122"/>
      <c r="T105" s="123"/>
      <c r="U105" s="122"/>
      <c r="V105" s="122"/>
      <c r="W105" s="122"/>
      <c r="X105" s="122"/>
    </row>
    <row r="106" spans="1:24" s="104" customFormat="1" ht="15.75" customHeight="1">
      <c r="A106" s="153"/>
      <c r="B106" s="154"/>
      <c r="C106" s="155"/>
      <c r="D106" s="155"/>
      <c r="E106" s="156"/>
      <c r="F106" s="157"/>
      <c r="G106" s="158"/>
      <c r="H106" s="159"/>
      <c r="I106" s="160"/>
      <c r="J106" s="160"/>
      <c r="K106" s="160"/>
      <c r="L106" s="160"/>
      <c r="M106" s="161"/>
      <c r="N106" s="161"/>
      <c r="O106" s="144"/>
      <c r="P106" s="120"/>
      <c r="Q106" s="122"/>
      <c r="R106" s="123"/>
      <c r="S106" s="122"/>
      <c r="T106" s="123"/>
      <c r="U106" s="122"/>
      <c r="V106" s="122"/>
      <c r="W106" s="122"/>
      <c r="X106" s="122"/>
    </row>
    <row r="107" spans="1:24" s="104" customFormat="1" ht="15.75" customHeight="1">
      <c r="A107" s="153"/>
      <c r="B107" s="154"/>
      <c r="C107" s="155"/>
      <c r="D107" s="155"/>
      <c r="E107" s="156"/>
      <c r="F107" s="157"/>
      <c r="G107" s="158"/>
      <c r="H107" s="159"/>
      <c r="I107" s="160"/>
      <c r="J107" s="160"/>
      <c r="K107" s="160"/>
      <c r="L107" s="160"/>
      <c r="M107" s="161"/>
      <c r="N107" s="161"/>
      <c r="O107" s="144"/>
      <c r="P107" s="120"/>
      <c r="Q107" s="122"/>
      <c r="R107" s="123"/>
      <c r="S107" s="122"/>
      <c r="T107" s="123"/>
      <c r="U107" s="122"/>
      <c r="V107" s="122"/>
      <c r="W107" s="122"/>
      <c r="X107" s="122"/>
    </row>
    <row r="108" spans="1:24" s="104" customFormat="1" ht="15.75" customHeight="1">
      <c r="A108" s="153"/>
      <c r="B108" s="154"/>
      <c r="C108" s="155"/>
      <c r="D108" s="155"/>
      <c r="E108" s="156"/>
      <c r="F108" s="157"/>
      <c r="G108" s="158"/>
      <c r="H108" s="159"/>
      <c r="I108" s="160"/>
      <c r="J108" s="160"/>
      <c r="K108" s="160"/>
      <c r="L108" s="160"/>
      <c r="M108" s="161"/>
      <c r="N108" s="161"/>
      <c r="O108" s="144"/>
      <c r="P108" s="120"/>
      <c r="Q108" s="122"/>
      <c r="R108" s="123"/>
      <c r="S108" s="122"/>
      <c r="T108" s="123"/>
      <c r="U108" s="122"/>
      <c r="V108" s="122"/>
      <c r="W108" s="122"/>
      <c r="X108" s="122"/>
    </row>
    <row r="109" spans="1:24" s="104" customFormat="1" ht="15.75" customHeight="1">
      <c r="A109" s="153"/>
      <c r="B109" s="154"/>
      <c r="C109" s="155"/>
      <c r="D109" s="155"/>
      <c r="E109" s="156"/>
      <c r="F109" s="157"/>
      <c r="G109" s="158"/>
      <c r="H109" s="159"/>
      <c r="I109" s="160"/>
      <c r="J109" s="160"/>
      <c r="K109" s="160"/>
      <c r="L109" s="160"/>
      <c r="M109" s="161"/>
      <c r="N109" s="161"/>
      <c r="O109" s="144"/>
      <c r="P109" s="120"/>
      <c r="Q109" s="122"/>
      <c r="R109" s="123"/>
      <c r="S109" s="122"/>
      <c r="T109" s="123"/>
      <c r="U109" s="122"/>
      <c r="V109" s="122"/>
      <c r="W109" s="122"/>
      <c r="X109" s="122"/>
    </row>
    <row r="110" spans="1:24" s="104" customFormat="1" ht="15.75" customHeight="1">
      <c r="A110" s="153"/>
      <c r="B110" s="154"/>
      <c r="C110" s="155"/>
      <c r="D110" s="155"/>
      <c r="E110" s="156"/>
      <c r="F110" s="157"/>
      <c r="G110" s="158"/>
      <c r="H110" s="159"/>
      <c r="I110" s="160"/>
      <c r="J110" s="160"/>
      <c r="K110" s="160"/>
      <c r="L110" s="160"/>
      <c r="M110" s="161"/>
      <c r="N110" s="161"/>
      <c r="O110" s="144"/>
      <c r="P110" s="120"/>
      <c r="Q110" s="122"/>
      <c r="R110" s="123"/>
      <c r="S110" s="122"/>
      <c r="T110" s="123"/>
      <c r="U110" s="122"/>
      <c r="V110" s="122"/>
      <c r="W110" s="122"/>
      <c r="X110" s="122"/>
    </row>
    <row r="111" spans="1:24" s="104" customFormat="1" ht="15.75" customHeight="1">
      <c r="A111" s="153"/>
      <c r="B111" s="154"/>
      <c r="C111" s="155"/>
      <c r="D111" s="155"/>
      <c r="E111" s="156"/>
      <c r="F111" s="157"/>
      <c r="G111" s="158"/>
      <c r="H111" s="159"/>
      <c r="I111" s="160"/>
      <c r="J111" s="160"/>
      <c r="K111" s="160"/>
      <c r="L111" s="160"/>
      <c r="M111" s="161"/>
      <c r="N111" s="161"/>
      <c r="O111" s="144"/>
      <c r="P111" s="120"/>
      <c r="Q111" s="122"/>
      <c r="R111" s="123"/>
      <c r="S111" s="122"/>
      <c r="T111" s="123"/>
      <c r="U111" s="122"/>
      <c r="V111" s="122"/>
      <c r="W111" s="122"/>
      <c r="X111" s="122"/>
    </row>
    <row r="112" spans="1:24" s="104" customFormat="1" ht="15.75" customHeight="1">
      <c r="A112" s="153"/>
      <c r="B112" s="154"/>
      <c r="C112" s="155"/>
      <c r="D112" s="155"/>
      <c r="E112" s="156"/>
      <c r="F112" s="157"/>
      <c r="G112" s="158"/>
      <c r="H112" s="159"/>
      <c r="I112" s="160"/>
      <c r="J112" s="160"/>
      <c r="K112" s="160"/>
      <c r="L112" s="160"/>
      <c r="M112" s="161"/>
      <c r="N112" s="161"/>
      <c r="O112" s="144"/>
      <c r="P112" s="120"/>
      <c r="Q112" s="122"/>
      <c r="R112" s="123"/>
      <c r="S112" s="122"/>
      <c r="T112" s="123"/>
      <c r="U112" s="122"/>
      <c r="V112" s="122"/>
      <c r="W112" s="122"/>
      <c r="X112" s="122"/>
    </row>
    <row r="113" spans="1:24" s="104" customFormat="1" ht="15.75" customHeight="1">
      <c r="A113" s="153"/>
      <c r="B113" s="154"/>
      <c r="C113" s="155"/>
      <c r="D113" s="155"/>
      <c r="E113" s="156"/>
      <c r="F113" s="157"/>
      <c r="G113" s="158"/>
      <c r="H113" s="159"/>
      <c r="I113" s="160"/>
      <c r="J113" s="160"/>
      <c r="K113" s="160"/>
      <c r="L113" s="160"/>
      <c r="M113" s="161"/>
      <c r="N113" s="161"/>
      <c r="O113" s="144"/>
      <c r="P113" s="124"/>
      <c r="Q113" s="122"/>
      <c r="R113" s="125"/>
      <c r="S113" s="126"/>
      <c r="T113" s="127"/>
      <c r="U113" s="128"/>
      <c r="V113" s="129"/>
      <c r="W113" s="129"/>
      <c r="X113" s="129"/>
    </row>
    <row r="114" spans="1:24" ht="15.75" customHeight="1">
      <c r="A114" s="162"/>
      <c r="B114" s="163"/>
      <c r="C114" s="155"/>
      <c r="D114" s="155"/>
      <c r="E114" s="156"/>
      <c r="F114" s="157"/>
      <c r="G114" s="158"/>
      <c r="H114" s="159"/>
      <c r="I114" s="160"/>
      <c r="J114" s="160"/>
      <c r="K114" s="160"/>
      <c r="L114" s="160"/>
      <c r="M114" s="161"/>
      <c r="N114" s="161"/>
      <c r="O114" s="130"/>
      <c r="P114" s="111"/>
      <c r="Q114" s="122"/>
      <c r="R114" s="131"/>
      <c r="S114" s="132"/>
      <c r="T114" s="133"/>
      <c r="U114" s="132"/>
      <c r="V114" s="129"/>
      <c r="W114" s="129"/>
      <c r="X114" s="129"/>
    </row>
    <row r="115" spans="1:24" ht="15.75" customHeight="1">
      <c r="A115" s="164"/>
      <c r="B115" s="163"/>
      <c r="C115" s="155"/>
      <c r="D115" s="165"/>
      <c r="E115" s="156"/>
      <c r="F115" s="157"/>
      <c r="G115" s="158"/>
      <c r="H115" s="159"/>
      <c r="I115" s="160"/>
      <c r="J115" s="160"/>
      <c r="K115" s="160"/>
      <c r="L115" s="160"/>
      <c r="M115" s="161"/>
      <c r="N115" s="161"/>
      <c r="O115" s="130"/>
      <c r="P115" s="111"/>
      <c r="Q115" s="122"/>
      <c r="R115" s="131"/>
      <c r="S115" s="132"/>
      <c r="T115" s="133"/>
      <c r="U115" s="132"/>
      <c r="V115" s="129"/>
      <c r="W115" s="129"/>
      <c r="X115" s="129"/>
    </row>
    <row r="116" spans="1:24" ht="15.75" customHeight="1">
      <c r="A116" s="166"/>
      <c r="B116" s="163"/>
      <c r="C116" s="155"/>
      <c r="D116" s="165"/>
      <c r="E116" s="156"/>
      <c r="F116" s="157"/>
      <c r="G116" s="158"/>
      <c r="H116" s="159"/>
      <c r="I116" s="160"/>
      <c r="J116" s="160"/>
      <c r="K116" s="160"/>
      <c r="L116" s="160"/>
      <c r="M116" s="161"/>
      <c r="N116" s="161"/>
      <c r="O116" s="130"/>
      <c r="P116" s="111"/>
      <c r="Q116" s="122"/>
      <c r="R116" s="131"/>
      <c r="S116" s="132"/>
      <c r="T116" s="133"/>
      <c r="U116" s="132"/>
      <c r="V116" s="129"/>
      <c r="W116" s="129"/>
      <c r="X116" s="129"/>
    </row>
    <row r="117" spans="1:24" ht="15.75" customHeight="1">
      <c r="A117" s="166"/>
      <c r="B117" s="163"/>
      <c r="C117" s="155"/>
      <c r="D117" s="165"/>
      <c r="E117" s="156"/>
      <c r="F117" s="157"/>
      <c r="G117" s="158"/>
      <c r="H117" s="159"/>
      <c r="I117" s="160"/>
      <c r="J117" s="160"/>
      <c r="K117" s="160"/>
      <c r="L117" s="160"/>
      <c r="M117" s="161"/>
      <c r="N117" s="161"/>
      <c r="O117" s="130"/>
      <c r="P117" s="111"/>
      <c r="Q117" s="122"/>
      <c r="R117" s="131"/>
      <c r="S117" s="132"/>
      <c r="T117" s="133"/>
      <c r="U117" s="132"/>
      <c r="V117" s="129"/>
      <c r="W117" s="129"/>
      <c r="X117" s="129"/>
    </row>
    <row r="118" spans="1:24" ht="15.75" customHeight="1">
      <c r="A118" s="166"/>
      <c r="B118" s="163"/>
      <c r="C118" s="155"/>
      <c r="D118" s="165"/>
      <c r="E118" s="156"/>
      <c r="F118" s="157"/>
      <c r="G118" s="158"/>
      <c r="H118" s="159"/>
      <c r="I118" s="160"/>
      <c r="J118" s="160"/>
      <c r="K118" s="160"/>
      <c r="L118" s="160"/>
      <c r="M118" s="161"/>
      <c r="N118" s="161"/>
      <c r="O118" s="130"/>
      <c r="P118" s="111"/>
      <c r="Q118" s="122"/>
      <c r="R118" s="131"/>
      <c r="S118" s="132"/>
      <c r="T118" s="133"/>
      <c r="U118" s="132"/>
      <c r="V118" s="129"/>
      <c r="W118" s="129"/>
      <c r="X118" s="129"/>
    </row>
    <row r="119" spans="1:24" ht="15.75" customHeight="1">
      <c r="A119" s="166"/>
      <c r="B119" s="163"/>
      <c r="C119" s="155"/>
      <c r="D119" s="165"/>
      <c r="E119" s="156"/>
      <c r="F119" s="157"/>
      <c r="G119" s="158"/>
      <c r="H119" s="159"/>
      <c r="I119" s="160"/>
      <c r="J119" s="160"/>
      <c r="K119" s="160"/>
      <c r="L119" s="160"/>
      <c r="M119" s="161"/>
      <c r="N119" s="161"/>
      <c r="O119" s="130"/>
      <c r="P119" s="111"/>
      <c r="Q119" s="122"/>
      <c r="R119" s="131"/>
      <c r="S119" s="132"/>
      <c r="T119" s="133"/>
      <c r="U119" s="132"/>
      <c r="V119" s="129"/>
      <c r="W119" s="129"/>
      <c r="X119" s="129"/>
    </row>
    <row r="120" spans="1:24" ht="15.75" customHeight="1">
      <c r="A120" s="166"/>
      <c r="B120" s="163"/>
      <c r="C120" s="155"/>
      <c r="D120" s="165"/>
      <c r="E120" s="156"/>
      <c r="F120" s="157"/>
      <c r="G120" s="158"/>
      <c r="H120" s="159"/>
      <c r="I120" s="160"/>
      <c r="J120" s="160"/>
      <c r="K120" s="160"/>
      <c r="L120" s="160"/>
      <c r="M120" s="161"/>
      <c r="N120" s="161"/>
      <c r="O120" s="130"/>
      <c r="P120" s="111"/>
      <c r="Q120" s="122"/>
      <c r="R120" s="131"/>
      <c r="S120" s="132"/>
      <c r="T120" s="133"/>
      <c r="U120" s="132"/>
      <c r="V120" s="129"/>
      <c r="W120" s="129"/>
      <c r="X120" s="129"/>
    </row>
    <row r="121" spans="1:24" ht="15.75" customHeight="1">
      <c r="A121" s="166"/>
      <c r="B121" s="163"/>
      <c r="C121" s="155"/>
      <c r="D121" s="165"/>
      <c r="E121" s="156"/>
      <c r="F121" s="157"/>
      <c r="G121" s="158"/>
      <c r="H121" s="159"/>
      <c r="I121" s="160"/>
      <c r="J121" s="160"/>
      <c r="K121" s="160"/>
      <c r="L121" s="160"/>
      <c r="M121" s="161"/>
      <c r="N121" s="161"/>
      <c r="O121" s="130"/>
      <c r="P121" s="111"/>
      <c r="Q121" s="122"/>
      <c r="R121" s="131"/>
      <c r="S121" s="132"/>
      <c r="T121" s="133"/>
      <c r="U121" s="132"/>
      <c r="V121" s="129"/>
      <c r="W121" s="129"/>
      <c r="X121" s="129"/>
    </row>
    <row r="122" spans="1:24" ht="15.75" customHeight="1">
      <c r="A122" s="166"/>
      <c r="B122" s="163"/>
      <c r="C122" s="155"/>
      <c r="D122" s="165"/>
      <c r="E122" s="156"/>
      <c r="F122" s="157"/>
      <c r="G122" s="158"/>
      <c r="H122" s="159"/>
      <c r="I122" s="160"/>
      <c r="J122" s="160"/>
      <c r="K122" s="160"/>
      <c r="L122" s="160"/>
      <c r="M122" s="161"/>
      <c r="N122" s="161"/>
      <c r="O122" s="130"/>
      <c r="P122" s="111"/>
      <c r="Q122" s="122"/>
      <c r="R122" s="131"/>
      <c r="S122" s="132"/>
      <c r="T122" s="133"/>
      <c r="U122" s="132"/>
      <c r="V122" s="129"/>
      <c r="W122" s="129"/>
      <c r="X122" s="129"/>
    </row>
    <row r="123" spans="1:24" ht="15.75" customHeight="1">
      <c r="A123" s="166"/>
      <c r="B123" s="163"/>
      <c r="C123" s="155"/>
      <c r="D123" s="167"/>
      <c r="E123" s="156"/>
      <c r="F123" s="157"/>
      <c r="G123" s="158"/>
      <c r="H123" s="159"/>
      <c r="I123" s="160"/>
      <c r="J123" s="160"/>
      <c r="K123" s="160"/>
      <c r="L123" s="160"/>
      <c r="M123" s="161"/>
      <c r="N123" s="161"/>
      <c r="O123" s="130"/>
      <c r="P123" s="111"/>
      <c r="Q123" s="122"/>
      <c r="R123" s="131"/>
      <c r="S123" s="132"/>
      <c r="T123" s="133"/>
      <c r="U123" s="132"/>
      <c r="V123" s="129"/>
      <c r="W123" s="129"/>
      <c r="X123" s="129"/>
    </row>
    <row r="124" spans="1:24" ht="15.75" customHeight="1">
      <c r="A124" s="166"/>
      <c r="B124" s="163"/>
      <c r="C124" s="155"/>
      <c r="D124" s="165"/>
      <c r="E124" s="156"/>
      <c r="F124" s="157"/>
      <c r="G124" s="158"/>
      <c r="H124" s="159"/>
      <c r="I124" s="160"/>
      <c r="J124" s="160"/>
      <c r="K124" s="160"/>
      <c r="L124" s="160"/>
      <c r="M124" s="161"/>
      <c r="N124" s="161"/>
      <c r="O124" s="130"/>
    </row>
    <row r="125" spans="1:24" ht="15.75" customHeight="1">
      <c r="A125" s="166"/>
      <c r="B125" s="163"/>
      <c r="C125" s="155"/>
      <c r="D125" s="155"/>
      <c r="E125" s="156"/>
      <c r="F125" s="157"/>
      <c r="G125" s="158"/>
      <c r="H125" s="159"/>
      <c r="I125" s="160"/>
      <c r="J125" s="160"/>
      <c r="K125" s="160"/>
      <c r="L125" s="160"/>
      <c r="M125" s="161"/>
      <c r="N125" s="161"/>
      <c r="O125" s="130"/>
    </row>
    <row r="126" spans="1:24" ht="15.75" customHeight="1">
      <c r="A126" s="166"/>
      <c r="B126" s="163"/>
      <c r="C126" s="155"/>
      <c r="D126" s="155"/>
      <c r="E126" s="156"/>
      <c r="F126" s="157"/>
      <c r="G126" s="158"/>
      <c r="H126" s="159"/>
      <c r="I126" s="160"/>
      <c r="J126" s="160"/>
      <c r="K126" s="160"/>
      <c r="L126" s="160"/>
      <c r="M126" s="161"/>
      <c r="N126" s="161"/>
      <c r="O126" s="130"/>
    </row>
    <row r="127" spans="1:24" ht="15.75" customHeight="1">
      <c r="A127" s="168"/>
      <c r="B127" s="169"/>
      <c r="C127" s="155"/>
      <c r="D127" s="165"/>
      <c r="E127" s="156"/>
      <c r="F127" s="157"/>
      <c r="G127" s="158"/>
      <c r="H127" s="159"/>
      <c r="I127" s="160"/>
      <c r="J127" s="160"/>
      <c r="K127" s="160"/>
      <c r="L127" s="160"/>
      <c r="M127" s="161"/>
      <c r="N127" s="161"/>
      <c r="O127" s="130"/>
    </row>
    <row r="128" spans="1:24" ht="15.75" customHeight="1">
      <c r="A128" s="168"/>
      <c r="B128" s="169"/>
      <c r="C128" s="155"/>
      <c r="D128" s="165"/>
      <c r="E128" s="156"/>
      <c r="F128" s="157"/>
      <c r="G128" s="158"/>
      <c r="H128" s="159"/>
      <c r="I128" s="160"/>
      <c r="J128" s="160"/>
      <c r="K128" s="160"/>
      <c r="L128" s="160"/>
      <c r="M128" s="161"/>
      <c r="N128" s="161"/>
      <c r="O128" s="130"/>
    </row>
    <row r="129" spans="1:15" ht="15.75" customHeight="1">
      <c r="A129" s="168"/>
      <c r="B129" s="169"/>
      <c r="C129" s="155"/>
      <c r="D129" s="165"/>
      <c r="E129" s="156"/>
      <c r="F129" s="157"/>
      <c r="G129" s="158"/>
      <c r="H129" s="159"/>
      <c r="I129" s="160"/>
      <c r="J129" s="160"/>
      <c r="K129" s="160"/>
      <c r="L129" s="160"/>
      <c r="M129" s="161"/>
      <c r="N129" s="161"/>
      <c r="O129" s="130"/>
    </row>
    <row r="130" spans="1:15" ht="15.75" customHeight="1">
      <c r="A130" s="168"/>
      <c r="B130" s="169"/>
      <c r="C130" s="155"/>
      <c r="D130" s="165"/>
      <c r="E130" s="156"/>
      <c r="F130" s="157"/>
      <c r="G130" s="158"/>
      <c r="H130" s="159"/>
      <c r="I130" s="160"/>
      <c r="J130" s="160"/>
      <c r="K130" s="160"/>
      <c r="L130" s="160"/>
      <c r="M130" s="161"/>
      <c r="N130" s="161"/>
      <c r="O130" s="130"/>
    </row>
    <row r="131" spans="1:15" ht="15.75" customHeight="1">
      <c r="A131" s="168"/>
      <c r="B131" s="169"/>
      <c r="C131" s="155"/>
      <c r="D131" s="165"/>
      <c r="E131" s="156"/>
      <c r="F131" s="157"/>
      <c r="G131" s="158"/>
      <c r="H131" s="159"/>
      <c r="I131" s="160"/>
      <c r="J131" s="160"/>
      <c r="K131" s="160"/>
      <c r="L131" s="160"/>
      <c r="M131" s="161"/>
      <c r="N131" s="161"/>
      <c r="O131" s="130"/>
    </row>
    <row r="132" spans="1:15" ht="15.75" customHeight="1">
      <c r="A132" s="168"/>
      <c r="B132" s="169"/>
      <c r="C132" s="155"/>
      <c r="D132" s="165"/>
      <c r="E132" s="156"/>
      <c r="F132" s="157"/>
      <c r="G132" s="158"/>
      <c r="H132" s="159"/>
      <c r="I132" s="160"/>
      <c r="J132" s="160"/>
      <c r="K132" s="160"/>
      <c r="L132" s="160"/>
      <c r="M132" s="161"/>
      <c r="N132" s="161"/>
      <c r="O132" s="130"/>
    </row>
    <row r="133" spans="1:15" ht="15.75" customHeight="1">
      <c r="A133" s="162"/>
      <c r="B133" s="155"/>
      <c r="C133" s="155"/>
      <c r="D133" s="165"/>
      <c r="E133" s="156"/>
      <c r="F133" s="157"/>
      <c r="G133" s="158"/>
      <c r="H133" s="159"/>
      <c r="I133" s="160"/>
      <c r="J133" s="160"/>
      <c r="K133" s="160"/>
      <c r="L133" s="160"/>
      <c r="M133" s="161"/>
      <c r="N133" s="161"/>
      <c r="O133" s="130"/>
    </row>
    <row r="134" spans="1:15" ht="15.75" customHeight="1">
      <c r="A134" s="162"/>
      <c r="B134" s="155"/>
      <c r="C134" s="155"/>
      <c r="D134" s="165"/>
      <c r="E134" s="156"/>
      <c r="F134" s="157"/>
      <c r="G134" s="158"/>
      <c r="H134" s="159"/>
      <c r="I134" s="160"/>
      <c r="J134" s="160"/>
      <c r="K134" s="160"/>
      <c r="L134" s="160"/>
      <c r="M134" s="161"/>
      <c r="N134" s="161"/>
      <c r="O134" s="130"/>
    </row>
    <row r="135" spans="1:15" ht="15.75" customHeight="1">
      <c r="A135" s="162"/>
      <c r="B135" s="155"/>
      <c r="C135" s="155"/>
      <c r="D135" s="165"/>
      <c r="E135" s="156"/>
      <c r="F135" s="157"/>
      <c r="G135" s="158"/>
      <c r="H135" s="159"/>
      <c r="I135" s="160"/>
      <c r="J135" s="160"/>
      <c r="K135" s="160"/>
      <c r="L135" s="160"/>
      <c r="M135" s="161"/>
      <c r="N135" s="161"/>
      <c r="O135" s="130"/>
    </row>
    <row r="136" spans="1:15" ht="15.75" customHeight="1">
      <c r="A136" s="162"/>
      <c r="B136" s="155"/>
      <c r="C136" s="155"/>
      <c r="D136" s="165"/>
      <c r="E136" s="156"/>
      <c r="F136" s="157"/>
      <c r="G136" s="158"/>
      <c r="H136" s="159"/>
      <c r="I136" s="160"/>
      <c r="J136" s="160"/>
      <c r="K136" s="160"/>
      <c r="L136" s="160"/>
      <c r="M136" s="161"/>
      <c r="N136" s="161"/>
      <c r="O136" s="130"/>
    </row>
    <row r="137" spans="1:15" ht="15.75" customHeight="1">
      <c r="A137" s="162"/>
      <c r="B137" s="155"/>
      <c r="C137" s="170"/>
      <c r="D137" s="165"/>
      <c r="E137" s="156"/>
      <c r="F137" s="157"/>
      <c r="G137" s="158"/>
      <c r="H137" s="159"/>
      <c r="I137" s="160"/>
      <c r="J137" s="160"/>
      <c r="K137" s="160"/>
      <c r="L137" s="160"/>
      <c r="M137" s="161"/>
      <c r="N137" s="161"/>
      <c r="O137" s="130"/>
    </row>
    <row r="138" spans="1:15" ht="15.75" customHeight="1">
      <c r="A138" s="162"/>
      <c r="B138" s="155"/>
      <c r="C138" s="170"/>
      <c r="D138" s="165"/>
      <c r="E138" s="156"/>
      <c r="F138" s="157"/>
      <c r="G138" s="158"/>
      <c r="H138" s="159"/>
      <c r="I138" s="160"/>
      <c r="J138" s="160"/>
      <c r="K138" s="160"/>
      <c r="L138" s="160"/>
      <c r="M138" s="161"/>
      <c r="N138" s="161"/>
      <c r="O138" s="130"/>
    </row>
    <row r="139" spans="1:15" ht="15.75" customHeight="1">
      <c r="A139" s="162"/>
      <c r="B139" s="155"/>
      <c r="C139" s="170"/>
      <c r="D139" s="165"/>
      <c r="E139" s="156"/>
      <c r="F139" s="157"/>
      <c r="G139" s="158"/>
      <c r="H139" s="159"/>
      <c r="I139" s="160"/>
      <c r="J139" s="160"/>
      <c r="K139" s="160"/>
      <c r="L139" s="160"/>
      <c r="M139" s="161"/>
      <c r="N139" s="161"/>
      <c r="O139" s="130"/>
    </row>
    <row r="140" spans="1:15" ht="15.75" customHeight="1">
      <c r="A140" s="162"/>
      <c r="B140" s="155"/>
      <c r="C140" s="170"/>
      <c r="D140" s="165"/>
      <c r="E140" s="156"/>
      <c r="F140" s="157"/>
      <c r="G140" s="158"/>
      <c r="H140" s="159"/>
      <c r="I140" s="160"/>
      <c r="J140" s="160"/>
      <c r="K140" s="160"/>
      <c r="L140" s="160"/>
      <c r="M140" s="161"/>
      <c r="N140" s="161"/>
      <c r="O140" s="130"/>
    </row>
    <row r="141" spans="1:15" ht="15.75" customHeight="1">
      <c r="A141" s="162"/>
      <c r="B141" s="155"/>
      <c r="C141" s="170"/>
      <c r="D141" s="171"/>
      <c r="E141" s="156"/>
      <c r="F141" s="157"/>
      <c r="G141" s="158"/>
      <c r="H141" s="159"/>
      <c r="I141" s="160"/>
      <c r="J141" s="160"/>
      <c r="K141" s="160"/>
      <c r="L141" s="160"/>
      <c r="M141" s="161"/>
      <c r="N141" s="161"/>
      <c r="O141" s="130"/>
    </row>
    <row r="142" spans="1:15" ht="15.75" customHeight="1">
      <c r="A142" s="162"/>
      <c r="B142" s="155"/>
      <c r="C142" s="170"/>
      <c r="D142" s="171"/>
      <c r="E142" s="172"/>
      <c r="F142" s="157"/>
      <c r="G142" s="173"/>
      <c r="H142" s="173"/>
      <c r="I142" s="173"/>
      <c r="J142" s="173"/>
      <c r="K142" s="173"/>
      <c r="L142" s="173"/>
      <c r="M142" s="173"/>
      <c r="N142" s="161"/>
      <c r="O142" s="130"/>
    </row>
    <row r="143" spans="1:15" ht="15.75" customHeight="1">
      <c r="A143" s="162"/>
      <c r="B143" s="155"/>
      <c r="C143" s="170"/>
      <c r="D143" s="171"/>
      <c r="E143" s="172"/>
      <c r="F143" s="157"/>
      <c r="G143" s="173"/>
      <c r="H143" s="173"/>
      <c r="I143" s="173"/>
      <c r="J143" s="173"/>
      <c r="K143" s="173"/>
      <c r="L143" s="173"/>
      <c r="M143" s="173"/>
      <c r="N143" s="173"/>
      <c r="O143" s="130"/>
    </row>
    <row r="144" spans="1:15" ht="15.75" customHeight="1">
      <c r="A144" s="162"/>
      <c r="B144" s="155"/>
      <c r="C144" s="170"/>
      <c r="D144" s="171"/>
      <c r="E144" s="172"/>
      <c r="F144" s="157"/>
      <c r="G144" s="173"/>
      <c r="H144" s="173"/>
      <c r="I144" s="173"/>
      <c r="J144" s="173"/>
      <c r="K144" s="173"/>
      <c r="L144" s="173"/>
      <c r="M144" s="173"/>
      <c r="N144" s="173"/>
      <c r="O144" s="130"/>
    </row>
    <row r="145" spans="1:17" ht="16.5" customHeight="1" thickBot="1">
      <c r="A145" s="174"/>
      <c r="B145" s="175"/>
      <c r="C145" s="176"/>
      <c r="D145" s="177"/>
      <c r="E145" s="178"/>
      <c r="F145" s="179"/>
      <c r="G145" s="179"/>
      <c r="H145" s="179"/>
      <c r="I145" s="179"/>
      <c r="J145" s="179"/>
      <c r="K145" s="179"/>
      <c r="L145" s="179"/>
      <c r="M145" s="179"/>
      <c r="N145" s="179"/>
      <c r="O145" s="136"/>
    </row>
    <row r="147" spans="1:17">
      <c r="A147" s="148"/>
      <c r="B147" s="148"/>
      <c r="C147" s="106"/>
      <c r="D147" s="106"/>
      <c r="E147" s="138"/>
      <c r="F147" s="106"/>
      <c r="G147" s="106"/>
      <c r="H147" s="138"/>
      <c r="I147" s="106"/>
      <c r="J147" s="106"/>
      <c r="K147" s="106"/>
      <c r="L147" s="106"/>
      <c r="M147" s="106"/>
      <c r="N147" s="106"/>
    </row>
    <row r="148" spans="1:17">
      <c r="A148" s="148"/>
      <c r="B148" s="149"/>
      <c r="C148" s="106"/>
      <c r="D148" s="106"/>
      <c r="E148" s="139"/>
      <c r="F148" s="140"/>
      <c r="G148" s="106"/>
      <c r="H148" s="141"/>
      <c r="I148" s="139"/>
      <c r="J148" s="139"/>
      <c r="K148" s="139"/>
      <c r="L148" s="139"/>
      <c r="M148" s="106"/>
      <c r="N148" s="106"/>
    </row>
    <row r="149" spans="1:17">
      <c r="A149" s="148"/>
      <c r="B149" s="149"/>
      <c r="C149" s="106"/>
      <c r="D149" s="106"/>
      <c r="E149" s="139"/>
      <c r="F149" s="140"/>
      <c r="G149" s="106"/>
      <c r="H149" s="141"/>
      <c r="I149" s="139"/>
      <c r="J149" s="139"/>
      <c r="K149" s="139"/>
      <c r="L149" s="139"/>
      <c r="M149" s="106"/>
      <c r="N149" s="106"/>
    </row>
    <row r="150" spans="1:17">
      <c r="A150" s="148"/>
      <c r="B150" s="149"/>
      <c r="C150" s="106"/>
      <c r="D150" s="106"/>
      <c r="E150" s="139"/>
      <c r="F150" s="140"/>
      <c r="G150" s="106"/>
      <c r="H150" s="141"/>
      <c r="I150" s="139"/>
      <c r="J150" s="139"/>
      <c r="K150" s="139"/>
      <c r="L150" s="139"/>
      <c r="M150" s="106"/>
      <c r="N150" s="106"/>
    </row>
    <row r="151" spans="1:17">
      <c r="A151" s="353" t="s">
        <v>63</v>
      </c>
      <c r="B151" s="353"/>
      <c r="C151" s="106"/>
      <c r="D151" s="106"/>
      <c r="E151" s="353" t="s">
        <v>64</v>
      </c>
      <c r="F151" s="353"/>
      <c r="G151" s="353"/>
      <c r="H151" s="353"/>
      <c r="I151" s="353"/>
      <c r="J151" s="139"/>
      <c r="K151" s="139"/>
      <c r="L151" s="139"/>
      <c r="M151" s="139"/>
      <c r="N151" s="353" t="s">
        <v>66</v>
      </c>
      <c r="O151" s="353"/>
      <c r="P151" s="149"/>
      <c r="Q151" s="149"/>
    </row>
    <row r="152" spans="1:17">
      <c r="A152" s="357" t="s">
        <v>69</v>
      </c>
      <c r="B152" s="357"/>
      <c r="C152" s="142"/>
      <c r="D152" s="142"/>
      <c r="E152" s="357" t="s">
        <v>99</v>
      </c>
      <c r="F152" s="357"/>
      <c r="G152" s="357"/>
      <c r="H152" s="357"/>
      <c r="I152" s="357"/>
      <c r="J152" s="142"/>
      <c r="K152" s="142"/>
      <c r="L152" s="142"/>
      <c r="M152" s="142"/>
      <c r="N152" s="357" t="s">
        <v>68</v>
      </c>
      <c r="O152" s="357"/>
      <c r="P152" s="150"/>
      <c r="Q152" s="150"/>
    </row>
  </sheetData>
  <mergeCells count="39">
    <mergeCell ref="D103:I103"/>
    <mergeCell ref="J103:O104"/>
    <mergeCell ref="D104:I104"/>
    <mergeCell ref="D60:I60"/>
    <mergeCell ref="A101:B101"/>
    <mergeCell ref="E101:I101"/>
    <mergeCell ref="N101:O101"/>
    <mergeCell ref="A102:B102"/>
    <mergeCell ref="E102:I102"/>
    <mergeCell ref="N102:O102"/>
    <mergeCell ref="P12:S12"/>
    <mergeCell ref="D14:I14"/>
    <mergeCell ref="J14:O15"/>
    <mergeCell ref="D15:I15"/>
    <mergeCell ref="C2:I2"/>
    <mergeCell ref="O3:O5"/>
    <mergeCell ref="E5:L5"/>
    <mergeCell ref="M9:N9"/>
    <mergeCell ref="H10:J10"/>
    <mergeCell ref="M10:N10"/>
    <mergeCell ref="E58:H58"/>
    <mergeCell ref="M58:N58"/>
    <mergeCell ref="D59:I59"/>
    <mergeCell ref="J59:O60"/>
    <mergeCell ref="B11:F11"/>
    <mergeCell ref="L11:O11"/>
    <mergeCell ref="B12:C12"/>
    <mergeCell ref="A56:B56"/>
    <mergeCell ref="E56:I56"/>
    <mergeCell ref="N56:O56"/>
    <mergeCell ref="A57:B57"/>
    <mergeCell ref="E57:I57"/>
    <mergeCell ref="N57:O57"/>
    <mergeCell ref="A151:B151"/>
    <mergeCell ref="E151:I151"/>
    <mergeCell ref="N151:O151"/>
    <mergeCell ref="A152:B152"/>
    <mergeCell ref="E152:I152"/>
    <mergeCell ref="N152:O152"/>
  </mergeCells>
  <printOptions horizontalCentered="1" verticalCentered="1"/>
  <pageMargins left="0" right="0" top="0" bottom="0.43307086614173229" header="0" footer="0"/>
  <pageSetup scale="58" orientation="landscape" r:id="rId1"/>
  <rowBreaks count="2" manualBreakCount="2">
    <brk id="58" max="14" man="1"/>
    <brk id="102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EST. 1</vt:lpstr>
      <vt:lpstr>CROQUIS EST1</vt:lpstr>
      <vt:lpstr>REP. FOT. EST1</vt:lpstr>
      <vt:lpstr>'CROQUIS EST1'!Área_de_impresión</vt:lpstr>
      <vt:lpstr>'EST. 1'!Área_de_impresión</vt:lpstr>
      <vt:lpstr>'REP. FOT. EST1'!Área_de_impresión</vt:lpstr>
      <vt:lpstr>'CROQUIS EST1'!Títulos_a_imprimir</vt:lpstr>
      <vt:lpstr>'EST. 1'!Títulos_a_imprimir</vt:lpstr>
      <vt:lpstr>'REP. FOT. EST1'!Títulos_a_imprimir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Gonzalez Rodriguez</dc:creator>
  <cp:lastModifiedBy>EMANUEL JIMENEZ RODRIGUEZ</cp:lastModifiedBy>
  <cp:lastPrinted>2026-07-30T15:25:26Z</cp:lastPrinted>
  <dcterms:created xsi:type="dcterms:W3CDTF">2025-09-30T01:18:48Z</dcterms:created>
  <dcterms:modified xsi:type="dcterms:W3CDTF">2026-08-03T19:45:48Z</dcterms:modified>
</cp:coreProperties>
</file>