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Downloads\paul\Docuementos\Platzi\Escuela Data Science\Curso de Excel Basico\"/>
    </mc:Choice>
  </mc:AlternateContent>
  <xr:revisionPtr revIDLastSave="0" documentId="13_ncr:40009_{CF298011-487C-4755-B2A8-A6838D28CA6B}" xr6:coauthVersionLast="47" xr6:coauthVersionMax="47" xr10:uidLastSave="{00000000-0000-0000-0000-000000000000}"/>
  <bookViews>
    <workbookView xWindow="-108" yWindow="-108" windowWidth="23256" windowHeight="12456"/>
  </bookViews>
  <sheets>
    <sheet name="orders_has_produc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F3" i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F26" i="1"/>
  <c r="G26" i="1"/>
  <c r="H26" i="1"/>
  <c r="I26" i="1"/>
  <c r="J26" i="1"/>
  <c r="K26" i="1"/>
  <c r="L26" i="1"/>
  <c r="M26" i="1"/>
  <c r="F27" i="1"/>
  <c r="G27" i="1"/>
  <c r="H27" i="1"/>
  <c r="I27" i="1"/>
  <c r="J27" i="1"/>
  <c r="K27" i="1"/>
  <c r="L27" i="1"/>
  <c r="M27" i="1"/>
  <c r="F28" i="1"/>
  <c r="G28" i="1"/>
  <c r="H28" i="1"/>
  <c r="I28" i="1"/>
  <c r="J28" i="1"/>
  <c r="K28" i="1"/>
  <c r="L28" i="1"/>
  <c r="M28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<sst xmlns="http://schemas.openxmlformats.org/spreadsheetml/2006/main" count="13" uniqueCount="13">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</sst>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18" fillId="33" borderId="0" xfId="1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4" fontId="0" fillId="0" borderId="0" xfId="0" applyNumberFormat="1"/>
    <xf numFmtId="44" fontId="18" fillId="34" borderId="0" xfId="1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Sheet1"/>
    </sheetNames>
    <sheetDataSet>
      <sheetData sheetId="0">
        <row r="1">
          <cell r="A1" t="str">
            <v>order_id</v>
          </cell>
          <cell r="B1" t="str">
            <v>total_item</v>
          </cell>
          <cell r="C1" t="str">
            <v>shipping_fee</v>
          </cell>
          <cell r="D1" t="str">
            <v xml:space="preserve">tax </v>
          </cell>
          <cell r="E1" t="str">
            <v>total_cost</v>
          </cell>
          <cell r="F1" t="str">
            <v>order_date</v>
          </cell>
          <cell r="G1" t="str">
            <v>delivery_date</v>
          </cell>
          <cell r="H1" t="str">
            <v xml:space="preserve">ship_name </v>
          </cell>
          <cell r="I1" t="str">
            <v xml:space="preserve">ship_address </v>
          </cell>
          <cell r="J1" t="str">
            <v>tracking_number</v>
          </cell>
          <cell r="K1" t="str">
            <v>delivery_status</v>
          </cell>
        </row>
        <row r="2">
          <cell r="A2">
            <v>1000</v>
          </cell>
          <cell r="B2">
            <v>4</v>
          </cell>
          <cell r="C2">
            <v>7</v>
          </cell>
          <cell r="D2">
            <v>9.2499999999999999E-2</v>
          </cell>
          <cell r="E2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 xml:space="preserve">ZW60001 </v>
          </cell>
          <cell r="K2">
            <v>1</v>
          </cell>
        </row>
        <row r="3">
          <cell r="A3">
            <v>1001</v>
          </cell>
          <cell r="B3">
            <v>5</v>
          </cell>
          <cell r="C3">
            <v>8</v>
          </cell>
          <cell r="D3">
            <v>0.06</v>
          </cell>
          <cell r="E3">
            <v>62.45</v>
          </cell>
          <cell r="F3">
            <v>43388</v>
          </cell>
          <cell r="G3">
            <v>43391</v>
          </cell>
          <cell r="H3" t="str">
            <v>Carol Campbell</v>
          </cell>
          <cell r="I3" t="str">
            <v>1931 Brown St, Gainesville, FL 85321</v>
          </cell>
          <cell r="J3" t="str">
            <v xml:space="preserve">AB61001 </v>
          </cell>
          <cell r="K3">
            <v>0</v>
          </cell>
        </row>
        <row r="4">
          <cell r="A4">
            <v>1002</v>
          </cell>
          <cell r="B4">
            <v>7</v>
          </cell>
          <cell r="C4">
            <v>10</v>
          </cell>
          <cell r="D4">
            <v>8.6999999999999994E-2</v>
          </cell>
          <cell r="E4">
            <v>40.33</v>
          </cell>
          <cell r="F4">
            <v>43387</v>
          </cell>
          <cell r="G4">
            <v>43390</v>
          </cell>
          <cell r="H4" t="str">
            <v xml:space="preserve">Julia Jones </v>
          </cell>
          <cell r="I4" t="str">
            <v xml:space="preserve">1622 Seaside St, Seattle, WA 32569 </v>
          </cell>
          <cell r="J4" t="str">
            <v xml:space="preserve">CD62001 </v>
          </cell>
          <cell r="K4">
            <v>1</v>
          </cell>
        </row>
        <row r="5">
          <cell r="A5">
            <v>1003</v>
          </cell>
          <cell r="B5">
            <v>9</v>
          </cell>
          <cell r="C5">
            <v>20</v>
          </cell>
          <cell r="D5">
            <v>6.25E-2</v>
          </cell>
          <cell r="E5">
            <v>70.98</v>
          </cell>
          <cell r="F5">
            <v>43385</v>
          </cell>
          <cell r="G5">
            <v>43388</v>
          </cell>
          <cell r="H5" t="str">
            <v xml:space="preserve">Irene Everly </v>
          </cell>
          <cell r="I5" t="str">
            <v>1756 East Dr, Houston, TX 28562</v>
          </cell>
          <cell r="J5" t="str">
            <v xml:space="preserve">KB63001 </v>
          </cell>
          <cell r="K5">
            <v>0</v>
          </cell>
        </row>
        <row r="6">
          <cell r="A6">
            <v>1004</v>
          </cell>
          <cell r="B6">
            <v>6</v>
          </cell>
          <cell r="C6">
            <v>7</v>
          </cell>
          <cell r="D6">
            <v>6.25E-2</v>
          </cell>
          <cell r="E6">
            <v>30.45</v>
          </cell>
          <cell r="F6">
            <v>43389</v>
          </cell>
          <cell r="G6">
            <v>43392</v>
          </cell>
          <cell r="H6" t="str">
            <v>Rachel Rose</v>
          </cell>
          <cell r="I6" t="str">
            <v xml:space="preserve">1465 River Dr, Boston, MA 43625 </v>
          </cell>
          <cell r="J6" t="str">
            <v xml:space="preserve">IK64001 </v>
          </cell>
          <cell r="K6">
            <v>1</v>
          </cell>
        </row>
        <row r="7">
          <cell r="A7">
            <v>1005</v>
          </cell>
          <cell r="B7">
            <v>5</v>
          </cell>
          <cell r="C7">
            <v>8</v>
          </cell>
          <cell r="D7">
            <v>6.25E-2</v>
          </cell>
          <cell r="E7">
            <v>100.2</v>
          </cell>
          <cell r="F7">
            <v>43386</v>
          </cell>
          <cell r="G7">
            <v>43389</v>
          </cell>
          <cell r="H7" t="str">
            <v>Sophie Sutton</v>
          </cell>
          <cell r="I7" t="str">
            <v>1896 West Dr, Portland, OR 65842</v>
          </cell>
          <cell r="J7" t="str">
            <v xml:space="preserve">OP65001 </v>
          </cell>
          <cell r="K7">
            <v>0</v>
          </cell>
        </row>
        <row r="8">
          <cell r="A8">
            <v>1006</v>
          </cell>
          <cell r="B8">
            <v>3</v>
          </cell>
          <cell r="C8">
            <v>5</v>
          </cell>
          <cell r="D8">
            <v>0.10249999999999999</v>
          </cell>
          <cell r="E8">
            <v>58.52</v>
          </cell>
          <cell r="F8">
            <v>43394</v>
          </cell>
          <cell r="G8">
            <v>43397</v>
          </cell>
          <cell r="H8" t="str">
            <v>Wendy West</v>
          </cell>
          <cell r="I8" t="str">
            <v>1252 Vine St, Chicago, IL 73215</v>
          </cell>
          <cell r="J8" t="str">
            <v xml:space="preserve">XH66001 </v>
          </cell>
          <cell r="K8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2" activePane="bottomLeft" state="frozen"/>
      <selection pane="bottomLeft" activeCell="F2" sqref="F2:M31"/>
    </sheetView>
  </sheetViews>
  <sheetFormatPr defaultRowHeight="14.4" x14ac:dyDescent="0.3"/>
  <cols>
    <col min="1" max="1" width="7.88671875" bestFit="1" customWidth="1"/>
    <col min="2" max="2" width="9.77734375" bestFit="1" customWidth="1"/>
    <col min="3" max="3" width="8.77734375" bestFit="1" customWidth="1"/>
    <col min="4" max="4" width="7.6640625" bestFit="1" customWidth="1"/>
    <col min="5" max="5" width="12.109375" bestFit="1" customWidth="1"/>
    <col min="6" max="6" width="7" bestFit="1" customWidth="1"/>
    <col min="7" max="7" width="9.5546875" bestFit="1" customWidth="1"/>
    <col min="8" max="8" width="10.5546875" bestFit="1" customWidth="1"/>
    <col min="9" max="9" width="11.44140625" bestFit="1" customWidth="1"/>
    <col min="10" max="10" width="9.6640625" bestFit="1" customWidth="1"/>
    <col min="11" max="11" width="34.109375" bestFit="1" customWidth="1"/>
    <col min="12" max="12" width="14.109375" bestFit="1" customWidth="1"/>
    <col min="13" max="13" width="12.88671875" bestFit="1" customWidth="1"/>
  </cols>
  <sheetData>
    <row r="1" spans="1:13" s="6" customFormat="1" ht="37.200000000000003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>
        <v>1000</v>
      </c>
      <c r="B2">
        <v>1200</v>
      </c>
      <c r="C2">
        <v>1201</v>
      </c>
      <c r="D2">
        <v>2</v>
      </c>
      <c r="E2">
        <f>VLOOKUP(A2,[1]order!$A:$K,3,FALSE)</f>
        <v>7</v>
      </c>
      <c r="F2">
        <f>VLOOKUP(A2,[1]order!$A:$K,4,FALSE)</f>
        <v>9.2499999999999999E-2</v>
      </c>
      <c r="G2">
        <f>VLOOKUP(A2,[1]order!$A:$K,5,FALSE)</f>
        <v>50.02</v>
      </c>
      <c r="H2" s="3">
        <f>VLOOKUP(A2,[1]order!$A:$K,6,FALSE)</f>
        <v>43390</v>
      </c>
      <c r="I2" s="3">
        <f>VLOOKUP(A2,[1]order!$A:$K,7,FALSE)</f>
        <v>43393</v>
      </c>
      <c r="J2" t="str">
        <f>VLOOKUP(A2,[1]order!$A:$K,8,FALSE)</f>
        <v>Anna Addison</v>
      </c>
      <c r="K2" t="str">
        <f>VLOOKUP(A2,[1]order!$A:$K,9,FALSE)</f>
        <v>1325 Candy Rd, San Francisco, CA 96123</v>
      </c>
      <c r="L2" t="str">
        <f>VLOOKUP(A2,[1]order!$A:$K,10,FALSE)</f>
        <v xml:space="preserve">ZW60001 </v>
      </c>
      <c r="M2">
        <f>VLOOKUP(A2,[1]order!$A:$K,11,FALSE)</f>
        <v>1</v>
      </c>
    </row>
    <row r="3" spans="1:13" x14ac:dyDescent="0.3">
      <c r="A3">
        <v>1000</v>
      </c>
      <c r="B3">
        <v>1200</v>
      </c>
      <c r="C3">
        <v>1202</v>
      </c>
      <c r="D3">
        <v>1</v>
      </c>
      <c r="E3">
        <f>VLOOKUP(A3,[1]order!$A:$K,3,FALSE)</f>
        <v>7</v>
      </c>
      <c r="F3">
        <f>VLOOKUP(A3,[1]order!$A:$K,4,FALSE)</f>
        <v>9.2499999999999999E-2</v>
      </c>
      <c r="G3">
        <f>VLOOKUP(A3,[1]order!$A:$K,5,FALSE)</f>
        <v>50.02</v>
      </c>
      <c r="H3" s="3">
        <f>VLOOKUP(A3,[1]order!$A:$K,6,FALSE)</f>
        <v>43390</v>
      </c>
      <c r="I3" s="3">
        <f>VLOOKUP(A3,[1]order!$A:$K,7,FALSE)</f>
        <v>43393</v>
      </c>
      <c r="J3" t="str">
        <f>VLOOKUP(A3,[1]order!$A:$K,8,FALSE)</f>
        <v>Anna Addison</v>
      </c>
      <c r="K3" t="str">
        <f>VLOOKUP(A3,[1]order!$A:$K,9,FALSE)</f>
        <v>1325 Candy Rd, San Francisco, CA 96123</v>
      </c>
      <c r="L3" t="str">
        <f>VLOOKUP(A3,[1]order!$A:$K,10,FALSE)</f>
        <v xml:space="preserve">ZW60001 </v>
      </c>
      <c r="M3">
        <f>VLOOKUP(A3,[1]order!$A:$K,11,FALSE)</f>
        <v>1</v>
      </c>
    </row>
    <row r="4" spans="1:13" x14ac:dyDescent="0.3">
      <c r="A4">
        <v>1000</v>
      </c>
      <c r="B4">
        <v>1300</v>
      </c>
      <c r="C4">
        <v>1301</v>
      </c>
      <c r="D4">
        <v>3</v>
      </c>
      <c r="E4">
        <f>VLOOKUP(A4,[1]order!$A:$K,3,FALSE)</f>
        <v>7</v>
      </c>
      <c r="F4">
        <f>VLOOKUP(A4,[1]order!$A:$K,4,FALSE)</f>
        <v>9.2499999999999999E-2</v>
      </c>
      <c r="G4">
        <f>VLOOKUP(A4,[1]order!$A:$K,5,FALSE)</f>
        <v>50.02</v>
      </c>
      <c r="H4" s="3">
        <f>VLOOKUP(A4,[1]order!$A:$K,6,FALSE)</f>
        <v>43390</v>
      </c>
      <c r="I4" s="3">
        <f>VLOOKUP(A4,[1]order!$A:$K,7,FALSE)</f>
        <v>43393</v>
      </c>
      <c r="J4" t="str">
        <f>VLOOKUP(A4,[1]order!$A:$K,8,FALSE)</f>
        <v>Anna Addison</v>
      </c>
      <c r="K4" t="str">
        <f>VLOOKUP(A4,[1]order!$A:$K,9,FALSE)</f>
        <v>1325 Candy Rd, San Francisco, CA 96123</v>
      </c>
      <c r="L4" t="str">
        <f>VLOOKUP(A4,[1]order!$A:$K,10,FALSE)</f>
        <v xml:space="preserve">ZW60001 </v>
      </c>
      <c r="M4">
        <f>VLOOKUP(A4,[1]order!$A:$K,11,FALSE)</f>
        <v>1</v>
      </c>
    </row>
    <row r="5" spans="1:13" x14ac:dyDescent="0.3">
      <c r="A5">
        <v>1000</v>
      </c>
      <c r="B5">
        <v>1300</v>
      </c>
      <c r="C5">
        <v>1302</v>
      </c>
      <c r="D5">
        <v>2</v>
      </c>
      <c r="E5">
        <f>VLOOKUP(A5,[1]order!$A:$K,3,FALSE)</f>
        <v>7</v>
      </c>
      <c r="F5">
        <f>VLOOKUP(A5,[1]order!$A:$K,4,FALSE)</f>
        <v>9.2499999999999999E-2</v>
      </c>
      <c r="G5">
        <f>VLOOKUP(A5,[1]order!$A:$K,5,FALSE)</f>
        <v>50.02</v>
      </c>
      <c r="H5" s="3">
        <f>VLOOKUP(A5,[1]order!$A:$K,6,FALSE)</f>
        <v>43390</v>
      </c>
      <c r="I5" s="3">
        <f>VLOOKUP(A5,[1]order!$A:$K,7,FALSE)</f>
        <v>43393</v>
      </c>
      <c r="J5" t="str">
        <f>VLOOKUP(A5,[1]order!$A:$K,8,FALSE)</f>
        <v>Anna Addison</v>
      </c>
      <c r="K5" t="str">
        <f>VLOOKUP(A5,[1]order!$A:$K,9,FALSE)</f>
        <v>1325 Candy Rd, San Francisco, CA 96123</v>
      </c>
      <c r="L5" t="str">
        <f>VLOOKUP(A5,[1]order!$A:$K,10,FALSE)</f>
        <v xml:space="preserve">ZW60001 </v>
      </c>
      <c r="M5">
        <f>VLOOKUP(A5,[1]order!$A:$K,11,FALSE)</f>
        <v>1</v>
      </c>
    </row>
    <row r="6" spans="1:13" x14ac:dyDescent="0.3">
      <c r="A6">
        <v>1001</v>
      </c>
      <c r="B6">
        <v>1400</v>
      </c>
      <c r="C6">
        <v>1401</v>
      </c>
      <c r="D6">
        <v>1</v>
      </c>
      <c r="E6">
        <f>VLOOKUP(A6,[1]order!$A:$K,3,FALSE)</f>
        <v>8</v>
      </c>
      <c r="F6">
        <f>VLOOKUP(A6,[1]order!$A:$K,4,FALSE)</f>
        <v>0.06</v>
      </c>
      <c r="G6">
        <f>VLOOKUP(A6,[1]order!$A:$K,5,FALSE)</f>
        <v>62.45</v>
      </c>
      <c r="H6" s="3">
        <f>VLOOKUP(A6,[1]order!$A:$K,6,FALSE)</f>
        <v>43388</v>
      </c>
      <c r="I6" s="3">
        <f>VLOOKUP(A6,[1]order!$A:$K,7,FALSE)</f>
        <v>43391</v>
      </c>
      <c r="J6" t="str">
        <f>VLOOKUP(A6,[1]order!$A:$K,8,FALSE)</f>
        <v>Carol Campbell</v>
      </c>
      <c r="K6" t="str">
        <f>VLOOKUP(A6,[1]order!$A:$K,9,FALSE)</f>
        <v>1931 Brown St, Gainesville, FL 85321</v>
      </c>
      <c r="L6" t="str">
        <f>VLOOKUP(A6,[1]order!$A:$K,10,FALSE)</f>
        <v xml:space="preserve">AB61001 </v>
      </c>
      <c r="M6">
        <f>VLOOKUP(A6,[1]order!$A:$K,11,FALSE)</f>
        <v>0</v>
      </c>
    </row>
    <row r="7" spans="1:13" x14ac:dyDescent="0.3">
      <c r="A7">
        <v>1001</v>
      </c>
      <c r="B7">
        <v>1400</v>
      </c>
      <c r="C7">
        <v>1402</v>
      </c>
      <c r="D7">
        <v>1</v>
      </c>
      <c r="E7">
        <f>VLOOKUP(A7,[1]order!$A:$K,3,FALSE)</f>
        <v>8</v>
      </c>
      <c r="F7">
        <f>VLOOKUP(A7,[1]order!$A:$K,4,FALSE)</f>
        <v>0.06</v>
      </c>
      <c r="G7">
        <f>VLOOKUP(A7,[1]order!$A:$K,5,FALSE)</f>
        <v>62.45</v>
      </c>
      <c r="H7" s="3">
        <f>VLOOKUP(A7,[1]order!$A:$K,6,FALSE)</f>
        <v>43388</v>
      </c>
      <c r="I7" s="3">
        <f>VLOOKUP(A7,[1]order!$A:$K,7,FALSE)</f>
        <v>43391</v>
      </c>
      <c r="J7" t="str">
        <f>VLOOKUP(A7,[1]order!$A:$K,8,FALSE)</f>
        <v>Carol Campbell</v>
      </c>
      <c r="K7" t="str">
        <f>VLOOKUP(A7,[1]order!$A:$K,9,FALSE)</f>
        <v>1931 Brown St, Gainesville, FL 85321</v>
      </c>
      <c r="L7" t="str">
        <f>VLOOKUP(A7,[1]order!$A:$K,10,FALSE)</f>
        <v xml:space="preserve">AB61001 </v>
      </c>
      <c r="M7">
        <f>VLOOKUP(A7,[1]order!$A:$K,11,FALSE)</f>
        <v>0</v>
      </c>
    </row>
    <row r="8" spans="1:13" x14ac:dyDescent="0.3">
      <c r="A8">
        <v>1001</v>
      </c>
      <c r="B8">
        <v>1500</v>
      </c>
      <c r="C8">
        <v>1501</v>
      </c>
      <c r="D8">
        <v>2</v>
      </c>
      <c r="E8">
        <f>VLOOKUP(A8,[1]order!$A:$K,3,FALSE)</f>
        <v>8</v>
      </c>
      <c r="F8">
        <f>VLOOKUP(A8,[1]order!$A:$K,4,FALSE)</f>
        <v>0.06</v>
      </c>
      <c r="G8">
        <f>VLOOKUP(A8,[1]order!$A:$K,5,FALSE)</f>
        <v>62.45</v>
      </c>
      <c r="H8" s="3">
        <f>VLOOKUP(A8,[1]order!$A:$K,6,FALSE)</f>
        <v>43388</v>
      </c>
      <c r="I8" s="3">
        <f>VLOOKUP(A8,[1]order!$A:$K,7,FALSE)</f>
        <v>43391</v>
      </c>
      <c r="J8" t="str">
        <f>VLOOKUP(A8,[1]order!$A:$K,8,FALSE)</f>
        <v>Carol Campbell</v>
      </c>
      <c r="K8" t="str">
        <f>VLOOKUP(A8,[1]order!$A:$K,9,FALSE)</f>
        <v>1931 Brown St, Gainesville, FL 85321</v>
      </c>
      <c r="L8" t="str">
        <f>VLOOKUP(A8,[1]order!$A:$K,10,FALSE)</f>
        <v xml:space="preserve">AB61001 </v>
      </c>
      <c r="M8">
        <f>VLOOKUP(A8,[1]order!$A:$K,11,FALSE)</f>
        <v>0</v>
      </c>
    </row>
    <row r="9" spans="1:13" x14ac:dyDescent="0.3">
      <c r="A9">
        <v>1001</v>
      </c>
      <c r="B9">
        <v>1500</v>
      </c>
      <c r="C9">
        <v>1502</v>
      </c>
      <c r="D9">
        <v>3</v>
      </c>
      <c r="E9">
        <f>VLOOKUP(A9,[1]order!$A:$K,3,FALSE)</f>
        <v>8</v>
      </c>
      <c r="F9">
        <f>VLOOKUP(A9,[1]order!$A:$K,4,FALSE)</f>
        <v>0.06</v>
      </c>
      <c r="G9">
        <f>VLOOKUP(A9,[1]order!$A:$K,5,FALSE)</f>
        <v>62.45</v>
      </c>
      <c r="H9" s="3">
        <f>VLOOKUP(A9,[1]order!$A:$K,6,FALSE)</f>
        <v>43388</v>
      </c>
      <c r="I9" s="3">
        <f>VLOOKUP(A9,[1]order!$A:$K,7,FALSE)</f>
        <v>43391</v>
      </c>
      <c r="J9" t="str">
        <f>VLOOKUP(A9,[1]order!$A:$K,8,FALSE)</f>
        <v>Carol Campbell</v>
      </c>
      <c r="K9" t="str">
        <f>VLOOKUP(A9,[1]order!$A:$K,9,FALSE)</f>
        <v>1931 Brown St, Gainesville, FL 85321</v>
      </c>
      <c r="L9" t="str">
        <f>VLOOKUP(A9,[1]order!$A:$K,10,FALSE)</f>
        <v xml:space="preserve">AB61001 </v>
      </c>
      <c r="M9">
        <f>VLOOKUP(A9,[1]order!$A:$K,11,FALSE)</f>
        <v>0</v>
      </c>
    </row>
    <row r="10" spans="1:13" x14ac:dyDescent="0.3">
      <c r="A10">
        <v>1002</v>
      </c>
      <c r="B10">
        <v>1600</v>
      </c>
      <c r="C10">
        <v>1601</v>
      </c>
      <c r="D10">
        <v>2</v>
      </c>
      <c r="E10">
        <f>VLOOKUP(A10,[1]order!$A:$K,3,FALSE)</f>
        <v>10</v>
      </c>
      <c r="F10">
        <f>VLOOKUP(A10,[1]order!$A:$K,4,FALSE)</f>
        <v>8.6999999999999994E-2</v>
      </c>
      <c r="G10">
        <f>VLOOKUP(A10,[1]order!$A:$K,5,FALSE)</f>
        <v>40.33</v>
      </c>
      <c r="H10" s="3">
        <f>VLOOKUP(A10,[1]order!$A:$K,6,FALSE)</f>
        <v>43387</v>
      </c>
      <c r="I10" s="3">
        <f>VLOOKUP(A10,[1]order!$A:$K,7,FALSE)</f>
        <v>43390</v>
      </c>
      <c r="J10" t="str">
        <f>VLOOKUP(A10,[1]order!$A:$K,8,FALSE)</f>
        <v xml:space="preserve">Julia Jones </v>
      </c>
      <c r="K10" t="str">
        <f>VLOOKUP(A10,[1]order!$A:$K,9,FALSE)</f>
        <v xml:space="preserve">1622 Seaside St, Seattle, WA 32569 </v>
      </c>
      <c r="L10" t="str">
        <f>VLOOKUP(A10,[1]order!$A:$K,10,FALSE)</f>
        <v xml:space="preserve">CD62001 </v>
      </c>
      <c r="M10">
        <f>VLOOKUP(A10,[1]order!$A:$K,11,FALSE)</f>
        <v>1</v>
      </c>
    </row>
    <row r="11" spans="1:13" x14ac:dyDescent="0.3">
      <c r="A11">
        <v>1002</v>
      </c>
      <c r="B11">
        <v>1600</v>
      </c>
      <c r="C11">
        <v>1602</v>
      </c>
      <c r="D11">
        <v>1</v>
      </c>
      <c r="E11">
        <f>VLOOKUP(A11,[1]order!$A:$K,3,FALSE)</f>
        <v>10</v>
      </c>
      <c r="F11">
        <f>VLOOKUP(A11,[1]order!$A:$K,4,FALSE)</f>
        <v>8.6999999999999994E-2</v>
      </c>
      <c r="G11">
        <f>VLOOKUP(A11,[1]order!$A:$K,5,FALSE)</f>
        <v>40.33</v>
      </c>
      <c r="H11" s="3">
        <f>VLOOKUP(A11,[1]order!$A:$K,6,FALSE)</f>
        <v>43387</v>
      </c>
      <c r="I11" s="3">
        <f>VLOOKUP(A11,[1]order!$A:$K,7,FALSE)</f>
        <v>43390</v>
      </c>
      <c r="J11" t="str">
        <f>VLOOKUP(A11,[1]order!$A:$K,8,FALSE)</f>
        <v xml:space="preserve">Julia Jones </v>
      </c>
      <c r="K11" t="str">
        <f>VLOOKUP(A11,[1]order!$A:$K,9,FALSE)</f>
        <v xml:space="preserve">1622 Seaside St, Seattle, WA 32569 </v>
      </c>
      <c r="L11" t="str">
        <f>VLOOKUP(A11,[1]order!$A:$K,10,FALSE)</f>
        <v xml:space="preserve">CD62001 </v>
      </c>
      <c r="M11">
        <f>VLOOKUP(A11,[1]order!$A:$K,11,FALSE)</f>
        <v>1</v>
      </c>
    </row>
    <row r="12" spans="1:13" x14ac:dyDescent="0.3">
      <c r="A12">
        <v>1002</v>
      </c>
      <c r="B12">
        <v>1700</v>
      </c>
      <c r="C12">
        <v>1701</v>
      </c>
      <c r="D12">
        <v>1</v>
      </c>
      <c r="E12">
        <f>VLOOKUP(A12,[1]order!$A:$K,3,FALSE)</f>
        <v>10</v>
      </c>
      <c r="F12">
        <f>VLOOKUP(A12,[1]order!$A:$K,4,FALSE)</f>
        <v>8.6999999999999994E-2</v>
      </c>
      <c r="G12">
        <f>VLOOKUP(A12,[1]order!$A:$K,5,FALSE)</f>
        <v>40.33</v>
      </c>
      <c r="H12" s="3">
        <f>VLOOKUP(A12,[1]order!$A:$K,6,FALSE)</f>
        <v>43387</v>
      </c>
      <c r="I12" s="3">
        <f>VLOOKUP(A12,[1]order!$A:$K,7,FALSE)</f>
        <v>43390</v>
      </c>
      <c r="J12" t="str">
        <f>VLOOKUP(A12,[1]order!$A:$K,8,FALSE)</f>
        <v xml:space="preserve">Julia Jones </v>
      </c>
      <c r="K12" t="str">
        <f>VLOOKUP(A12,[1]order!$A:$K,9,FALSE)</f>
        <v xml:space="preserve">1622 Seaside St, Seattle, WA 32569 </v>
      </c>
      <c r="L12" t="str">
        <f>VLOOKUP(A12,[1]order!$A:$K,10,FALSE)</f>
        <v xml:space="preserve">CD62001 </v>
      </c>
      <c r="M12">
        <f>VLOOKUP(A12,[1]order!$A:$K,11,FALSE)</f>
        <v>1</v>
      </c>
    </row>
    <row r="13" spans="1:13" x14ac:dyDescent="0.3">
      <c r="A13">
        <v>1002</v>
      </c>
      <c r="B13">
        <v>1700</v>
      </c>
      <c r="C13">
        <v>1702</v>
      </c>
      <c r="D13">
        <v>3</v>
      </c>
      <c r="E13">
        <f>VLOOKUP(A13,[1]order!$A:$K,3,FALSE)</f>
        <v>10</v>
      </c>
      <c r="F13">
        <f>VLOOKUP(A13,[1]order!$A:$K,4,FALSE)</f>
        <v>8.6999999999999994E-2</v>
      </c>
      <c r="G13">
        <f>VLOOKUP(A13,[1]order!$A:$K,5,FALSE)</f>
        <v>40.33</v>
      </c>
      <c r="H13" s="3">
        <f>VLOOKUP(A13,[1]order!$A:$K,6,FALSE)</f>
        <v>43387</v>
      </c>
      <c r="I13" s="3">
        <f>VLOOKUP(A13,[1]order!$A:$K,7,FALSE)</f>
        <v>43390</v>
      </c>
      <c r="J13" t="str">
        <f>VLOOKUP(A13,[1]order!$A:$K,8,FALSE)</f>
        <v xml:space="preserve">Julia Jones </v>
      </c>
      <c r="K13" t="str">
        <f>VLOOKUP(A13,[1]order!$A:$K,9,FALSE)</f>
        <v xml:space="preserve">1622 Seaside St, Seattle, WA 32569 </v>
      </c>
      <c r="L13" t="str">
        <f>VLOOKUP(A13,[1]order!$A:$K,10,FALSE)</f>
        <v xml:space="preserve">CD62001 </v>
      </c>
      <c r="M13">
        <f>VLOOKUP(A13,[1]order!$A:$K,11,FALSE)</f>
        <v>1</v>
      </c>
    </row>
    <row r="14" spans="1:13" x14ac:dyDescent="0.3">
      <c r="A14">
        <v>1003</v>
      </c>
      <c r="B14">
        <v>1800</v>
      </c>
      <c r="C14">
        <v>1801</v>
      </c>
      <c r="D14">
        <v>1</v>
      </c>
      <c r="E14">
        <f>VLOOKUP(A14,[1]order!$A:$K,3,FALSE)</f>
        <v>20</v>
      </c>
      <c r="F14">
        <f>VLOOKUP(A14,[1]order!$A:$K,4,FALSE)</f>
        <v>6.25E-2</v>
      </c>
      <c r="G14">
        <f>VLOOKUP(A14,[1]order!$A:$K,5,FALSE)</f>
        <v>70.98</v>
      </c>
      <c r="H14" s="3">
        <f>VLOOKUP(A14,[1]order!$A:$K,6,FALSE)</f>
        <v>43385</v>
      </c>
      <c r="I14" s="3">
        <f>VLOOKUP(A14,[1]order!$A:$K,7,FALSE)</f>
        <v>43388</v>
      </c>
      <c r="J14" t="str">
        <f>VLOOKUP(A14,[1]order!$A:$K,8,FALSE)</f>
        <v xml:space="preserve">Irene Everly </v>
      </c>
      <c r="K14" t="str">
        <f>VLOOKUP(A14,[1]order!$A:$K,9,FALSE)</f>
        <v>1756 East Dr, Houston, TX 28562</v>
      </c>
      <c r="L14" t="str">
        <f>VLOOKUP(A14,[1]order!$A:$K,10,FALSE)</f>
        <v xml:space="preserve">KB63001 </v>
      </c>
      <c r="M14">
        <f>VLOOKUP(A14,[1]order!$A:$K,11,FALSE)</f>
        <v>0</v>
      </c>
    </row>
    <row r="15" spans="1:13" x14ac:dyDescent="0.3">
      <c r="A15">
        <v>1003</v>
      </c>
      <c r="B15">
        <v>1800</v>
      </c>
      <c r="C15">
        <v>1802</v>
      </c>
      <c r="D15">
        <v>2</v>
      </c>
      <c r="E15">
        <f>VLOOKUP(A15,[1]order!$A:$K,3,FALSE)</f>
        <v>20</v>
      </c>
      <c r="F15">
        <f>VLOOKUP(A15,[1]order!$A:$K,4,FALSE)</f>
        <v>6.25E-2</v>
      </c>
      <c r="G15">
        <f>VLOOKUP(A15,[1]order!$A:$K,5,FALSE)</f>
        <v>70.98</v>
      </c>
      <c r="H15" s="3">
        <f>VLOOKUP(A15,[1]order!$A:$K,6,FALSE)</f>
        <v>43385</v>
      </c>
      <c r="I15" s="3">
        <f>VLOOKUP(A15,[1]order!$A:$K,7,FALSE)</f>
        <v>43388</v>
      </c>
      <c r="J15" t="str">
        <f>VLOOKUP(A15,[1]order!$A:$K,8,FALSE)</f>
        <v xml:space="preserve">Irene Everly </v>
      </c>
      <c r="K15" t="str">
        <f>VLOOKUP(A15,[1]order!$A:$K,9,FALSE)</f>
        <v>1756 East Dr, Houston, TX 28562</v>
      </c>
      <c r="L15" t="str">
        <f>VLOOKUP(A15,[1]order!$A:$K,10,FALSE)</f>
        <v xml:space="preserve">KB63001 </v>
      </c>
      <c r="M15">
        <f>VLOOKUP(A15,[1]order!$A:$K,11,FALSE)</f>
        <v>0</v>
      </c>
    </row>
    <row r="16" spans="1:13" x14ac:dyDescent="0.3">
      <c r="A16">
        <v>1003</v>
      </c>
      <c r="B16">
        <v>1900</v>
      </c>
      <c r="C16">
        <v>1901</v>
      </c>
      <c r="D16">
        <v>1</v>
      </c>
      <c r="E16">
        <f>VLOOKUP(A16,[1]order!$A:$K,3,FALSE)</f>
        <v>20</v>
      </c>
      <c r="F16">
        <f>VLOOKUP(A16,[1]order!$A:$K,4,FALSE)</f>
        <v>6.25E-2</v>
      </c>
      <c r="G16">
        <f>VLOOKUP(A16,[1]order!$A:$K,5,FALSE)</f>
        <v>70.98</v>
      </c>
      <c r="H16" s="3">
        <f>VLOOKUP(A16,[1]order!$A:$K,6,FALSE)</f>
        <v>43385</v>
      </c>
      <c r="I16" s="3">
        <f>VLOOKUP(A16,[1]order!$A:$K,7,FALSE)</f>
        <v>43388</v>
      </c>
      <c r="J16" t="str">
        <f>VLOOKUP(A16,[1]order!$A:$K,8,FALSE)</f>
        <v xml:space="preserve">Irene Everly </v>
      </c>
      <c r="K16" t="str">
        <f>VLOOKUP(A16,[1]order!$A:$K,9,FALSE)</f>
        <v>1756 East Dr, Houston, TX 28562</v>
      </c>
      <c r="L16" t="str">
        <f>VLOOKUP(A16,[1]order!$A:$K,10,FALSE)</f>
        <v xml:space="preserve">KB63001 </v>
      </c>
      <c r="M16">
        <f>VLOOKUP(A16,[1]order!$A:$K,11,FALSE)</f>
        <v>0</v>
      </c>
    </row>
    <row r="17" spans="1:13" x14ac:dyDescent="0.3">
      <c r="A17">
        <v>1003</v>
      </c>
      <c r="B17">
        <v>1900</v>
      </c>
      <c r="C17">
        <v>1902</v>
      </c>
      <c r="D17">
        <v>2</v>
      </c>
      <c r="E17">
        <f>VLOOKUP(A17,[1]order!$A:$K,3,FALSE)</f>
        <v>20</v>
      </c>
      <c r="F17">
        <f>VLOOKUP(A17,[1]order!$A:$K,4,FALSE)</f>
        <v>6.25E-2</v>
      </c>
      <c r="G17">
        <f>VLOOKUP(A17,[1]order!$A:$K,5,FALSE)</f>
        <v>70.98</v>
      </c>
      <c r="H17" s="3">
        <f>VLOOKUP(A17,[1]order!$A:$K,6,FALSE)</f>
        <v>43385</v>
      </c>
      <c r="I17" s="3">
        <f>VLOOKUP(A17,[1]order!$A:$K,7,FALSE)</f>
        <v>43388</v>
      </c>
      <c r="J17" t="str">
        <f>VLOOKUP(A17,[1]order!$A:$K,8,FALSE)</f>
        <v xml:space="preserve">Irene Everly </v>
      </c>
      <c r="K17" t="str">
        <f>VLOOKUP(A17,[1]order!$A:$K,9,FALSE)</f>
        <v>1756 East Dr, Houston, TX 28562</v>
      </c>
      <c r="L17" t="str">
        <f>VLOOKUP(A17,[1]order!$A:$K,10,FALSE)</f>
        <v xml:space="preserve">KB63001 </v>
      </c>
      <c r="M17">
        <f>VLOOKUP(A17,[1]order!$A:$K,11,FALSE)</f>
        <v>0</v>
      </c>
    </row>
    <row r="18" spans="1:13" x14ac:dyDescent="0.3">
      <c r="A18">
        <v>1004</v>
      </c>
      <c r="B18">
        <v>2000</v>
      </c>
      <c r="C18">
        <v>2001</v>
      </c>
      <c r="D18">
        <v>2</v>
      </c>
      <c r="E18">
        <f>VLOOKUP(A18,[1]order!$A:$K,3,FALSE)</f>
        <v>7</v>
      </c>
      <c r="F18">
        <f>VLOOKUP(A18,[1]order!$A:$K,4,FALSE)</f>
        <v>6.25E-2</v>
      </c>
      <c r="G18">
        <f>VLOOKUP(A18,[1]order!$A:$K,5,FALSE)</f>
        <v>30.45</v>
      </c>
      <c r="H18" s="3">
        <f>VLOOKUP(A18,[1]order!$A:$K,6,FALSE)</f>
        <v>43389</v>
      </c>
      <c r="I18" s="3">
        <f>VLOOKUP(A18,[1]order!$A:$K,7,FALSE)</f>
        <v>43392</v>
      </c>
      <c r="J18" t="str">
        <f>VLOOKUP(A18,[1]order!$A:$K,8,FALSE)</f>
        <v>Rachel Rose</v>
      </c>
      <c r="K18" t="str">
        <f>VLOOKUP(A18,[1]order!$A:$K,9,FALSE)</f>
        <v xml:space="preserve">1465 River Dr, Boston, MA 43625 </v>
      </c>
      <c r="L18" t="str">
        <f>VLOOKUP(A18,[1]order!$A:$K,10,FALSE)</f>
        <v xml:space="preserve">IK64001 </v>
      </c>
      <c r="M18">
        <f>VLOOKUP(A18,[1]order!$A:$K,11,FALSE)</f>
        <v>1</v>
      </c>
    </row>
    <row r="19" spans="1:13" x14ac:dyDescent="0.3">
      <c r="A19">
        <v>1004</v>
      </c>
      <c r="B19">
        <v>2000</v>
      </c>
      <c r="C19">
        <v>2002</v>
      </c>
      <c r="D19">
        <v>3</v>
      </c>
      <c r="E19">
        <f>VLOOKUP(A19,[1]order!$A:$K,3,FALSE)</f>
        <v>7</v>
      </c>
      <c r="F19">
        <f>VLOOKUP(A19,[1]order!$A:$K,4,FALSE)</f>
        <v>6.25E-2</v>
      </c>
      <c r="G19">
        <f>VLOOKUP(A19,[1]order!$A:$K,5,FALSE)</f>
        <v>30.45</v>
      </c>
      <c r="H19" s="3">
        <f>VLOOKUP(A19,[1]order!$A:$K,6,FALSE)</f>
        <v>43389</v>
      </c>
      <c r="I19" s="3">
        <f>VLOOKUP(A19,[1]order!$A:$K,7,FALSE)</f>
        <v>43392</v>
      </c>
      <c r="J19" t="str">
        <f>VLOOKUP(A19,[1]order!$A:$K,8,FALSE)</f>
        <v>Rachel Rose</v>
      </c>
      <c r="K19" t="str">
        <f>VLOOKUP(A19,[1]order!$A:$K,9,FALSE)</f>
        <v xml:space="preserve">1465 River Dr, Boston, MA 43625 </v>
      </c>
      <c r="L19" t="str">
        <f>VLOOKUP(A19,[1]order!$A:$K,10,FALSE)</f>
        <v xml:space="preserve">IK64001 </v>
      </c>
      <c r="M19">
        <f>VLOOKUP(A19,[1]order!$A:$K,11,FALSE)</f>
        <v>1</v>
      </c>
    </row>
    <row r="20" spans="1:13" x14ac:dyDescent="0.3">
      <c r="A20">
        <v>1004</v>
      </c>
      <c r="B20">
        <v>2100</v>
      </c>
      <c r="C20">
        <v>2101</v>
      </c>
      <c r="D20">
        <v>1</v>
      </c>
      <c r="E20">
        <f>VLOOKUP(A20,[1]order!$A:$K,3,FALSE)</f>
        <v>7</v>
      </c>
      <c r="F20">
        <f>VLOOKUP(A20,[1]order!$A:$K,4,FALSE)</f>
        <v>6.25E-2</v>
      </c>
      <c r="G20">
        <f>VLOOKUP(A20,[1]order!$A:$K,5,FALSE)</f>
        <v>30.45</v>
      </c>
      <c r="H20" s="3">
        <f>VLOOKUP(A20,[1]order!$A:$K,6,FALSE)</f>
        <v>43389</v>
      </c>
      <c r="I20" s="3">
        <f>VLOOKUP(A20,[1]order!$A:$K,7,FALSE)</f>
        <v>43392</v>
      </c>
      <c r="J20" t="str">
        <f>VLOOKUP(A20,[1]order!$A:$K,8,FALSE)</f>
        <v>Rachel Rose</v>
      </c>
      <c r="K20" t="str">
        <f>VLOOKUP(A20,[1]order!$A:$K,9,FALSE)</f>
        <v xml:space="preserve">1465 River Dr, Boston, MA 43625 </v>
      </c>
      <c r="L20" t="str">
        <f>VLOOKUP(A20,[1]order!$A:$K,10,FALSE)</f>
        <v xml:space="preserve">IK64001 </v>
      </c>
      <c r="M20">
        <f>VLOOKUP(A20,[1]order!$A:$K,11,FALSE)</f>
        <v>1</v>
      </c>
    </row>
    <row r="21" spans="1:13" x14ac:dyDescent="0.3">
      <c r="A21">
        <v>1004</v>
      </c>
      <c r="B21">
        <v>2100</v>
      </c>
      <c r="C21">
        <v>2102</v>
      </c>
      <c r="D21">
        <v>3</v>
      </c>
      <c r="E21">
        <f>VLOOKUP(A21,[1]order!$A:$K,3,FALSE)</f>
        <v>7</v>
      </c>
      <c r="F21">
        <f>VLOOKUP(A21,[1]order!$A:$K,4,FALSE)</f>
        <v>6.25E-2</v>
      </c>
      <c r="G21">
        <f>VLOOKUP(A21,[1]order!$A:$K,5,FALSE)</f>
        <v>30.45</v>
      </c>
      <c r="H21" s="3">
        <f>VLOOKUP(A21,[1]order!$A:$K,6,FALSE)</f>
        <v>43389</v>
      </c>
      <c r="I21" s="3">
        <f>VLOOKUP(A21,[1]order!$A:$K,7,FALSE)</f>
        <v>43392</v>
      </c>
      <c r="J21" t="str">
        <f>VLOOKUP(A21,[1]order!$A:$K,8,FALSE)</f>
        <v>Rachel Rose</v>
      </c>
      <c r="K21" t="str">
        <f>VLOOKUP(A21,[1]order!$A:$K,9,FALSE)</f>
        <v xml:space="preserve">1465 River Dr, Boston, MA 43625 </v>
      </c>
      <c r="L21" t="str">
        <f>VLOOKUP(A21,[1]order!$A:$K,10,FALSE)</f>
        <v xml:space="preserve">IK64001 </v>
      </c>
      <c r="M21">
        <f>VLOOKUP(A21,[1]order!$A:$K,11,FALSE)</f>
        <v>1</v>
      </c>
    </row>
    <row r="22" spans="1:13" x14ac:dyDescent="0.3">
      <c r="A22">
        <v>1004</v>
      </c>
      <c r="B22">
        <v>2200</v>
      </c>
      <c r="C22">
        <v>2201</v>
      </c>
      <c r="D22">
        <v>2</v>
      </c>
      <c r="E22">
        <f>VLOOKUP(A22,[1]order!$A:$K,3,FALSE)</f>
        <v>7</v>
      </c>
      <c r="F22">
        <f>VLOOKUP(A22,[1]order!$A:$K,4,FALSE)</f>
        <v>6.25E-2</v>
      </c>
      <c r="G22">
        <f>VLOOKUP(A22,[1]order!$A:$K,5,FALSE)</f>
        <v>30.45</v>
      </c>
      <c r="H22" s="3">
        <f>VLOOKUP(A22,[1]order!$A:$K,6,FALSE)</f>
        <v>43389</v>
      </c>
      <c r="I22" s="3">
        <f>VLOOKUP(A22,[1]order!$A:$K,7,FALSE)</f>
        <v>43392</v>
      </c>
      <c r="J22" t="str">
        <f>VLOOKUP(A22,[1]order!$A:$K,8,FALSE)</f>
        <v>Rachel Rose</v>
      </c>
      <c r="K22" t="str">
        <f>VLOOKUP(A22,[1]order!$A:$K,9,FALSE)</f>
        <v xml:space="preserve">1465 River Dr, Boston, MA 43625 </v>
      </c>
      <c r="L22" t="str">
        <f>VLOOKUP(A22,[1]order!$A:$K,10,FALSE)</f>
        <v xml:space="preserve">IK64001 </v>
      </c>
      <c r="M22">
        <f>VLOOKUP(A22,[1]order!$A:$K,11,FALSE)</f>
        <v>1</v>
      </c>
    </row>
    <row r="23" spans="1:13" x14ac:dyDescent="0.3">
      <c r="A23">
        <v>1004</v>
      </c>
      <c r="B23">
        <v>2200</v>
      </c>
      <c r="C23">
        <v>2202</v>
      </c>
      <c r="D23">
        <v>3</v>
      </c>
      <c r="E23">
        <f>VLOOKUP(A23,[1]order!$A:$K,3,FALSE)</f>
        <v>7</v>
      </c>
      <c r="F23">
        <f>VLOOKUP(A23,[1]order!$A:$K,4,FALSE)</f>
        <v>6.25E-2</v>
      </c>
      <c r="G23">
        <f>VLOOKUP(A23,[1]order!$A:$K,5,FALSE)</f>
        <v>30.45</v>
      </c>
      <c r="H23" s="3">
        <f>VLOOKUP(A23,[1]order!$A:$K,6,FALSE)</f>
        <v>43389</v>
      </c>
      <c r="I23" s="3">
        <f>VLOOKUP(A23,[1]order!$A:$K,7,FALSE)</f>
        <v>43392</v>
      </c>
      <c r="J23" t="str">
        <f>VLOOKUP(A23,[1]order!$A:$K,8,FALSE)</f>
        <v>Rachel Rose</v>
      </c>
      <c r="K23" t="str">
        <f>VLOOKUP(A23,[1]order!$A:$K,9,FALSE)</f>
        <v xml:space="preserve">1465 River Dr, Boston, MA 43625 </v>
      </c>
      <c r="L23" t="str">
        <f>VLOOKUP(A23,[1]order!$A:$K,10,FALSE)</f>
        <v xml:space="preserve">IK64001 </v>
      </c>
      <c r="M23">
        <f>VLOOKUP(A23,[1]order!$A:$K,11,FALSE)</f>
        <v>1</v>
      </c>
    </row>
    <row r="24" spans="1:13" x14ac:dyDescent="0.3">
      <c r="A24">
        <v>1005</v>
      </c>
      <c r="B24">
        <v>2300</v>
      </c>
      <c r="C24">
        <v>2301</v>
      </c>
      <c r="D24">
        <v>1</v>
      </c>
      <c r="E24">
        <f>VLOOKUP(A24,[1]order!$A:$K,3,FALSE)</f>
        <v>8</v>
      </c>
      <c r="F24">
        <f>VLOOKUP(A24,[1]order!$A:$K,4,FALSE)</f>
        <v>6.25E-2</v>
      </c>
      <c r="G24">
        <f>VLOOKUP(A24,[1]order!$A:$K,5,FALSE)</f>
        <v>100.2</v>
      </c>
      <c r="H24" s="3">
        <f>VLOOKUP(A24,[1]order!$A:$K,6,FALSE)</f>
        <v>43386</v>
      </c>
      <c r="I24" s="3">
        <f>VLOOKUP(A24,[1]order!$A:$K,7,FALSE)</f>
        <v>43389</v>
      </c>
      <c r="J24" t="str">
        <f>VLOOKUP(A24,[1]order!$A:$K,8,FALSE)</f>
        <v>Sophie Sutton</v>
      </c>
      <c r="K24" t="str">
        <f>VLOOKUP(A24,[1]order!$A:$K,9,FALSE)</f>
        <v>1896 West Dr, Portland, OR 65842</v>
      </c>
      <c r="L24" t="str">
        <f>VLOOKUP(A24,[1]order!$A:$K,10,FALSE)</f>
        <v xml:space="preserve">OP65001 </v>
      </c>
      <c r="M24">
        <f>VLOOKUP(A24,[1]order!$A:$K,11,FALSE)</f>
        <v>0</v>
      </c>
    </row>
    <row r="25" spans="1:13" x14ac:dyDescent="0.3">
      <c r="A25">
        <v>1005</v>
      </c>
      <c r="B25">
        <v>2300</v>
      </c>
      <c r="C25">
        <v>2302</v>
      </c>
      <c r="D25">
        <v>1</v>
      </c>
      <c r="E25">
        <f>VLOOKUP(A25,[1]order!$A:$K,3,FALSE)</f>
        <v>8</v>
      </c>
      <c r="F25">
        <f>VLOOKUP(A25,[1]order!$A:$K,4,FALSE)</f>
        <v>6.25E-2</v>
      </c>
      <c r="G25">
        <f>VLOOKUP(A25,[1]order!$A:$K,5,FALSE)</f>
        <v>100.2</v>
      </c>
      <c r="H25" s="3">
        <f>VLOOKUP(A25,[1]order!$A:$K,6,FALSE)</f>
        <v>43386</v>
      </c>
      <c r="I25" s="3">
        <f>VLOOKUP(A25,[1]order!$A:$K,7,FALSE)</f>
        <v>43389</v>
      </c>
      <c r="J25" t="str">
        <f>VLOOKUP(A25,[1]order!$A:$K,8,FALSE)</f>
        <v>Sophie Sutton</v>
      </c>
      <c r="K25" t="str">
        <f>VLOOKUP(A25,[1]order!$A:$K,9,FALSE)</f>
        <v>1896 West Dr, Portland, OR 65842</v>
      </c>
      <c r="L25" t="str">
        <f>VLOOKUP(A25,[1]order!$A:$K,10,FALSE)</f>
        <v xml:space="preserve">OP65001 </v>
      </c>
      <c r="M25">
        <f>VLOOKUP(A25,[1]order!$A:$K,11,FALSE)</f>
        <v>0</v>
      </c>
    </row>
    <row r="26" spans="1:13" x14ac:dyDescent="0.3">
      <c r="A26">
        <v>1005</v>
      </c>
      <c r="B26">
        <v>2400</v>
      </c>
      <c r="C26">
        <v>2401</v>
      </c>
      <c r="D26">
        <v>3</v>
      </c>
      <c r="E26">
        <f>VLOOKUP(A26,[1]order!$A:$K,3,FALSE)</f>
        <v>8</v>
      </c>
      <c r="F26">
        <f>VLOOKUP(A26,[1]order!$A:$K,4,FALSE)</f>
        <v>6.25E-2</v>
      </c>
      <c r="G26">
        <f>VLOOKUP(A26,[1]order!$A:$K,5,FALSE)</f>
        <v>100.2</v>
      </c>
      <c r="H26" s="3">
        <f>VLOOKUP(A26,[1]order!$A:$K,6,FALSE)</f>
        <v>43386</v>
      </c>
      <c r="I26" s="3">
        <f>VLOOKUP(A26,[1]order!$A:$K,7,FALSE)</f>
        <v>43389</v>
      </c>
      <c r="J26" t="str">
        <f>VLOOKUP(A26,[1]order!$A:$K,8,FALSE)</f>
        <v>Sophie Sutton</v>
      </c>
      <c r="K26" t="str">
        <f>VLOOKUP(A26,[1]order!$A:$K,9,FALSE)</f>
        <v>1896 West Dr, Portland, OR 65842</v>
      </c>
      <c r="L26" t="str">
        <f>VLOOKUP(A26,[1]order!$A:$K,10,FALSE)</f>
        <v xml:space="preserve">OP65001 </v>
      </c>
      <c r="M26">
        <f>VLOOKUP(A26,[1]order!$A:$K,11,FALSE)</f>
        <v>0</v>
      </c>
    </row>
    <row r="27" spans="1:13" x14ac:dyDescent="0.3">
      <c r="A27">
        <v>1006</v>
      </c>
      <c r="B27">
        <v>2400</v>
      </c>
      <c r="C27">
        <v>2402</v>
      </c>
      <c r="D27">
        <v>2</v>
      </c>
      <c r="E27">
        <f>VLOOKUP(A27,[1]order!$A:$K,3,FALSE)</f>
        <v>5</v>
      </c>
      <c r="F27">
        <f>VLOOKUP(A27,[1]order!$A:$K,4,FALSE)</f>
        <v>0.10249999999999999</v>
      </c>
      <c r="G27">
        <f>VLOOKUP(A27,[1]order!$A:$K,5,FALSE)</f>
        <v>58.52</v>
      </c>
      <c r="H27" s="3">
        <f>VLOOKUP(A27,[1]order!$A:$K,6,FALSE)</f>
        <v>43394</v>
      </c>
      <c r="I27" s="3">
        <f>VLOOKUP(A27,[1]order!$A:$K,7,FALSE)</f>
        <v>43397</v>
      </c>
      <c r="J27" t="str">
        <f>VLOOKUP(A27,[1]order!$A:$K,8,FALSE)</f>
        <v>Wendy West</v>
      </c>
      <c r="K27" t="str">
        <f>VLOOKUP(A27,[1]order!$A:$K,9,FALSE)</f>
        <v>1252 Vine St, Chicago, IL 73215</v>
      </c>
      <c r="L27" t="str">
        <f>VLOOKUP(A27,[1]order!$A:$K,10,FALSE)</f>
        <v xml:space="preserve">XH66001 </v>
      </c>
      <c r="M27">
        <f>VLOOKUP(A27,[1]order!$A:$K,11,FALSE)</f>
        <v>1</v>
      </c>
    </row>
    <row r="28" spans="1:13" x14ac:dyDescent="0.3">
      <c r="A28">
        <v>1006</v>
      </c>
      <c r="B28">
        <v>2500</v>
      </c>
      <c r="C28">
        <v>2501</v>
      </c>
      <c r="D28">
        <v>3</v>
      </c>
      <c r="E28">
        <f>VLOOKUP(A28,[1]order!$A:$K,3,FALSE)</f>
        <v>5</v>
      </c>
      <c r="F28">
        <f>VLOOKUP(A28,[1]order!$A:$K,4,FALSE)</f>
        <v>0.10249999999999999</v>
      </c>
      <c r="G28">
        <f>VLOOKUP(A28,[1]order!$A:$K,5,FALSE)</f>
        <v>58.52</v>
      </c>
      <c r="H28" s="3">
        <f>VLOOKUP(A28,[1]order!$A:$K,6,FALSE)</f>
        <v>43394</v>
      </c>
      <c r="I28" s="3">
        <f>VLOOKUP(A28,[1]order!$A:$K,7,FALSE)</f>
        <v>43397</v>
      </c>
      <c r="J28" t="str">
        <f>VLOOKUP(A28,[1]order!$A:$K,8,FALSE)</f>
        <v>Wendy West</v>
      </c>
      <c r="K28" t="str">
        <f>VLOOKUP(A28,[1]order!$A:$K,9,FALSE)</f>
        <v>1252 Vine St, Chicago, IL 73215</v>
      </c>
      <c r="L28" t="str">
        <f>VLOOKUP(A28,[1]order!$A:$K,10,FALSE)</f>
        <v xml:space="preserve">XH66001 </v>
      </c>
      <c r="M28">
        <f>VLOOKUP(A28,[1]order!$A:$K,11,FALSE)</f>
        <v>1</v>
      </c>
    </row>
    <row r="29" spans="1:13" x14ac:dyDescent="0.3">
      <c r="A29">
        <v>1006</v>
      </c>
      <c r="B29">
        <v>2500</v>
      </c>
      <c r="C29">
        <v>2502</v>
      </c>
      <c r="D29">
        <v>1</v>
      </c>
      <c r="E29">
        <f>VLOOKUP(A29,[1]order!$A:$K,3,FALSE)</f>
        <v>5</v>
      </c>
      <c r="F29">
        <f>VLOOKUP(A29,[1]order!$A:$K,4,FALSE)</f>
        <v>0.10249999999999999</v>
      </c>
      <c r="G29">
        <f>VLOOKUP(A29,[1]order!$A:$K,5,FALSE)</f>
        <v>58.52</v>
      </c>
      <c r="H29" s="3">
        <f>VLOOKUP(A29,[1]order!$A:$K,6,FALSE)</f>
        <v>43394</v>
      </c>
      <c r="I29" s="3">
        <f>VLOOKUP(A29,[1]order!$A:$K,7,FALSE)</f>
        <v>43397</v>
      </c>
      <c r="J29" t="str">
        <f>VLOOKUP(A29,[1]order!$A:$K,8,FALSE)</f>
        <v>Wendy West</v>
      </c>
      <c r="K29" t="str">
        <f>VLOOKUP(A29,[1]order!$A:$K,9,FALSE)</f>
        <v>1252 Vine St, Chicago, IL 73215</v>
      </c>
      <c r="L29" t="str">
        <f>VLOOKUP(A29,[1]order!$A:$K,10,FALSE)</f>
        <v xml:space="preserve">XH66001 </v>
      </c>
      <c r="M29">
        <f>VLOOKUP(A29,[1]order!$A:$K,11,FALSE)</f>
        <v>1</v>
      </c>
    </row>
    <row r="30" spans="1:13" x14ac:dyDescent="0.3">
      <c r="A30">
        <v>1006</v>
      </c>
      <c r="B30">
        <v>2600</v>
      </c>
      <c r="C30">
        <v>2601</v>
      </c>
      <c r="D30">
        <v>2</v>
      </c>
      <c r="E30">
        <f>VLOOKUP(A30,[1]order!$A:$K,3,FALSE)</f>
        <v>5</v>
      </c>
      <c r="F30">
        <f>VLOOKUP(A30,[1]order!$A:$K,4,FALSE)</f>
        <v>0.10249999999999999</v>
      </c>
      <c r="G30">
        <f>VLOOKUP(A30,[1]order!$A:$K,5,FALSE)</f>
        <v>58.52</v>
      </c>
      <c r="H30" s="3">
        <f>VLOOKUP(A30,[1]order!$A:$K,6,FALSE)</f>
        <v>43394</v>
      </c>
      <c r="I30" s="3">
        <f>VLOOKUP(A30,[1]order!$A:$K,7,FALSE)</f>
        <v>43397</v>
      </c>
      <c r="J30" t="str">
        <f>VLOOKUP(A30,[1]order!$A:$K,8,FALSE)</f>
        <v>Wendy West</v>
      </c>
      <c r="K30" t="str">
        <f>VLOOKUP(A30,[1]order!$A:$K,9,FALSE)</f>
        <v>1252 Vine St, Chicago, IL 73215</v>
      </c>
      <c r="L30" t="str">
        <f>VLOOKUP(A30,[1]order!$A:$K,10,FALSE)</f>
        <v xml:space="preserve">XH66001 </v>
      </c>
      <c r="M30">
        <f>VLOOKUP(A30,[1]order!$A:$K,11,FALSE)</f>
        <v>1</v>
      </c>
    </row>
    <row r="31" spans="1:13" x14ac:dyDescent="0.3">
      <c r="A31">
        <v>1006</v>
      </c>
      <c r="B31">
        <v>2600</v>
      </c>
      <c r="C31">
        <v>2602</v>
      </c>
      <c r="D31">
        <v>1</v>
      </c>
      <c r="E31">
        <f>VLOOKUP(A31,[1]order!$A:$K,3,FALSE)</f>
        <v>5</v>
      </c>
      <c r="F31">
        <f>VLOOKUP(A31,[1]order!$A:$K,4,FALSE)</f>
        <v>0.10249999999999999</v>
      </c>
      <c r="G31">
        <f>VLOOKUP(A31,[1]order!$A:$K,5,FALSE)</f>
        <v>58.52</v>
      </c>
      <c r="H31" s="3">
        <f>VLOOKUP(A31,[1]order!$A:$K,6,FALSE)</f>
        <v>43394</v>
      </c>
      <c r="I31" s="3">
        <f>VLOOKUP(A31,[1]order!$A:$K,7,FALSE)</f>
        <v>43397</v>
      </c>
      <c r="J31" t="str">
        <f>VLOOKUP(A31,[1]order!$A:$K,8,FALSE)</f>
        <v>Wendy West</v>
      </c>
      <c r="K31" t="str">
        <f>VLOOKUP(A31,[1]order!$A:$K,9,FALSE)</f>
        <v>1252 Vine St, Chicago, IL 73215</v>
      </c>
      <c r="L31" t="str">
        <f>VLOOKUP(A31,[1]order!$A:$K,10,FALSE)</f>
        <v xml:space="preserve">XH66001 </v>
      </c>
      <c r="M31">
        <f>VLOOKUP(A31,[1]order!$A:$K,11,FALSE)</f>
        <v>1</v>
      </c>
    </row>
  </sheetData>
  <pageMargins left="0.7" right="0.7" top="0.75" bottom="0.75" header="0.3" footer="0.3"/>
  <pageSetup orientation="portrait" r:id="rId1"/>
</worksheet>
</file>