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1617188B-1100-4C27-9B95-F731871E7A37}"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Cleaned_Table!$A$7:$L$111</definedName>
    <definedName name="Slicer_Cmrcl._Units">#N/A</definedName>
    <definedName name="Slicer_Cmrcl._Units1">#N/A</definedName>
    <definedName name="Slicer_Cmrcl._Units2">#N/A</definedName>
  </definedNames>
  <calcPr calcId="191029"/>
  <pivotCaches>
    <pivotCache cacheId="37" r:id="rId6"/>
    <pivotCache cacheId="39" r:id="rId7"/>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<sst xmlns="http://schemas.openxmlformats.org/spreadsheetml/2006/main" count="2918" uniqueCount="1095">
  <si>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</si>
  <si>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</si>
  <si>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</si>
  <si>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</si>
  <si>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</si>
  <si>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</si>
  <si>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</si>
  <si>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</si>
  <si>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</si>
  <si>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</si>
  <si>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</si>
  <si>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</si>
  <si>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</si>
  <si>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</si>
  <si>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</si>
  <si>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</si>
  <si>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</si>
  <si>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</si>
  <si>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</si>
  <si>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</si>
  <si>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</si>
  <si>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</si>
  <si>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</si>
  <si>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</si>
  <si>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</si>
  <si>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</si>
  <si>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</si>
  <si>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</si>
  <si>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</si>
  <si>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</si>
  <si>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</si>
  <si>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</si>
  <si>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</si>
  <si>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</si>
  <si>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</si>
  <si>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</si>
  <si>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</si>
  <si>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</si>
  <si>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</si>
  <si>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</si>
  <si>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</si>
  <si>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</si>
  <si>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</si>
  <si>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</si>
  <si>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</si>
  <si>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</si>
  <si>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</si>
  <si>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</si>
  <si>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</si>
  <si>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</si>
  <si>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</si>
  <si>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</si>
  <si>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</si>
  <si>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</si>
  <si>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</si>
  <si>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</si>
  <si>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</si>
  <si>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</si>
  <si>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</si>
  <si>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</si>
  <si>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</si>
  <si>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</si>
  <si>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</si>
  <si>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</si>
  <si>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</si>
  <si>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</si>
  <si>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</si>
  <si>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</si>
  <si>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</si>
  <si>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</si>
  <si>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</si>
  <si>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</si>
  <si>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</si>
  <si>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</si>
  <si>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</si>
  <si>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</si>
  <si>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</si>
  <si>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</si>
  <si>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</si>
  <si>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</si>
  <si>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</si>
  <si>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</si>
  <si>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</si>
  <si>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</si>
  <si>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</si>
  <si>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</si>
  <si>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</si>
  <si>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</si>
  <si>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</si>
  <si>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</si>
  <si>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</si>
  <si>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</si>
  <si>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</si>
  <si>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</si>
  <si>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</si>
  <si>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</si>
  <si>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</si>
  <si>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</si>
  <si>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</si>
  <si>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</si>
  <si>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</si>
  <si>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</si>
  <si>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</si>
  <si>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</si>
  <si>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</si>
  <si>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</si>
  <si>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</si>
  <si>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</si>
  <si>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</si>
  <si>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</si>
  <si>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</si>
  <si>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</si>
  <si>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</si>
  <si>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</si>
  <si>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</si>
  <si>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</si>
  <si>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</si>
  <si>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</si>
  <si>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</si>
  <si>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</si>
  <si>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</si>
  <si>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</si>
  <si>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</si>
  <si>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</si>
  <si>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</si>
  <si>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</si>
  <si>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</si>
  <si>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</si>
  <si>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</si>
  <si>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</si>
  <si>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</si>
  <si>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</si>
  <si>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</si>
  <si>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</si>
  <si>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</si>
  <si>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</si>
  <si>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</si>
  <si>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</si>
  <si>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</si>
  <si>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</si>
  <si>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</si>
  <si>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</si>
  <si>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</si>
  <si>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</si>
  <si>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</si>
  <si>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</si>
  <si>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</si>
  <si>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</si>
  <si>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</si>
  <si>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</si>
  <si>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</si>
  <si>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</si>
  <si>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</si>
  <si>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</si>
  <si>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</si>
  <si>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</si>
  <si>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</si>
  <si>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</si>
  <si>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</si>
  <si>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</si>
  <si>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</si>
  <si>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</si>
  <si>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</si>
  <si>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</si>
  <si>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</si>
  <si>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</si>
  <si>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</si>
  <si>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</si>
  <si>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</si>
  <si>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</si>
  <si>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</si>
  <si>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</si>
  <si>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</si>
  <si>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</si>
  <si>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</si>
  <si>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</si>
  <si>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</si>
  <si>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</si>
  <si>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</si>
  <si>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</si>
  <si>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</si>
  <si>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</si>
  <si>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</si>
  <si>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</si>
  <si>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</si>
  <si>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</si>
  <si>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</si>
  <si>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</si>
  <si>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</si>
  <si>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</si>
  <si>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</si>
  <si>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</si>
  <si>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</si>
  <si>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</si>
  <si>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</si>
  <si>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</si>
  <si>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</si>
  <si>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</si>
  <si>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</si>
  <si>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</si>
  <si>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</si>
  <si>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</si>
  <si>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</si>
  <si>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</si>
  <si>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</si>
  <si>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</si>
  <si>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</si>
  <si>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</si>
  <si>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</si>
  <si>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</si>
  <si>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</si>
  <si>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</si>
  <si>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</si>
  <si>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</si>
  <si>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</si>
  <si>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</si>
  <si>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</si>
  <si>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</si>
  <si>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</si>
  <si>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</si>
  <si>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</si>
  <si>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</si>
  <si>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</si>
  <si>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</si>
  <si>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</si>
  <si>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</si>
  <si>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</si>
  <si>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</si>
  <si>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</si>
  <si>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</si>
  <si>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</si>
  <si>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</si>
  <si>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</si>
  <si>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</si>
  <si>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</si>
  <si>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</si>
  <si>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</si>
  <si>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</si>
  <si>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</si>
  <si>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</si>
  <si>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</si>
  <si>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</si>
  <si>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</si>
  <si>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</si>
  <si>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</si>
  <si>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</si>
  <si>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</si>
  <si>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</si>
  <si>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</si>
  <si>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</si>
  <si>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</si>
  <si>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</si>
  <si>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</si>
  <si>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</si>
  <si>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</si>
  <si>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</si>
  <si>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</si>
  <si>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</si>
  <si>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</si>
  <si>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</si>
  <si>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</si>
  <si>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</si>
  <si>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</si>
  <si>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</si>
  <si>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</si>
  <si>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</si>
  <si>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</si>
  <si>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</si>
  <si>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</si>
  <si>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</si>
  <si>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</si>
  <si>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</si>
  <si>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</si>
  <si>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</si>
  <si>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</si>
  <si>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</si>
  <si>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</si>
  <si>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</si>
  <si>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</si>
  <si>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</si>
  <si>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</si>
  <si>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</si>
  <si>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</si>
  <si>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</si>
  <si>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</si>
  <si>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</si>
  <si>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</si>
  <si>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</si>
  <si>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</si>
  <si>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</si>
  <si>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</si>
  <si>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</si>
  <si>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</si>
  <si>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</si>
  <si>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</si>
  <si>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</si>
  <si>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</si>
  <si>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</si>
  <si>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</si>
  <si>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</si>
  <si>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</si>
  <si>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</si>
  <si>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</si>
  <si>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</si>
  <si>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</si>
  <si>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</si>
  <si>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</si>
  <si>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</si>
  <si>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</si>
  <si>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</si>
  <si>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</si>
  <si>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</si>
  <si>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</si>
  <si>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</si>
  <si>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</si>
  <si>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</si>
  <si>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</si>
  <si>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</si>
  <si>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</si>
  <si>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</si>
  <si>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</si>
  <si>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</si>
  <si>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</si>
  <si>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</si>
  <si>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</si>
  <si>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</si>
  <si>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</si>
  <si>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</si>
  <si>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</si>
  <si>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</si>
  <si>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</si>
  <si>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</si>
  <si>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</si>
  <si>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</si>
  <si>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</si>
  <si>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</si>
  <si>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</si>
  <si>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</si>
  <si>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</si>
  <si>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</si>
  <si>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</si>
  <si>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</si>
  <si>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</si>
  <si>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</si>
  <si>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</si>
  <si>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</si>
  <si>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</si>
  <si>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</si>
  <si>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</si>
  <si>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</si>
  <si>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</si>
  <si>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</si>
  <si>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</si>
  <si>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</si>
  <si>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</si>
  <si>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</si>
  <si>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</si>
  <si>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</si>
  <si>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</si>
  <si>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</si>
  <si>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</si>
  <si>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</si>
  <si>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</si>
  <si>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</si>
  <si>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</si>
  <si>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</si>
  <si>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</si>
  <si>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</si>
  <si>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</si>
  <si>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</si>
  <si>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</si>
  <si>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</si>
  <si>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</si>
  <si>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</si>
  <si>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</si>
  <si>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</si>
  <si>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</si>
  <si>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</si>
  <si>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</si>
  <si>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</si>
  <si>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</si>
  <si>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</si>
  <si>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</si>
  <si>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</si>
  <si>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</si>
  <si>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</si>
  <si>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</si>
  <si>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</si>
  <si>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</si>
  <si>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</si>
  <si>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</si>
  <si>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</si>
  <si>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</si>
  <si>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</si>
  <si>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</si>
  <si>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</si>
  <si>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</si>
  <si>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</si>
  <si>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</si>
  <si>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</si>
  <si>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</si>
  <si>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</si>
  <si>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</si>
  <si>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</si>
  <si>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</si>
  <si>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</si>
  <si>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</si>
  <si>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</si>
  <si>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</si>
  <si>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</si>
  <si>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</si>
  <si>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</si>
  <si>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</si>
  <si>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</si>
  <si>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</si>
  <si>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</si>
  <si>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</si>
  <si>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</si>
  <si>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</si>
  <si>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</si>
  <si>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</si>
  <si>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</si>
  <si>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</si>
  <si>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</si>
  <si>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</si>
  <si>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</si>
  <si>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</si>
  <si>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</si>
  <si>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</si>
  <si>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</si>
  <si>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</si>
  <si>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</si>
  <si>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</si>
  <si>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</si>
  <si>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</si>
  <si>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</si>
  <si>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</si>
  <si>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</si>
  <si>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</si>
  <si>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</si>
  <si>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</si>
  <si>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</si>
  <si>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</si>
  <si>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</si>
  <si>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</si>
  <si>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</si>
  <si>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</si>
  <si>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</si>
  <si>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</si>
  <si>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</si>
  <si>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</si>
  <si>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</si>
  <si>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</si>
  <si>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</si>
  <si>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</si>
  <si>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</si>
  <si>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</si>
  <si>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</si>
  <si>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</si>
  <si>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</si>
  <si>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</si>
  <si>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</si>
  <si>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</si>
  <si>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</si>
  <si>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</si>
  <si>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</si>
  <si>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</si>
  <si>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</si>
  <si>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</si>
  <si>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</si>
  <si>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</si>
  <si>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</si>
  <si>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</si>
  <si>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</si>
  <si>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</si>
  <si>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</si>
  <si>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</si>
  <si>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</si>
  <si>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</si>
  <si>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</si>
  <si>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</si>
  <si>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</si>
  <si>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</si>
  <si>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</si>
  <si>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</si>
  <si>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</si>
  <si>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</si>
  <si>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</si>
  <si>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</si>
  <si>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</si>
  <si>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</si>
  <si>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</si>
  <si>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</si>
  <si>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</si>
  <si>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</si>
  <si>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</si>
  <si>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</si>
  <si>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</si>
  <si>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</si>
  <si>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</si>
  <si>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</si>
  <si>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</si>
  <si>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</si>
  <si>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</si>
  <si>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</si>
  <si>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</si>
  <si>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</si>
  <si>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</si>
  <si>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</si>
  <si>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</si>
  <si>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</si>
  <si>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</si>
  <si>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</si>
  <si>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</si>
  <si>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</si>
  <si>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</si>
  <si>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</si>
  <si>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</si>
  <si>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</si>
  <si>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</si>
  <si>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</si>
  <si>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</si>
  <si>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</si>
  <si>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</si>
  <si>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</si>
  <si>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</si>
  <si>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</si>
  <si>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</si>
  <si>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</si>
  <si>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</si>
  <si>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</si>
  <si>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</si>
  <si>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</si>
  <si>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</si>
  <si>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</si>
  <si>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</si>
  <si>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</si>
  <si>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</si>
  <si>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</si>
  <si>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</si>
  <si>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</si>
  <si>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</si>
  <si>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</si>
  <si>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</si>
  <si>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</si>
  <si>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</si>
  <si>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</si>
  <si>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</si>
  <si>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</si>
  <si>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</si>
  <si>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</si>
  <si>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</si>
  <si>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</si>
  <si>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</si>
  <si>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</si>
  <si>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</si>
  <si>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</si>
  <si>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</si>
  <si>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</si>
  <si>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</si>
  <si>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</si>
  <si>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</si>
  <si>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</si>
  <si>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</si>
  <si>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</si>
  <si>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</si>
  <si>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</si>
  <si>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</si>
  <si>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</si>
  <si>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</si>
  <si>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</si>
  <si>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</si>
  <si>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</si>
  <si>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</si>
  <si>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</si>
  <si>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</si>
  <si>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</si>
  <si>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</si>
  <si>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</si>
  <si>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</si>
  <si>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</si>
  <si>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</si>
  <si>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</si>
  <si>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</si>
  <si>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</si>
  <si>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</si>
  <si>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</si>
  <si>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</si>
  <si>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</si>
  <si>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</si>
  <si>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</si>
  <si>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</si>
  <si>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</si>
  <si>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</si>
  <si>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</si>
  <si>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</si>
  <si>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</si>
  <si>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</si>
  <si>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</si>
  <si>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</si>
  <si>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</si>
  <si>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</si>
  <si>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</si>
  <si>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</si>
  <si>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</si>
  <si>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</si>
  <si>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</si>
  <si>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</si>
  <si>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</si>
  <si>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</si>
  <si>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</si>
  <si>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</si>
  <si>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</si>
  <si>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</si>
  <si>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</si>
  <si>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</si>
  <si>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</si>
  <si>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</si>
  <si>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</si>
  <si>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</si>
  <si>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</si>
  <si>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</si>
  <si>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</si>
  <si>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</si>
  <si>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</si>
  <si>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</si>
  <si>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</si>
  <si>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</si>
  <si>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</si>
  <si>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</si>
  <si>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</si>
  <si>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</si>
  <si>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</si>
  <si>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</si>
  <si>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</si>
  <si>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</si>
  <si>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</si>
  <si>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</si>
  <si>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</si>
  <si>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</si>
  <si>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</si>
  <si>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</si>
  <si>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</si>
  <si>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</si>
  <si>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</si>
  <si>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</si>
  <si>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</si>
  <si>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</si>
  <si>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</si>
  <si>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</si>
  <si>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</si>
  <si>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</si>
  <si>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</si>
  <si>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</si>
  <si>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</si>
  <si>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</si>
  <si>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</si>
  <si>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</si>
  <si>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</si>
  <si>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</si>
  <si>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</si>
  <si>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</si>
  <si>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</si>
  <si>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</si>
  <si>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</si>
  <si>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</si>
  <si>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</si>
  <si>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</si>
  <si>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</si>
  <si>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</si>
  <si>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</si>
  <si>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</si>
  <si>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</si>
  <si>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</si>
  <si>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</si>
  <si>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</si>
  <si>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</si>
  <si>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</si>
  <si>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</si>
  <si>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</si>
  <si>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</si>
  <si>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</si>
  <si>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</si>
  <si>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</si>
  <si>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</si>
  <si>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</si>
  <si>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</si>
  <si>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</si>
  <si>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</si>
  <si>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</si>
  <si>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</si>
  <si>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</si>
  <si>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</si>
  <si>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</si>
  <si>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</si>
  <si>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</si>
  <si>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</si>
  <si>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</si>
  <si>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</si>
  <si>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</si>
  <si>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</si>
  <si>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</si>
  <si>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</si>
  <si>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</si>
  <si>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</si>
  <si>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</si>
  <si>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</si>
  <si>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</si>
  <si>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</si>
  <si>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</si>
  <si>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</si>
  <si>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</si>
  <si>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</si>
  <si>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</si>
  <si>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</si>
  <si>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</si>
  <si>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</si>
  <si>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</si>
  <si>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</si>
  <si>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</si>
  <si>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</si>
  <si>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</si>
  <si>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</si>
  <si>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</si>
  <si>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</si>
  <si>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</si>
  <si>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</si>
  <si>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</si>
  <si>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</si>
  <si>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</si>
  <si>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</si>
  <si>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</si>
  <si>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</si>
  <si>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</si>
  <si>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</si>
  <si>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</si>
  <si>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</si>
  <si>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</si>
  <si>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</si>
  <si>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</si>
  <si>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</si>
  <si>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</si>
  <si>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</si>
  <si>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</si>
  <si>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</si>
  <si>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</si>
  <si>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</si>
  <si>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</si>
  <si>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</si>
  <si>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</si>
  <si>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</si>
  <si>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</si>
  <si>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</si>
  <si>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</si>
  <si>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</si>
  <si>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</si>
  <si>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</si>
  <si>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</si>
  <si>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</si>
  <si>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</si>
  <si>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</si>
  <si>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</si>
  <si>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</si>
  <si>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</si>
  <si>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</si>
  <si>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</si>
  <si>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</si>
  <si>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</si>
  <si>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</si>
  <si>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</si>
  <si>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</si>
  <si>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</si>
  <si>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</si>
  <si>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</si>
  <si>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</si>
  <si>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</si>
  <si>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</si>
  <si>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</si>
  <si>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</si>
  <si>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</si>
  <si>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</si>
  <si>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</si>
  <si>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</si>
  <si>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</si>
  <si>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</si>
  <si>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</si>
  <si>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</si>
  <si>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</si>
  <si>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</si>
  <si>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</si>
  <si>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</si>
  <si>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</si>
  <si>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</si>
  <si>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</si>
  <si>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</si>
  <si>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</si>
  <si>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</si>
  <si>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</si>
  <si>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</si>
  <si>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</si>
  <si>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</si>
  <si>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</si>
  <si>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</si>
  <si>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</si>
  <si>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</si>
  <si>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</si>
  <si>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</si>
  <si>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</si>
  <si>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</si>
  <si>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</si>
  <si>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</si>
  <si>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</si>
  <si>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</si>
  <si>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</si>
  <si>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</si>
  <si>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</si>
  <si>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</si>
  <si>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</si>
  <si>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</si>
  <si>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</si>
  <si>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</si>
  <si>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</si>
  <si>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</si>
  <si>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</si>
  <si>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</si>
  <si>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</si>
  <si>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</si>
  <si>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</si>
  <si>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</si>
  <si>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</si>
  <si>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</si>
  <si>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</si>
  <si>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</si>
  <si>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</si>
  <si>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</si>
  <si>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</si>
  <si>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</si>
  <si>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</si>
  <si>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</si>
  <si>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</si>
  <si>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</si>
  <si>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</si>
  <si>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</si>
  <si>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</si>
  <si>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</si>
  <si>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</si>
  <si>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</si>
  <si>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</si>
  <si>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</si>
  <si>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</si>
  <si>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</si>
  <si>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</si>
  <si>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</si>
  <si>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</si>
  <si>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</si>
  <si>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</si>
  <si>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</si>
  <si>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</si>
  <si>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</si>
  <si>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</si>
  <si>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</si>
  <si>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</si>
  <si>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</si>
  <si>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</si>
  <si>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</si>
  <si>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</si>
  <si>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</si>
  <si>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</si>
  <si>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</si>
  <si>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</si>
  <si>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</si>
  <si>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</si>
  <si>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</si>
  <si>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</si>
  <si>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</si>
  <si>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</si>
  <si>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</si>
  <si>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</si>
  <si>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</si>
  <si>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</si>
  <si>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</si>
  <si>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</si>
  <si>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</si>
  <si>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</si>
  <si>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</si>
  <si>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</si>
  <si>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</si>
  <si>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</si>
  <si>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</si>
  <si>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</si>
  <si>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</si>
  <si>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</si>
  <si>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</si>
  <si>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</si>
  <si>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</si>
  <si>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</si>
  <si>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</si>
  <si>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</si>
  <si>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</si>
  <si>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</si>
  <si>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</si>
  <si>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</si>
  <si>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</si>
  <si>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</si>
  <si>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</si>
  <si>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</si>
  <si>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</si>
  <si>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</si>
  <si>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</si>
  <si>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</si>
  <si>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</si>
  <si>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</si>
  <si>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</si>
  <si>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</si>
  <si>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</si>
  <si>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</si>
  <si>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</si>
  <si>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</si>
  <si>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</si>
  <si>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</si>
  <si>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</si>
  <si>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</si>
  <si>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</si>
  <si>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</si>
  <si>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</si>
  <si>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</si>
  <si>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</si>
  <si>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</si>
  <si>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</si>
  <si>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</si>
  <si>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</si>
  <si>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</si>
  <si>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</si>
  <si>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</si>
  <si>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</si>
  <si>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</si>
  <si>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</si>
  <si>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</si>
  <si>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</si>
  <si>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</si>
  <si>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</si>
  <si>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</si>
  <si>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</si>
  <si>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</si>
  <si>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</si>
  <si>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</si>
  <si>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</si>
  <si>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</si>
  <si>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</si>
  <si>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</si>
  <si>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</si>
  <si>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</si>
  <si>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</si>
  <si>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</si>
  <si>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</si>
  <si>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Total Annual Income</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</si>
  <si>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</si>
  <si>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</si>
  <si>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</si>
  <si>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</si>
  <si>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</si>
  <si>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</si>
  <si>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</si>
  <si>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</si>
  <si>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</si>
  <si>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</si>
  <si>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</si>
  <si>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</si>
  <si>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</si>
  <si>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</si>
  <si>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</si>
  <si>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</si>
  <si>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</si>
  <si>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</si>
  <si>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</si>
  <si>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</si>
  <si>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</si>
  <si>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</si>
  <si>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</si>
  <si>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</si>
  <si>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</si>
  <si>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</si>
  <si>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</si>
  <si>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</si>
  <si>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</si>
  <si>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</si>
  <si>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</si>
  <si>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</si>
  <si>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</si>
  <si>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</si>
  <si>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</si>
  <si>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215-12 91 Ave</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</si>
  <si>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</si>
  <si>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</si>
  <si>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</si>
  <si>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</si>
  <si>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</si>
  <si>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</si>
  <si>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</si>
  <si>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</si>
  <si>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</si>
  <si>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</si>
  <si>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</si>
  <si>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</si>
  <si>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</si>
  <si>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1639 Broadway</t>
  </si>
  <si>
    <t>12802 135 Ave</t>
  </si>
  <si>
    <t>7606 Rockaway Blvd</t>
  </si>
  <si>
    <t>385 Nostrand Ave</t>
  </si>
  <si>
    <t>82 Central Ave</t>
  </si>
  <si>
    <t>7615 47 Ave</t>
  </si>
  <si>
    <t>378 Central Ave</t>
  </si>
  <si>
    <t>103-20 Corona Ave</t>
  </si>
  <si>
    <t>3024 23Rd St Astoria</t>
  </si>
  <si>
    <t>936 Seneca Ave</t>
  </si>
  <si>
    <t>229 Kingston Ave</t>
  </si>
  <si>
    <t>65 Scholes Street</t>
  </si>
  <si>
    <t>229 Central Ave #3, Brooklyn, Ny 11221</t>
  </si>
  <si>
    <t>413 Greene Ave</t>
  </si>
  <si>
    <t>764 Seneca Ave</t>
  </si>
  <si>
    <t>9 Menahan Street</t>
  </si>
  <si>
    <t>3825 3Rd Ave</t>
  </si>
  <si>
    <t>539 Metropolitan Ave</t>
  </si>
  <si>
    <t>Jerome Ave</t>
  </si>
  <si>
    <t>43-20 Greenpoint Ave</t>
  </si>
  <si>
    <t>275 S. Broadway</t>
  </si>
  <si>
    <t>279 Saint Nicholas Ave</t>
  </si>
  <si>
    <t>52 Russell Street</t>
  </si>
  <si>
    <t>1097 Madison Street</t>
  </si>
  <si>
    <t>406 Broadway</t>
  </si>
  <si>
    <t>1225 Union Ave</t>
  </si>
  <si>
    <t>1075 Grant Ave, 234 E 166Th St</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</si>
  <si>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</si>
  <si>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</si>
  <si>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</si>
  <si>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</si>
  <si>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</si>
  <si>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</si>
  <si>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</si>
  <si>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</si>
  <si>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</si>
  <si>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</si>
  <si>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</si>
  <si>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3044 14 St</t>
  </si>
  <si>
    <t>284 Suydam Street</t>
  </si>
  <si>
    <t>315 Woodbine Street</t>
  </si>
  <si>
    <t>371 Douglass Street</t>
  </si>
  <si>
    <t>14 Stockholm Street</t>
  </si>
  <si>
    <t>237 Madison Street</t>
  </si>
  <si>
    <t>833 Bushwick Ave #1I, Brooklyn, Ny 11221</t>
  </si>
  <si>
    <t>169 Irving Ave</t>
  </si>
  <si>
    <t>101 Skillman Ave</t>
  </si>
  <si>
    <t>656 Classon Ave</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</si>
  <si>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</si>
  <si>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</si>
  <si>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</si>
  <si>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</si>
  <si>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</si>
  <si>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</si>
  <si>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</si>
  <si>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</si>
  <si>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</si>
  <si>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427 Metropolitan Ave</t>
  </si>
  <si>
    <t>210 Devoe St Brooklyn</t>
  </si>
  <si>
    <t>276 Cornelia Street</t>
  </si>
  <si>
    <t>677 Seneca Ace</t>
  </si>
  <si>
    <t xml:space="preserve">243 Starr Streat </t>
  </si>
  <si>
    <t>30-20 34Th Street</t>
  </si>
  <si>
    <t>3020 34Th St</t>
  </si>
  <si>
    <t>1701 Gates Ave</t>
  </si>
  <si>
    <t>780 Nostrand Ave</t>
  </si>
  <si>
    <t>59 Devoe Street</t>
  </si>
  <si>
    <t>151 Kingsland Ave</t>
  </si>
  <si>
    <t>35-02 150Th Place</t>
  </si>
  <si>
    <t>1864 Linden Street, Flushing 11385</t>
  </si>
  <si>
    <t>4711 38 Street</t>
  </si>
  <si>
    <t>3216 31St Ave</t>
  </si>
  <si>
    <t>3056 12Th St Astoria</t>
  </si>
  <si>
    <t>680 Hart Street</t>
  </si>
  <si>
    <t>1105 Cypress Ave</t>
  </si>
  <si>
    <t>3311 36 Ave</t>
  </si>
  <si>
    <t>6685 Forest Ave</t>
  </si>
  <si>
    <t>304 Leonard Street</t>
  </si>
  <si>
    <t>1267 Gates Ave</t>
  </si>
  <si>
    <t>992 Jefferson Ave Brooklyn 11221</t>
  </si>
  <si>
    <t>510 Macdonough Street</t>
  </si>
  <si>
    <t>5605 Metropolitana Ve</t>
  </si>
  <si>
    <t>604 E 102 Street</t>
  </si>
  <si>
    <t>Grand Total</t>
  </si>
  <si>
    <t>Average of Cap Rate</t>
  </si>
  <si>
    <t>Average of Price Per Unit</t>
  </si>
  <si>
    <t>Average of Taxes</t>
  </si>
  <si>
    <t>Sum of Cmrcl. Units</t>
  </si>
  <si>
    <t>Multi-Family Investment Opportunities</t>
  </si>
  <si>
    <t>In Brooklyn and Queens, 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</si>
</sst>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2" formatCode="_(&quot;$&quot;* #,##0_);_(&quot;$&quot;* \(#,##0\);_(&quot;$&quot;* &quot;-&quot;_);_(@_)"/>
    <numFmt numFmtId="44" formatCode="_(&quot;$&quot;* #,##0.00_);_(&quot;$&quot;* \(#,##0.00\);_(&quot;$&quot;* &quot;-&quot;??_);_(@_)"/>
    <numFmt numFmtId="164" formatCode="m/d/yy;@"/>
    <numFmt numFmtId="165" formatCode="&quot;$&quot;#,##0"/>
    <numFmt numFmtId="173" formatCode="_(&quot;$&quot;* #,##0_);_(&quot;$&quot;* \(#,##0\);_(&quot;$&quot;* &quot;-&quot;??_);_(@_)"/>
    <numFmt numFmtId="175" formatCode="_(* #,##0_);_(* \(#,##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38">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0" fontId="0" fillId="0" borderId="0" xfId="0" applyNumberFormat="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73" fontId="0" fillId="0" borderId="0" xfId="0" applyNumberFormat="1"/>
    <xf numFmtId="175" fontId="0" fillId="0" borderId="0" xfId="0" applyNumberFormat="1"/>
    <xf numFmtId="0" fontId="8" fillId="12" borderId="0" xfId="0" applyFont="1" applyFill="1" applyAlignment="1">
      <alignment horizontal="centerContinuous"/>
    </xf>
  </cellXfs>
  <cellStyles count="4">
    <cellStyle name="Currency" xfId="1" builtinId="4"/>
    <cellStyle name="Hyperlink" xfId="3" builtinId="8"/>
    <cellStyle name="Normal" xfId="0" builtinId="0"/>
    <cellStyle name="Percent" xfId="2" builtinId="5"/>
  </cellStyles>
  <dxfs count="39">
    <dxf>
      <numFmt numFmtId="14" formatCode="0.00%"/>
    </dxf>
    <dxf>
      <numFmt numFmtId="14" formatCode="0.00%"/>
    </dxf>
    <dxf>
      <numFmt numFmtId="14" formatCode="0.00%"/>
    </dxf>
    <dxf>
      <numFmt numFmtId="14" formatCode="0.00%"/>
    </dxf>
    <dxf>
      <numFmt numFmtId="14" formatCode="0.00%"/>
    </dxf>
    <dxf>
      <numFmt numFmtId="14" formatCode="0.00%"/>
    </dxf>
    <dxf>
      <numFmt numFmtId="175" formatCode="_(* #,##0_);_(* \(#,##0\);_(* &quot;-&quot;??_);_(@_)"/>
    </dxf>
    <dxf>
      <numFmt numFmtId="14" formatCode="0.00%"/>
    </dxf>
    <dxf>
      <numFmt numFmtId="173" formatCode="_(&quot;$&quot;* #,##0_);_(&quot;$&quot;* \(#,##0\);_(&quot;$&quot;*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4" formatCode="0.00%"/>
    </dxf>
    <dxf>
      <numFmt numFmtId="175" formatCode="_(* #,##0_);_(* \(#,##0\);_(* &quot;-&quot;??_);_(@_)"/>
    </dxf>
    <dxf>
      <numFmt numFmtId="173" formatCode="_(&quot;$&quot;* #,##0_);_(&quot;$&quot;* \(#,##0\);_(&quot;$&quot;* &quot;-&quot;??_);_(@_)"/>
    </dxf>
    <dxf>
      <numFmt numFmtId="14" formatCode="0.00%"/>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5.4603800755629012E-2</c:v>
                </c:pt>
                <c:pt idx="1">
                  <c:v>4.7401868320009789E-2</c:v>
                </c:pt>
                <c:pt idx="2">
                  <c:v>5.0216370118238374E-2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357410.75</c:v>
                </c:pt>
                <c:pt idx="1">
                  <c:v>605413.23076923075</c:v>
                </c:pt>
                <c:pt idx="2">
                  <c:v>546783.61290322582</c:v>
                </c:pt>
              </c:numCache>
            </c:numRef>
          </c:val>
          <c:extLst>
            <c:ext xmlns:c16="http://schemas.microsoft.com/office/drawing/2014/chart" uri="{C3380CC4-5D6E-409C-BE32-E72D297353CC}">
              <c16:uniqueId val="{00000000-E2F1-4895-8079-D367F097C5B0}"/>
            </c:ext>
          </c:extLst>
        </c:ser>
        <c:dLbls>
          <c:dLblPos val="inEnd"/>
          <c:showLegendKey val="0"/>
          <c:showVal val="1"/>
          <c:showCatName val="0"/>
          <c:showSerName val="0"/>
          <c:showPercent val="0"/>
          <c:showBubbleSize val="0"/>
        </c:dLbls>
        <c:gapWidth val="65"/>
        <c:axId val="2048361072"/>
        <c:axId val="2048357232"/>
      </c:barChart>
      <c:catAx>
        <c:axId val="204836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57232"/>
        <c:crosses val="autoZero"/>
        <c:auto val="1"/>
        <c:lblAlgn val="ctr"/>
        <c:lblOffset val="100"/>
        <c:noMultiLvlLbl val="0"/>
      </c:catAx>
      <c:valAx>
        <c:axId val="204835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Taxes</a:t>
            </a:r>
            <a:r>
              <a:rPr lang="en-US" baseline="0"/>
              <a:t>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18992.375</c:v>
                </c:pt>
                <c:pt idx="1">
                  <c:v>7642.8153846153846</c:v>
                </c:pt>
                <c:pt idx="2">
                  <c:v>14771.838709677419</c:v>
                </c:pt>
              </c:numCache>
            </c:numRef>
          </c:val>
          <c:extLst>
            <c:ext xmlns:c16="http://schemas.microsoft.com/office/drawing/2014/chart" uri="{C3380CC4-5D6E-409C-BE32-E72D297353CC}">
              <c16:uniqueId val="{00000000-741B-4110-BE4F-4E8E0ED57FC0}"/>
            </c:ext>
          </c:extLst>
        </c:ser>
        <c:dLbls>
          <c:dLblPos val="inEnd"/>
          <c:showLegendKey val="0"/>
          <c:showVal val="1"/>
          <c:showCatName val="0"/>
          <c:showSerName val="0"/>
          <c:showPercent val="0"/>
          <c:showBubbleSize val="0"/>
        </c:dLbls>
        <c:gapWidth val="65"/>
        <c:axId val="516253375"/>
        <c:axId val="516249535"/>
      </c:barChart>
      <c:catAx>
        <c:axId val="516253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6249535"/>
        <c:crosses val="autoZero"/>
        <c:auto val="1"/>
        <c:lblAlgn val="ctr"/>
        <c:lblOffset val="100"/>
        <c:noMultiLvlLbl val="0"/>
      </c:catAx>
      <c:valAx>
        <c:axId val="5162495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625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5.4603800755629012E-2</c:v>
                </c:pt>
                <c:pt idx="1">
                  <c:v>4.7401868320009789E-2</c:v>
                </c:pt>
                <c:pt idx="2">
                  <c:v>5.0216370118238374E-2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357410.75</c:v>
                </c:pt>
                <c:pt idx="1">
                  <c:v>605413.23076923075</c:v>
                </c:pt>
                <c:pt idx="2">
                  <c:v>546783.61290322582</c:v>
                </c:pt>
              </c:numCache>
            </c:numRef>
          </c:val>
          <c:extLst>
            <c:ext xmlns:c16="http://schemas.microsoft.com/office/drawing/2014/chart" uri="{C3380CC4-5D6E-409C-BE32-E72D297353CC}">
              <c16:uniqueId val="{00000000-A88D-4FC4-AD7A-4ED10F364242}"/>
            </c:ext>
          </c:extLst>
        </c:ser>
        <c:dLbls>
          <c:dLblPos val="inEnd"/>
          <c:showLegendKey val="0"/>
          <c:showVal val="1"/>
          <c:showCatName val="0"/>
          <c:showSerName val="0"/>
          <c:showPercent val="0"/>
          <c:showBubbleSize val="0"/>
        </c:dLbls>
        <c:gapWidth val="65"/>
        <c:axId val="2048361072"/>
        <c:axId val="2048357232"/>
      </c:barChart>
      <c:catAx>
        <c:axId val="20483610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8357232"/>
        <c:crosses val="autoZero"/>
        <c:auto val="1"/>
        <c:lblAlgn val="ctr"/>
        <c:lblOffset val="100"/>
        <c:noMultiLvlLbl val="0"/>
      </c:catAx>
      <c:valAx>
        <c:axId val="2048357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836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Taxes</a:t>
            </a:r>
            <a:r>
              <a:rPr lang="en-US" baseline="0"/>
              <a:t>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18992.375</c:v>
                </c:pt>
                <c:pt idx="1">
                  <c:v>7642.8153846153846</c:v>
                </c:pt>
                <c:pt idx="2">
                  <c:v>14771.838709677419</c:v>
                </c:pt>
              </c:numCache>
            </c:numRef>
          </c:val>
          <c:extLst>
            <c:ext xmlns:c16="http://schemas.microsoft.com/office/drawing/2014/chart" uri="{C3380CC4-5D6E-409C-BE32-E72D297353CC}">
              <c16:uniqueId val="{00000000-4AC2-4D8C-9A2D-CCFEC601B89B}"/>
            </c:ext>
          </c:extLst>
        </c:ser>
        <c:dLbls>
          <c:dLblPos val="inEnd"/>
          <c:showLegendKey val="0"/>
          <c:showVal val="1"/>
          <c:showCatName val="0"/>
          <c:showSerName val="0"/>
          <c:showPercent val="0"/>
          <c:showBubbleSize val="0"/>
        </c:dLbls>
        <c:gapWidth val="65"/>
        <c:axId val="516253375"/>
        <c:axId val="516249535"/>
      </c:barChart>
      <c:catAx>
        <c:axId val="5162533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6249535"/>
        <c:crosses val="autoZero"/>
        <c:auto val="1"/>
        <c:lblAlgn val="ctr"/>
        <c:lblOffset val="100"/>
        <c:noMultiLvlLbl val="0"/>
      </c:catAx>
      <c:valAx>
        <c:axId val="5162495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625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[multi family properties - Brooklyn and Queens.xlsx]Pivot_Tables!PivotTable10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Commercial</a:t>
            </a:r>
            <a:r>
              <a:rPr lang="en-US" baseline="0"/>
              <a:t> Unit Opportunities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Pivot_Tables!$A$30:$A$33</c:f>
              <c:strCache>
                <c:ptCount val="3"/>
                <c:pt idx="0">
                  <c:v>Bronx</c:v>
                </c:pt>
                <c:pt idx="1">
                  <c:v>Brooklyn</c:v>
                </c:pt>
                <c:pt idx="2">
                  <c:v>Queens</c:v>
                </c:pt>
              </c:strCache>
            </c:strRef>
          </c:cat>
          <c:val>
            <c:numRef>
              <c:f>Pivot_Tables!$B$30:$B$33</c:f>
              <c:numCache>
                <c:formatCode>General</c:formatCode>
                <c:ptCount val="3"/>
                <c:pt idx="0">
                  <c:v>9</c:v>
                </c:pt>
                <c:pt idx="1">
                  <c:v>31</c:v>
                </c:pt>
                <c:pt idx="2">
                  <c:v>31</c:v>
                </c:pt>
              </c:numCache>
            </c:numRef>
          </c:val>
          <c:extLst>
            <c:ext xmlns:c16="http://schemas.microsoft.com/office/drawing/2014/chart" uri="{C3380CC4-5D6E-409C-BE32-E72D297353CC}">
              <c16:uniqueId val="{00000000-A725-4EF6-B669-B385844C73F4}"/>
            </c:ext>
          </c:extLst>
        </c:ser>
        <c:dLbls>
          <c:dLblPos val="inEnd"/>
          <c:showLegendKey val="0"/>
          <c:showVal val="1"/>
          <c:showCatName val="0"/>
          <c:showSerName val="0"/>
          <c:showPercent val="0"/>
          <c:showBubbleSize val="0"/>
        </c:dLbls>
        <c:gapWidth val="65"/>
        <c:axId val="1118555935"/>
        <c:axId val="1118566015"/>
      </c:barChart>
      <c:catAx>
        <c:axId val="1118555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8566015"/>
        <c:crosses val="autoZero"/>
        <c:auto val="1"/>
        <c:lblAlgn val="ctr"/>
        <c:lblOffset val="100"/>
        <c:noMultiLvlLbl val="0"/>
      </c:catAx>
      <c:valAx>
        <c:axId val="111856601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1855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95247</xdr:colOff>
      <xdr:row>2</xdr:row>
      <xdr:rowOff>57150</xdr:rowOff>
    </xdr:from>
    <xdr:to>
      <xdr:col>10</xdr:col>
      <xdr:colOff>9523</xdr:colOff>
      <xdr:row>11</xdr:row>
      <xdr:rowOff>76199</xdr:rowOff>
    </xdr:to>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85723</xdr:colOff>
      <xdr:row>21</xdr:row>
      <xdr:rowOff>28575</xdr:rowOff>
    </xdr:from>
    <xdr:to>
      <xdr:col>10</xdr:col>
      <xdr:colOff>9522</xdr:colOff>
      <xdr:row>30</xdr:row>
      <xdr:rowOff>28575</xdr:rowOff>
    </xdr:to>
    <xdr:graphicFrame macro="">
      <xdr:nvGraphicFramePr>
        <xdr:cNvPr id="3" name="Chart 2">
          <a:extLst>
            <a:ext uri="{FF2B5EF4-FFF2-40B4-BE49-F238E27FC236}">
              <a16:creationId xmlns:a16="http://schemas.microsoft.com/office/drawing/2014/main" id="{8497485C-CF67-4EEF-93BE-95F5807A4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95248</xdr:colOff>
      <xdr:row>11</xdr:row>
      <xdr:rowOff>171450</xdr:rowOff>
    </xdr:from>
    <xdr:to>
      <xdr:col>10</xdr:col>
      <xdr:colOff>9523</xdr:colOff>
      <xdr:row>20</xdr:row>
      <xdr:rowOff>142875</xdr:rowOff>
    </xdr:to>
    <xdr:graphicFrame macro="">
      <xdr:nvGraphicFramePr>
        <xdr:cNvPr id="4" name="Chart 3">
          <a:extLst>
            <a:ext uri="{FF2B5EF4-FFF2-40B4-BE49-F238E27FC236}">
              <a16:creationId xmlns:a16="http://schemas.microsoft.com/office/drawing/2014/main" id="{1C43B474-1D77-4CBD-B2C7-B0BD7AAB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57150</xdr:rowOff>
    </xdr:from>
    <xdr:to>
      <xdr:col>3</xdr:col>
      <xdr:colOff>85724</xdr:colOff>
      <xdr:row>11</xdr:row>
      <xdr:rowOff>85725</xdr:rowOff>
    </xdr:to>
    <mc:AlternateContent xmlns:mc="http://schemas.openxmlformats.org/markup-compatibility/2006">
      <mc:Choice xmlns:a14="http://schemas.microsoft.com/office/drawing/2010/main"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0" y="0"/>
            <a:ext cx="0" cy="0"/>
          </xdr:xfrm>
          <a:graphic>
            <a:graphicData uri="http://schemas.microsoft.com/office/drawing/2010/slicer">
              <sle:slicer xmlns:sle="http://schemas.microsoft.com/office/drawing/2010/slicer" name="Cmrcl. Units"/>
            </a:graphicData>
          </a:graphic>
        </xdr:graphicFrame>
      </mc:Choice>
      <mc:Fallback>
        <xdr:sp macro="" textlink="">
          <xdr:nvSpPr>
            <xdr:cNvPr id="0" name=""/>
            <xdr:cNvSpPr>
              <a:spLocks noTextEdit="1"/>
            </xdr:cNvSpPr>
          </xdr:nvSpPr>
          <xdr:spPr>
            <a:xfrm>
              <a:off x="0" y="800100"/>
              <a:ext cx="19145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171450</xdr:rowOff>
    </xdr:from>
    <xdr:to>
      <xdr:col>3</xdr:col>
      <xdr:colOff>85724</xdr:colOff>
      <xdr:row>20</xdr:row>
      <xdr:rowOff>142875</xdr:rowOff>
    </xdr:to>
    <mc:AlternateContent xmlns:mc="http://schemas.openxmlformats.org/markup-compatibility/2006">
      <mc:Choice xmlns:a14="http://schemas.microsoft.com/office/drawing/2010/main" Requires="a14">
        <xdr:graphicFrame macro="">
          <xdr:nvGraphicFramePr>
            <xdr:cNvPr id="9" name="Cmrcl. Units 1">
              <a:extLst>
                <a:ext uri="{FF2B5EF4-FFF2-40B4-BE49-F238E27FC236}">
                  <a16:creationId xmlns:a16="http://schemas.microsoft.com/office/drawing/2014/main" id="{7CDDED8D-BBB0-015B-C161-17C639306504}"/>
                </a:ext>
              </a:extLst>
            </xdr:cNvPr>
            <xdr:cNvGraphicFramePr/>
          </xdr:nvGraphicFramePr>
          <xdr:xfrm>
            <a:off x="0" y="0"/>
            <a:ext cx="0" cy="0"/>
          </xdr:xfrm>
          <a:graphic>
            <a:graphicData uri="http://schemas.microsoft.com/office/drawing/2010/slicer">
              <sle:slicer xmlns:sle="http://schemas.microsoft.com/office/drawing/2010/slicer" name="Cmrcl. Units 1"/>
            </a:graphicData>
          </a:graphic>
        </xdr:graphicFrame>
      </mc:Choice>
      <mc:Fallback>
        <xdr:sp macro="" textlink="">
          <xdr:nvSpPr>
            <xdr:cNvPr id="0" name=""/>
            <xdr:cNvSpPr>
              <a:spLocks noTextEdit="1"/>
            </xdr:cNvSpPr>
          </xdr:nvSpPr>
          <xdr:spPr>
            <a:xfrm>
              <a:off x="0" y="2628900"/>
              <a:ext cx="191452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28575</xdr:rowOff>
    </xdr:from>
    <xdr:to>
      <xdr:col>3</xdr:col>
      <xdr:colOff>76200</xdr:colOff>
      <xdr:row>30</xdr:row>
      <xdr:rowOff>28575</xdr:rowOff>
    </xdr:to>
    <mc:AlternateContent xmlns:mc="http://schemas.openxmlformats.org/markup-compatibility/2006">
      <mc:Choice xmlns:a14="http://schemas.microsoft.com/office/drawing/2010/main" Requires="a14">
        <xdr:graphicFrame macro="">
          <xdr:nvGraphicFramePr>
            <xdr:cNvPr id="10" name="Cmrcl. Units 2">
              <a:extLst>
                <a:ext uri="{FF2B5EF4-FFF2-40B4-BE49-F238E27FC236}">
                  <a16:creationId xmlns:a16="http://schemas.microsoft.com/office/drawing/2014/main" id="{8DDE9228-7175-5ADE-5427-3817FDFAD2E5}"/>
                </a:ext>
              </a:extLst>
            </xdr:cNvPr>
            <xdr:cNvGraphicFramePr/>
          </xdr:nvGraphicFramePr>
          <xdr:xfrm>
            <a:off x="0" y="0"/>
            <a:ext cx="0" cy="0"/>
          </xdr:xfrm>
          <a:graphic>
            <a:graphicData uri="http://schemas.microsoft.com/office/drawing/2010/slicer">
              <sle:slicer xmlns:sle="http://schemas.microsoft.com/office/drawing/2010/slicer" name="Cmrcl. Units 2"/>
            </a:graphicData>
          </a:graphic>
        </xdr:graphicFrame>
      </mc:Choice>
      <mc:Fallback>
        <xdr:sp macro="" textlink="">
          <xdr:nvSpPr>
            <xdr:cNvPr id="0" name=""/>
            <xdr:cNvSpPr>
              <a:spLocks noTextEdit="1"/>
            </xdr:cNvSpPr>
          </xdr:nvSpPr>
          <xdr:spPr>
            <a:xfrm>
              <a:off x="0" y="4391025"/>
              <a:ext cx="1905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95248</xdr:colOff>
      <xdr:row>1</xdr:row>
      <xdr:rowOff>147637</xdr:rowOff>
    </xdr:from>
    <xdr:to>
      <xdr:col>7</xdr:col>
      <xdr:colOff>438149</xdr:colOff>
      <xdr:row>11</xdr:row>
      <xdr:rowOff>142875</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4761</xdr:colOff>
      <xdr:row>9</xdr:row>
      <xdr:rowOff>80962</xdr:rowOff>
    </xdr:from>
    <xdr:to>
      <xdr:col>15</xdr:col>
      <xdr:colOff>381000</xdr:colOff>
      <xdr:row>20</xdr:row>
      <xdr:rowOff>104775</xdr:rowOff>
    </xdr:to>
    <xdr:graphicFrame macro="">
      <xdr:nvGraphicFramePr>
        <xdr:cNvPr id="3" name="Chart 2">
          <a:extLst>
            <a:ext uri="{FF2B5EF4-FFF2-40B4-BE49-F238E27FC236}">
              <a16:creationId xmlns:a16="http://schemas.microsoft.com/office/drawing/2014/main" id="{83CEAEB4-3FE7-B324-4AAC-98BE170BC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176212</xdr:colOff>
      <xdr:row>15</xdr:row>
      <xdr:rowOff>33337</xdr:rowOff>
    </xdr:from>
    <xdr:to>
      <xdr:col>7</xdr:col>
      <xdr:colOff>457200</xdr:colOff>
      <xdr:row>26</xdr:row>
      <xdr:rowOff>9525</xdr:rowOff>
    </xdr:to>
    <xdr:graphicFrame macro="">
      <xdr:nvGraphicFramePr>
        <xdr:cNvPr id="4" name="Chart 3">
          <a:extLst>
            <a:ext uri="{FF2B5EF4-FFF2-40B4-BE49-F238E27FC236}">
              <a16:creationId xmlns:a16="http://schemas.microsoft.com/office/drawing/2014/main" id="{7CC6C616-B926-731D-0563-17E3964D8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21</xdr:row>
      <xdr:rowOff>185737</xdr:rowOff>
    </xdr:from>
    <xdr:to>
      <xdr:col>14</xdr:col>
      <xdr:colOff>542925</xdr:colOff>
      <xdr:row>34</xdr:row>
      <xdr:rowOff>161925</xdr:rowOff>
    </xdr:to>
    <xdr:graphicFrame macro="">
      <xdr:nvGraphicFramePr>
        <xdr:cNvPr id="6" name="Chart 5">
          <a:extLst>
            <a:ext uri="{FF2B5EF4-FFF2-40B4-BE49-F238E27FC236}">
              <a16:creationId xmlns:a16="http://schemas.microsoft.com/office/drawing/2014/main" id="{429DB22B-3A21-2346-D9F4-A47620326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79.67562465278" createdVersion="8" refreshedVersion="8" minRefreshableVersion="3" recordCount="104" xr:uid="{5A4C8C61-91CA-4989-981B-4C1896CF1A97}">
  <cacheSource type="worksheet">
    <worksheetSource name="Table_Table2"/>
  </cacheSource>
  <cacheFields count="12">
    <cacheField name="Property ID" numFmtId="0">
      <sharedItems containsSemiMixedTypes="0" containsString="0" containsNumber="1" containsInteger="1" minValue="1" maxValue="111"/>
    </cacheField>
    <cacheField name="Address" numFmtId="0">
      <sharedItems/>
    </cacheField>
    <cacheField name="Borough" numFmtId="0">
      <sharedItems count="4">
        <s v="Brooklyn"/>
        <s v="Bronx"/>
        <s v="Queens"/>
        <s v="Queens " u="1"/>
      </sharedItems>
    </cacheField>
    <cacheField name="Price" numFmtId="0">
      <sharedItems containsSemiMixedTypes="0" containsString="0" containsNumber="1" containsInteger="1" minValue="790000" maxValue="4500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9" count="8">
        <n v="3"/>
        <n v="2"/>
        <n v="4"/>
        <n v="6"/>
        <n v="5"/>
        <n v="1"/>
        <n v="8"/>
        <n v="9"/>
      </sharedItems>
    </cacheField>
    <cacheField name="Price Per Unit" numFmtId="0">
      <sharedItems containsSemiMixedTypes="0" containsString="0" containsNumber="1" containsInteger="1" minValue="187500" maxValue="2250000"/>
    </cacheField>
    <cacheField name="Total Annual Income" numFmtId="0">
      <sharedItems containsSemiMixedTypes="0" containsString="0" containsNumber="1" containsInteger="1" minValue="30300" maxValue="247370"/>
    </cacheField>
    <cacheField name="Taxes" numFmtId="0">
      <sharedItems containsSemiMixedTypes="0" containsString="0" containsNumber="1" containsInteger="1" minValue="2160" maxValue="55871"/>
    </cacheField>
    <cacheField name="Total Expenses" numFmtId="0">
      <sharedItems containsSemiMixedTypes="0" containsString="0" containsNumber="1" containsInteger="1" minValue="2160" maxValue="77271"/>
    </cacheField>
    <cacheField name="Monthly Expenses" numFmtId="0">
      <sharedItems containsSemiMixedTypes="0" containsString="0" containsNumber="1" containsInteger="1" minValue="180" maxValue="6439"/>
    </cacheField>
    <cacheField name="Cap Rate" numFmtId="10">
      <sharedItems containsSemiMixedTypes="0" containsString="0" containsNumber="1" minValue="4.1721088435374204E-3" maxValue="0.110741111111111"/>
    </cacheField>
  </cacheFields>
  <extLst>
    <ext xmlns:x14="http://schemas.microsoft.com/office/spreadsheetml/2009/9/main" uri="{725AE2AE-9491-48be-B2B4-4EB974FC3084}">
      <x14:pivotCacheDefinition pivotCacheId="1496187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79.675905439814" createdVersion="8" refreshedVersion="8" minRefreshableVersion="3" recordCount="105" xr:uid="{2197CA3F-CD91-49C7-A0A3-73BDEDC6C01B}">
  <cacheSource type="worksheet">
    <worksheetSource ref="A7:L112" sheet="Cleaned_Table"/>
  </cacheSource>
  <cacheFields count="12">
    <cacheField name="Property ID" numFmtId="0">
      <sharedItems containsString="0" containsBlank="1" containsNumber="1" containsInteger="1" minValue="1" maxValue="111"/>
    </cacheField>
    <cacheField name="Address" numFmtId="0">
      <sharedItems containsBlank="1"/>
    </cacheField>
    <cacheField name="Borough" numFmtId="0">
      <sharedItems containsBlank="1" count="4">
        <s v="Brooklyn"/>
        <s v="Bronx"/>
        <s v="Queens"/>
        <m/>
      </sharedItems>
    </cacheField>
    <cacheField name="Price" numFmtId="0">
      <sharedItems containsString="0" containsBlank="1" containsNumber="1" containsInteger="1" minValue="790000" maxValue="4500000"/>
    </cacheField>
    <cacheField name="Cmrcl. Units" numFmtId="0">
      <sharedItems containsString="0" containsBlank="1" containsNumber="1" containsInteger="1" minValue="0" maxValue="4" count="6">
        <n v="3"/>
        <n v="1"/>
        <n v="4"/>
        <n v="0"/>
        <n v="2"/>
        <m/>
      </sharedItems>
    </cacheField>
    <cacheField name="Rsdtl. Units" numFmtId="0">
      <sharedItems containsString="0" containsBlank="1" containsNumber="1" containsInteger="1" minValue="1" maxValue="9"/>
    </cacheField>
    <cacheField name="Price Per Unit" numFmtId="0">
      <sharedItems containsString="0" containsBlank="1" containsNumber="1" containsInteger="1" minValue="187500" maxValue="2250000" count="72">
        <n v="300000"/>
        <n v="376667"/>
        <n v="316667"/>
        <n v="550000"/>
        <n v="283571"/>
        <n v="377600"/>
        <n v="240000"/>
        <n v="259800"/>
        <n v="285000"/>
        <n v="396000"/>
        <n v="416667"/>
        <n v="313333"/>
        <n v="869000"/>
        <n v="625000"/>
        <n v="700000"/>
        <n v="257143"/>
        <n v="395000"/>
        <n v="399600"/>
        <n v="380000"/>
        <n v="292857"/>
        <n v="575000"/>
        <n v="350000"/>
        <n v="500000"/>
        <n v="616667"/>
        <n v="241250"/>
        <n v="331667"/>
        <n v="416250"/>
        <n v="544000"/>
        <n v="733333"/>
        <n v="750000"/>
        <n v="583333"/>
        <n v="2000000"/>
        <n v="270667"/>
        <n v="675000"/>
        <n v="330000"/>
        <n v="666667"/>
        <n v="314286"/>
        <n v="400000"/>
        <n v="600000"/>
        <n v="616333"/>
        <n v="237500"/>
        <n v="725000"/>
        <n v="558333"/>
        <n v="466333"/>
        <n v="660000"/>
        <n v="740000"/>
        <n v="650000"/>
        <n v="425000"/>
        <n v="683333"/>
        <n v="695000"/>
        <n v="787500"/>
        <n v="450000"/>
        <n v="800000"/>
        <n v="197500"/>
        <n v="498750"/>
        <n v="955000"/>
        <n v="658333"/>
        <n v="900000"/>
        <n v="862500"/>
        <n v="529333"/>
        <n v="875000"/>
        <n v="498333"/>
        <n v="2250000"/>
        <n v="483333"/>
        <n v="466667"/>
        <n v="499333"/>
        <n v="499667"/>
        <n v="590000"/>
        <n v="187500"/>
        <n v="347000"/>
        <n v="735000"/>
        <m/>
      </sharedItems>
    </cacheField>
    <cacheField name="Total Annual Income" numFmtId="0">
      <sharedItems containsString="0" containsBlank="1" containsNumber="1" containsInteger="1" minValue="30300" maxValue="247370"/>
    </cacheField>
    <cacheField name="Taxes" numFmtId="0">
      <sharedItems containsString="0" containsBlank="1" containsNumber="1" containsInteger="1" minValue="2160" maxValue="55871"/>
    </cacheField>
    <cacheField name="Total Expenses" numFmtId="0">
      <sharedItems containsString="0" containsBlank="1" containsNumber="1" containsInteger="1" minValue="2160" maxValue="77271"/>
    </cacheField>
    <cacheField name="Monthly Expenses" numFmtId="0">
      <sharedItems containsString="0" containsBlank="1" containsNumber="1" containsInteger="1" minValue="180" maxValue="6439"/>
    </cacheField>
    <cacheField name="Cap Rate" numFmtId="0">
      <sharedItems containsString="0" containsBlank="1" containsNumber="1" minValue="4.1721088435374204E-3" maxValue="0.110741111111111"/>
    </cacheField>
  </cacheFields>
  <extLst>
    <ext xmlns:x14="http://schemas.microsoft.com/office/spreadsheetml/2009/9/main" uri="{725AE2AE-9491-48be-B2B4-4EB974FC3084}">
      <x14:pivotCacheDefinition pivotCacheId="14124978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81.704511342592" createdVersion="8" refreshedVersion="8" minRefreshableVersion="3" recordCount="104" xr:uid="{6066E07D-B8E0-48F0-9755-B9AF31C5D889}">
  <cacheSource type="worksheet">
    <worksheetSource name="Table_Table2"/>
  </cacheSource>
  <cacheFields count="12">
    <cacheField name="Property ID" numFmtId="0">
      <sharedItems containsSemiMixedTypes="0" containsString="0" containsNumber="1" containsInteger="1" minValue="1" maxValue="111"/>
    </cacheField>
    <cacheField name="Address" numFmtId="0">
      <sharedItems/>
    </cacheField>
    <cacheField name="Borough" numFmtId="0">
      <sharedItems count="3">
        <s v="Brooklyn"/>
        <s v="Bronx"/>
        <s v="Queens"/>
      </sharedItems>
    </cacheField>
    <cacheField name="Price" numFmtId="0">
      <sharedItems containsSemiMixedTypes="0" containsString="0" containsNumber="1" containsInteger="1" minValue="790000" maxValue="4500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9" count="8">
        <n v="3"/>
        <n v="2"/>
        <n v="4"/>
        <n v="6"/>
        <n v="5"/>
        <n v="1"/>
        <n v="8"/>
        <n v="9"/>
      </sharedItems>
    </cacheField>
    <cacheField name="Price Per Unit" numFmtId="0">
      <sharedItems containsSemiMixedTypes="0" containsString="0" containsNumber="1" containsInteger="1" minValue="187500" maxValue="2250000"/>
    </cacheField>
    <cacheField name="Total Annual Income" numFmtId="0">
      <sharedItems containsSemiMixedTypes="0" containsString="0" containsNumber="1" containsInteger="1" minValue="30300" maxValue="247370"/>
    </cacheField>
    <cacheField name="Taxes" numFmtId="0">
      <sharedItems containsSemiMixedTypes="0" containsString="0" containsNumber="1" containsInteger="1" minValue="2160" maxValue="55871"/>
    </cacheField>
    <cacheField name="Total Expenses" numFmtId="0">
      <sharedItems containsSemiMixedTypes="0" containsString="0" containsNumber="1" containsInteger="1" minValue="2160" maxValue="77271"/>
    </cacheField>
    <cacheField name="Monthly Expenses" numFmtId="0">
      <sharedItems containsSemiMixedTypes="0" containsString="0" containsNumber="1" containsInteger="1" minValue="180" maxValue="6439"/>
    </cacheField>
    <cacheField name="Cap Rate" numFmtId="10">
      <sharedItems containsSemiMixedTypes="0" containsString="0" containsNumber="1" minValue="4.1721088435374204E-3" maxValue="0.110741111111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01"/>
    <s v="357 Legion Street"/>
    <x v="0"/>
    <n v="1800000"/>
    <x v="0"/>
    <x v="0"/>
    <n v="300000"/>
    <n v="205816"/>
    <n v="6482"/>
    <n v="6482"/>
    <n v="540"/>
    <n v="0.110741111111111"/>
  </r>
  <r>
    <n v="98"/>
    <s v="743 Liberty Ave"/>
    <x v="0"/>
    <n v="1130000"/>
    <x v="1"/>
    <x v="1"/>
    <n v="376667"/>
    <n v="121200"/>
    <n v="10000"/>
    <n v="20000"/>
    <n v="1667"/>
    <n v="8.9557522123893799E-2"/>
  </r>
  <r>
    <n v="100"/>
    <s v="86 Mclean Ave "/>
    <x v="1"/>
    <n v="1900000"/>
    <x v="2"/>
    <x v="1"/>
    <n v="316667"/>
    <n v="192900"/>
    <n v="25297"/>
    <n v="36658"/>
    <n v="3055"/>
    <n v="8.2421978947368399E-2"/>
  </r>
  <r>
    <n v="6"/>
    <s v="1235 Pacific Street"/>
    <x v="0"/>
    <n v="1100000"/>
    <x v="3"/>
    <x v="1"/>
    <n v="550000"/>
    <n v="113820"/>
    <n v="10000"/>
    <n v="25000"/>
    <n v="2083"/>
    <n v="8.0745454545454606E-2"/>
  </r>
  <r>
    <n v="97"/>
    <s v="622 Chester St"/>
    <x v="0"/>
    <n v="1985000"/>
    <x v="0"/>
    <x v="2"/>
    <n v="283571"/>
    <n v="172000"/>
    <n v="6000"/>
    <n v="13600"/>
    <n v="1133"/>
    <n v="7.9798488664987399E-2"/>
  </r>
  <r>
    <n v="42"/>
    <s v="103-17-19 101 Street"/>
    <x v="2"/>
    <n v="1888000"/>
    <x v="0"/>
    <x v="1"/>
    <n v="377600"/>
    <n v="168100"/>
    <n v="10231"/>
    <n v="20231"/>
    <n v="1686"/>
    <n v="7.8339512711864401E-2"/>
  </r>
  <r>
    <n v="14"/>
    <s v="215-12 91 Ave"/>
    <x v="2"/>
    <n v="2400000"/>
    <x v="2"/>
    <x v="3"/>
    <n v="240000"/>
    <n v="247370"/>
    <n v="44629"/>
    <n v="59629"/>
    <n v="4969"/>
    <n v="7.82254166666667E-2"/>
  </r>
  <r>
    <n v="99"/>
    <s v="215-21 Jamaica Ave"/>
    <x v="2"/>
    <n v="1299000"/>
    <x v="0"/>
    <x v="1"/>
    <n v="259800"/>
    <n v="127200"/>
    <n v="23518"/>
    <n v="33518"/>
    <n v="2793"/>
    <n v="7.2118552732871405E-2"/>
  </r>
  <r>
    <n v="102"/>
    <s v="10744 Inwood Street"/>
    <x v="2"/>
    <n v="1100000"/>
    <x v="3"/>
    <x v="1"/>
    <n v="550000"/>
    <n v="87600"/>
    <n v="5200"/>
    <n v="10200"/>
    <n v="850"/>
    <n v="7.0363636363636406E-2"/>
  </r>
  <r>
    <n v="13"/>
    <s v="1508 Pitkin Ave"/>
    <x v="0"/>
    <n v="1140000"/>
    <x v="4"/>
    <x v="1"/>
    <n v="285000"/>
    <n v="114000"/>
    <n v="25000"/>
    <n v="35000"/>
    <n v="2917"/>
    <n v="6.9298245614035095E-2"/>
  </r>
  <r>
    <n v="107"/>
    <s v="132 Saint Nicholas Ave"/>
    <x v="2"/>
    <n v="1980000"/>
    <x v="1"/>
    <x v="2"/>
    <n v="396000"/>
    <n v="175800"/>
    <n v="39231"/>
    <n v="39231"/>
    <n v="3269"/>
    <n v="6.8974242424242396E-2"/>
  </r>
  <r>
    <n v="1"/>
    <s v="2276 Atlantic Ave"/>
    <x v="0"/>
    <n v="1250000"/>
    <x v="3"/>
    <x v="0"/>
    <n v="416667"/>
    <n v="98400"/>
    <n v="2373"/>
    <n v="12373"/>
    <n v="1031"/>
    <n v="6.8821599999999997E-2"/>
  </r>
  <r>
    <n v="63"/>
    <s v="115-23 14 Road"/>
    <x v="2"/>
    <n v="1880000"/>
    <x v="1"/>
    <x v="4"/>
    <n v="313333"/>
    <n v="148800"/>
    <n v="16000"/>
    <n v="31000"/>
    <n v="2583"/>
    <n v="6.7765957446808495E-2"/>
  </r>
  <r>
    <n v="47"/>
    <s v="79-24 Jamaica Ave"/>
    <x v="2"/>
    <n v="1738000"/>
    <x v="1"/>
    <x v="5"/>
    <n v="869000"/>
    <n v="149124"/>
    <n v="18715"/>
    <n v="33940"/>
    <n v="2828"/>
    <n v="6.6273878020713495E-2"/>
  </r>
  <r>
    <n v="91"/>
    <s v="138-69 Francis Lewis Blvd"/>
    <x v="2"/>
    <n v="1250000"/>
    <x v="3"/>
    <x v="1"/>
    <n v="625000"/>
    <n v="102000"/>
    <n v="10000"/>
    <n v="20000"/>
    <n v="1667"/>
    <n v="6.5600000000000006E-2"/>
  </r>
  <r>
    <n v="22"/>
    <s v="1118 Halsey Street"/>
    <x v="0"/>
    <n v="1400000"/>
    <x v="3"/>
    <x v="1"/>
    <n v="700000"/>
    <n v="103200"/>
    <n v="2831"/>
    <n v="12831"/>
    <n v="1069"/>
    <n v="6.4549285714285698E-2"/>
  </r>
  <r>
    <n v="43"/>
    <s v="109-02 Guy R Brewer Blvd"/>
    <x v="2"/>
    <n v="1800000"/>
    <x v="0"/>
    <x v="2"/>
    <n v="257143"/>
    <n v="141900"/>
    <n v="16446"/>
    <n v="26446"/>
    <n v="2204"/>
    <n v="6.4141111111111093E-2"/>
  </r>
  <r>
    <n v="62"/>
    <s v="1094 Bushwick Ave"/>
    <x v="0"/>
    <n v="1580000"/>
    <x v="3"/>
    <x v="2"/>
    <n v="395000"/>
    <n v="116400"/>
    <n v="6000"/>
    <n v="16000"/>
    <n v="1333"/>
    <n v="6.3544303797468393E-2"/>
  </r>
  <r>
    <n v="92"/>
    <s v="552 Central Ave"/>
    <x v="0"/>
    <n v="1998000"/>
    <x v="1"/>
    <x v="2"/>
    <n v="399600"/>
    <n v="151200"/>
    <n v="15000"/>
    <n v="25000"/>
    <n v="2083"/>
    <n v="6.3175175175175194E-2"/>
  </r>
  <r>
    <n v="29"/>
    <s v="579 East 168 Street"/>
    <x v="1"/>
    <n v="1900000"/>
    <x v="3"/>
    <x v="4"/>
    <n v="380000"/>
    <n v="145740"/>
    <n v="10047"/>
    <n v="28547"/>
    <n v="2379"/>
    <n v="6.1680526315789498E-2"/>
  </r>
  <r>
    <n v="16"/>
    <s v="1639 Broadway"/>
    <x v="0"/>
    <n v="2050000"/>
    <x v="1"/>
    <x v="3"/>
    <n v="292857"/>
    <n v="173460"/>
    <n v="30821"/>
    <n v="47261"/>
    <n v="3938"/>
    <n v="6.1560487804878002E-2"/>
  </r>
  <r>
    <n v="48"/>
    <s v="12802 135 Ave"/>
    <x v="2"/>
    <n v="1150000"/>
    <x v="1"/>
    <x v="5"/>
    <n v="575000"/>
    <n v="86000"/>
    <n v="5681"/>
    <n v="15681"/>
    <n v="1307"/>
    <n v="6.1167826086956499E-2"/>
  </r>
  <r>
    <n v="103"/>
    <s v="7606 Rockaway Blvd"/>
    <x v="2"/>
    <n v="1400000"/>
    <x v="1"/>
    <x v="0"/>
    <n v="350000"/>
    <n v="98400"/>
    <n v="5481"/>
    <n v="15481"/>
    <n v="1290"/>
    <n v="5.92278571428572E-2"/>
  </r>
  <r>
    <n v="93"/>
    <s v="385 Nostrand Ave"/>
    <x v="0"/>
    <n v="1500000"/>
    <x v="1"/>
    <x v="1"/>
    <n v="500000"/>
    <n v="96000"/>
    <n v="3078"/>
    <n v="9078"/>
    <n v="756"/>
    <n v="5.7948E-2"/>
  </r>
  <r>
    <n v="74"/>
    <s v="82 Central Ave"/>
    <x v="0"/>
    <n v="1850000"/>
    <x v="1"/>
    <x v="1"/>
    <n v="616667"/>
    <n v="120000"/>
    <n v="4132"/>
    <n v="15132"/>
    <n v="1261"/>
    <n v="5.6685405405405398E-2"/>
  </r>
  <r>
    <n v="61"/>
    <s v="7615 47 Ave"/>
    <x v="2"/>
    <n v="1930000"/>
    <x v="3"/>
    <x v="6"/>
    <n v="241250"/>
    <n v="160800"/>
    <n v="38000"/>
    <n v="54841"/>
    <n v="4570"/>
    <n v="5.4901036269430097E-2"/>
  </r>
  <r>
    <n v="45"/>
    <s v="378 Central Ave"/>
    <x v="0"/>
    <n v="1990000"/>
    <x v="4"/>
    <x v="2"/>
    <n v="331667"/>
    <n v="152316"/>
    <n v="9534"/>
    <n v="43834"/>
    <n v="3653"/>
    <n v="5.4531658291457299E-2"/>
  </r>
  <r>
    <n v="32"/>
    <s v="103-20 Corona Ave"/>
    <x v="2"/>
    <n v="2200000"/>
    <x v="1"/>
    <x v="0"/>
    <n v="550000"/>
    <n v="148800"/>
    <n v="14636"/>
    <n v="29636"/>
    <n v="2470"/>
    <n v="5.4165454545454503E-2"/>
  </r>
  <r>
    <n v="53"/>
    <s v="3024 23Rd St Astoria"/>
    <x v="0"/>
    <n v="1665000"/>
    <x v="3"/>
    <x v="2"/>
    <n v="416250"/>
    <n v="110400"/>
    <n v="10402"/>
    <n v="20402"/>
    <n v="1700"/>
    <n v="5.4052852852852898E-2"/>
  </r>
  <r>
    <n v="31"/>
    <s v="936 Seneca Ave"/>
    <x v="2"/>
    <n v="2720000"/>
    <x v="1"/>
    <x v="2"/>
    <n v="544000"/>
    <n v="174600"/>
    <n v="13000"/>
    <n v="28000"/>
    <n v="2333"/>
    <n v="5.3901470588235301E-2"/>
  </r>
  <r>
    <n v="49"/>
    <s v="229 Kingston Ave"/>
    <x v="0"/>
    <n v="2200000"/>
    <x v="1"/>
    <x v="1"/>
    <n v="733333"/>
    <n v="133200"/>
    <n v="4979"/>
    <n v="14979"/>
    <n v="1248"/>
    <n v="5.3736818181818198E-2"/>
  </r>
  <r>
    <n v="86"/>
    <s v="65 Scholes Street"/>
    <x v="0"/>
    <n v="2250000"/>
    <x v="1"/>
    <x v="1"/>
    <n v="750000"/>
    <n v="135600"/>
    <n v="5056"/>
    <n v="15056"/>
    <n v="1255"/>
    <n v="5.3575111111111101E-2"/>
  </r>
  <r>
    <n v="46"/>
    <s v="229 Central Ave #3, Brooklyn, Ny 11221"/>
    <x v="0"/>
    <n v="1750000"/>
    <x v="1"/>
    <x v="1"/>
    <n v="583333"/>
    <n v="117600"/>
    <n v="9578"/>
    <n v="24622"/>
    <n v="2052"/>
    <n v="5.3130285714285699E-2"/>
  </r>
  <r>
    <n v="94"/>
    <s v="413 Greene Ave"/>
    <x v="0"/>
    <n v="2000000"/>
    <x v="3"/>
    <x v="5"/>
    <n v="2000000"/>
    <n v="120000"/>
    <n v="4458"/>
    <n v="14458"/>
    <n v="1205"/>
    <n v="5.2770999999999998E-2"/>
  </r>
  <r>
    <n v="75"/>
    <s v="764 Seneca Ave"/>
    <x v="2"/>
    <n v="1624000"/>
    <x v="4"/>
    <x v="2"/>
    <n v="270667"/>
    <n v="103092"/>
    <n v="7905"/>
    <n v="18404"/>
    <n v="1534"/>
    <n v="5.2147586206896503E-2"/>
  </r>
  <r>
    <n v="66"/>
    <s v="9 Menahan Street"/>
    <x v="0"/>
    <n v="1350000"/>
    <x v="3"/>
    <x v="1"/>
    <n v="675000"/>
    <n v="72000"/>
    <n v="2160"/>
    <n v="2160"/>
    <n v="180"/>
    <n v="5.1733333333333298E-2"/>
  </r>
  <r>
    <n v="30"/>
    <s v="3825 3Rd Ave"/>
    <x v="1"/>
    <n v="1650000"/>
    <x v="1"/>
    <x v="2"/>
    <n v="330000"/>
    <n v="101664"/>
    <n v="6556"/>
    <n v="16556"/>
    <n v="1380"/>
    <n v="5.1580606060606098E-2"/>
  </r>
  <r>
    <n v="108"/>
    <s v="539 Metropolitan Ave"/>
    <x v="0"/>
    <n v="2000000"/>
    <x v="1"/>
    <x v="1"/>
    <n v="666667"/>
    <n v="108000"/>
    <n v="5103"/>
    <n v="5103"/>
    <n v="425"/>
    <n v="5.1448500000000001E-2"/>
  </r>
  <r>
    <n v="27"/>
    <s v="Jerome Ave"/>
    <x v="1"/>
    <n v="3500000"/>
    <x v="3"/>
    <x v="3"/>
    <n v="583333"/>
    <n v="225000"/>
    <n v="33000"/>
    <n v="48000"/>
    <n v="4000"/>
    <n v="5.05714285714286E-2"/>
  </r>
  <r>
    <n v="106"/>
    <s v="43-20 Greenpoint Ave"/>
    <x v="2"/>
    <n v="1750000"/>
    <x v="1"/>
    <x v="1"/>
    <n v="583333"/>
    <n v="96000"/>
    <n v="8600"/>
    <n v="8600"/>
    <n v="717"/>
    <n v="4.9942857142857101E-2"/>
  </r>
  <r>
    <n v="50"/>
    <s v="275 S. Broadway"/>
    <x v="1"/>
    <n v="2200000"/>
    <x v="0"/>
    <x v="2"/>
    <n v="314286"/>
    <n v="151920"/>
    <n v="21446"/>
    <n v="42246"/>
    <n v="3520"/>
    <n v="4.9851818181818199E-2"/>
  </r>
  <r>
    <n v="78"/>
    <s v="279 Saint Nicholas Ave"/>
    <x v="2"/>
    <n v="1600000"/>
    <x v="1"/>
    <x v="0"/>
    <n v="400000"/>
    <n v="99600"/>
    <n v="9973"/>
    <n v="19947"/>
    <n v="1662"/>
    <n v="4.9790624999999998E-2"/>
  </r>
  <r>
    <n v="95"/>
    <s v="52 Russell Street"/>
    <x v="0"/>
    <n v="2000000"/>
    <x v="3"/>
    <x v="0"/>
    <n v="666667"/>
    <n v="115200"/>
    <n v="6427"/>
    <n v="16427"/>
    <n v="1369"/>
    <n v="4.93865E-2"/>
  </r>
  <r>
    <n v="19"/>
    <s v="1097 Madison Street"/>
    <x v="0"/>
    <n v="1200000"/>
    <x v="3"/>
    <x v="1"/>
    <n v="600000"/>
    <n v="72000"/>
    <n v="2819"/>
    <n v="12819"/>
    <n v="1068"/>
    <n v="4.93175E-2"/>
  </r>
  <r>
    <n v="109"/>
    <s v="406 Broadway"/>
    <x v="0"/>
    <n v="1849000"/>
    <x v="1"/>
    <x v="1"/>
    <n v="616333"/>
    <n v="96000"/>
    <n v="5169"/>
    <n v="5169"/>
    <n v="431"/>
    <n v="4.9124391563006999E-2"/>
  </r>
  <r>
    <n v="34"/>
    <s v="1225 Union Ave"/>
    <x v="1"/>
    <n v="1900000"/>
    <x v="3"/>
    <x v="6"/>
    <n v="237500"/>
    <n v="144000"/>
    <n v="34134"/>
    <n v="50700"/>
    <n v="4225"/>
    <n v="4.91052631578947E-2"/>
  </r>
  <r>
    <n v="33"/>
    <s v="1075 Grant Ave, 234 E 166Th St"/>
    <x v="1"/>
    <n v="2000000"/>
    <x v="3"/>
    <x v="2"/>
    <n v="500000"/>
    <n v="125220"/>
    <n v="12052"/>
    <n v="27052"/>
    <n v="2254"/>
    <n v="4.9096000000000001E-2"/>
  </r>
  <r>
    <n v="71"/>
    <s v="379 Nostrand Ave"/>
    <x v="0"/>
    <n v="1450000"/>
    <x v="3"/>
    <x v="1"/>
    <n v="725000"/>
    <n v="87540"/>
    <n v="6569"/>
    <n v="16569"/>
    <n v="1381"/>
    <n v="4.8945517241379299E-2"/>
  </r>
  <r>
    <n v="65"/>
    <s v="277 Starr St, Brooklyn, Ny 11237"/>
    <x v="0"/>
    <n v="1800000"/>
    <x v="3"/>
    <x v="0"/>
    <n v="600000"/>
    <n v="102600"/>
    <n v="4741"/>
    <n v="14741"/>
    <n v="1228"/>
    <n v="4.88105555555556E-2"/>
  </r>
  <r>
    <n v="23"/>
    <s v="30 Grove Street"/>
    <x v="0"/>
    <n v="1675000"/>
    <x v="3"/>
    <x v="0"/>
    <n v="558333"/>
    <n v="99228"/>
    <n v="8100"/>
    <n v="18100"/>
    <n v="1508"/>
    <n v="4.8434626865671598E-2"/>
  </r>
  <r>
    <n v="24"/>
    <s v="28 Grove Street"/>
    <x v="0"/>
    <n v="1675000"/>
    <x v="3"/>
    <x v="0"/>
    <n v="558333"/>
    <n v="99600"/>
    <n v="8817"/>
    <n v="18817"/>
    <n v="1568"/>
    <n v="4.8228656716417899E-2"/>
  </r>
  <r>
    <n v="105"/>
    <s v="148-06 90 Ave"/>
    <x v="2"/>
    <n v="1399000"/>
    <x v="1"/>
    <x v="1"/>
    <n v="466333"/>
    <n v="72000"/>
    <n v="6000"/>
    <n v="6000"/>
    <n v="500"/>
    <n v="4.7176554681915603E-2"/>
  </r>
  <r>
    <n v="70"/>
    <s v="170 Monroe Street"/>
    <x v="0"/>
    <n v="1980000"/>
    <x v="3"/>
    <x v="0"/>
    <n v="660000"/>
    <n v="108000"/>
    <n v="5453"/>
    <n v="15453"/>
    <n v="1288"/>
    <n v="4.6740909090909097E-2"/>
  </r>
  <r>
    <n v="35"/>
    <s v="104-01 Corona Ave"/>
    <x v="2"/>
    <n v="1480000"/>
    <x v="1"/>
    <x v="5"/>
    <n v="740000"/>
    <n v="89388"/>
    <n v="10367"/>
    <n v="20367"/>
    <n v="1697"/>
    <n v="4.66358108108108E-2"/>
  </r>
  <r>
    <n v="51"/>
    <s v="1343 Dekalb Ave"/>
    <x v="0"/>
    <n v="1650000"/>
    <x v="3"/>
    <x v="0"/>
    <n v="550000"/>
    <n v="90000"/>
    <n v="3053"/>
    <n v="13053"/>
    <n v="1088"/>
    <n v="4.6634715151515203E-2"/>
  </r>
  <r>
    <n v="18"/>
    <s v="1226 Bushwick Ave"/>
    <x v="0"/>
    <n v="1500000"/>
    <x v="3"/>
    <x v="0"/>
    <n v="500000"/>
    <n v="84000"/>
    <n v="4600"/>
    <n v="14600"/>
    <n v="1217"/>
    <n v="4.6266666666666699E-2"/>
  </r>
  <r>
    <n v="69"/>
    <s v="1444 Dekalb Ave"/>
    <x v="0"/>
    <n v="1500000"/>
    <x v="1"/>
    <x v="1"/>
    <n v="500000"/>
    <n v="90000"/>
    <n v="11000"/>
    <n v="21000"/>
    <n v="1750"/>
    <n v="4.5999999999999999E-2"/>
  </r>
  <r>
    <n v="52"/>
    <s v="415 Wilson Ave, Brooklyn, Ny 11221"/>
    <x v="0"/>
    <n v="1300000"/>
    <x v="3"/>
    <x v="1"/>
    <n v="650000"/>
    <n v="72000"/>
    <n v="2319"/>
    <n v="12319"/>
    <n v="1027"/>
    <n v="4.5908461538461502E-2"/>
  </r>
  <r>
    <n v="11"/>
    <s v="3044 14 St"/>
    <x v="2"/>
    <n v="2500000"/>
    <x v="1"/>
    <x v="4"/>
    <n v="416667"/>
    <n v="144600"/>
    <n v="10652"/>
    <n v="30652"/>
    <n v="2554"/>
    <n v="4.5588799999999999E-2"/>
  </r>
  <r>
    <n v="77"/>
    <s v="284 Suydam Street"/>
    <x v="0"/>
    <n v="1975000"/>
    <x v="1"/>
    <x v="2"/>
    <n v="395000"/>
    <n v="103200"/>
    <n v="3299"/>
    <n v="13299"/>
    <n v="1108"/>
    <n v="4.5519493670886098E-2"/>
  </r>
  <r>
    <n v="15"/>
    <s v="315 Woodbine Street"/>
    <x v="0"/>
    <n v="1700000"/>
    <x v="3"/>
    <x v="2"/>
    <n v="425000"/>
    <n v="96000"/>
    <n v="9300"/>
    <n v="19300"/>
    <n v="1608"/>
    <n v="4.5117647058823498E-2"/>
  </r>
  <r>
    <n v="89"/>
    <s v="371 Douglass Street"/>
    <x v="0"/>
    <n v="2050000"/>
    <x v="3"/>
    <x v="0"/>
    <n v="683333"/>
    <n v="108000"/>
    <n v="6158"/>
    <n v="16158"/>
    <n v="1346"/>
    <n v="4.48009756097561E-2"/>
  </r>
  <r>
    <n v="55"/>
    <s v="14 Stockholm Street"/>
    <x v="0"/>
    <n v="1390000"/>
    <x v="3"/>
    <x v="1"/>
    <n v="695000"/>
    <n v="64800"/>
    <n v="2704"/>
    <n v="2704"/>
    <n v="225"/>
    <n v="4.4673381294964003E-2"/>
  </r>
  <r>
    <n v="68"/>
    <s v="237 Madison Street"/>
    <x v="0"/>
    <n v="1575000"/>
    <x v="3"/>
    <x v="1"/>
    <n v="787500"/>
    <n v="85200"/>
    <n v="5486"/>
    <n v="15486"/>
    <n v="1290"/>
    <n v="4.4262857142857097E-2"/>
  </r>
  <r>
    <n v="73"/>
    <s v="833 Bushwick Ave #1I, Brooklyn, Ny 11221"/>
    <x v="0"/>
    <n v="1350000"/>
    <x v="3"/>
    <x v="0"/>
    <n v="450000"/>
    <n v="72000"/>
    <n v="2800"/>
    <n v="12800"/>
    <n v="1067"/>
    <n v="4.3851851851851802E-2"/>
  </r>
  <r>
    <n v="76"/>
    <s v="764 Seneca Ave"/>
    <x v="0"/>
    <n v="1990000"/>
    <x v="4"/>
    <x v="2"/>
    <n v="331667"/>
    <n v="122400"/>
    <n v="7211"/>
    <n v="35211"/>
    <n v="2934"/>
    <n v="4.3813567839196002E-2"/>
  </r>
  <r>
    <n v="58"/>
    <s v="169 Irving Ave"/>
    <x v="0"/>
    <n v="3500000"/>
    <x v="1"/>
    <x v="4"/>
    <n v="583333"/>
    <n v="174000"/>
    <n v="12000"/>
    <n v="22000"/>
    <n v="1833"/>
    <n v="4.34285714285714E-2"/>
  </r>
  <r>
    <n v="82"/>
    <s v="101 Skillman Ave"/>
    <x v="0"/>
    <n v="2000000"/>
    <x v="3"/>
    <x v="0"/>
    <n v="666667"/>
    <n v="99000"/>
    <n v="3409"/>
    <n v="13409"/>
    <n v="1117"/>
    <n v="4.27955E-2"/>
  </r>
  <r>
    <n v="88"/>
    <s v="656 Classon Ave"/>
    <x v="0"/>
    <n v="2000000"/>
    <x v="3"/>
    <x v="0"/>
    <n v="666667"/>
    <n v="108000"/>
    <n v="12500"/>
    <n v="22500"/>
    <n v="1875"/>
    <n v="4.2750000000000003E-2"/>
  </r>
  <r>
    <n v="56"/>
    <s v="447 Stockholm St, Flushing, Ny 11385"/>
    <x v="0"/>
    <n v="1600000"/>
    <x v="3"/>
    <x v="1"/>
    <n v="800000"/>
    <n v="75600"/>
    <n v="7227"/>
    <n v="7227"/>
    <n v="602"/>
    <n v="4.2748124999999998E-2"/>
  </r>
  <r>
    <n v="20"/>
    <s v="360 Wilson Ave #2Family, Brooklyn, Ny 11221"/>
    <x v="0"/>
    <n v="1300000"/>
    <x v="3"/>
    <x v="1"/>
    <n v="650000"/>
    <n v="72000"/>
    <n v="6700"/>
    <n v="16700"/>
    <n v="1392"/>
    <n v="4.2538461538461497E-2"/>
  </r>
  <r>
    <n v="4"/>
    <s v="66-68 Herriot Street"/>
    <x v="1"/>
    <n v="790000"/>
    <x v="1"/>
    <x v="0"/>
    <n v="197500"/>
    <n v="63000"/>
    <n v="9407"/>
    <n v="29407"/>
    <n v="2451"/>
    <n v="4.2522784810126599E-2"/>
  </r>
  <r>
    <n v="41"/>
    <s v="1404 Hancock Street"/>
    <x v="0"/>
    <n v="1500000"/>
    <x v="3"/>
    <x v="0"/>
    <n v="500000"/>
    <n v="78000"/>
    <n v="4512"/>
    <n v="14512"/>
    <n v="1209"/>
    <n v="4.2325333333333298E-2"/>
  </r>
  <r>
    <n v="96"/>
    <s v="160 Guernsey Street"/>
    <x v="0"/>
    <n v="1995000"/>
    <x v="3"/>
    <x v="2"/>
    <n v="498750"/>
    <n v="98100"/>
    <n v="4402"/>
    <n v="14402"/>
    <n v="1200"/>
    <n v="4.1953884711779403E-2"/>
  </r>
  <r>
    <n v="54"/>
    <s v="14A Stockholm St, Brooklyn, Ny 11221"/>
    <x v="0"/>
    <n v="1500000"/>
    <x v="3"/>
    <x v="1"/>
    <n v="750000"/>
    <n v="64800"/>
    <n v="2704"/>
    <n v="2704"/>
    <n v="225"/>
    <n v="4.13973333333333E-2"/>
  </r>
  <r>
    <n v="80"/>
    <s v="1023-1025 Willoughby Ave"/>
    <x v="0"/>
    <n v="1910000"/>
    <x v="3"/>
    <x v="1"/>
    <n v="955000"/>
    <n v="96000"/>
    <n v="7764"/>
    <n v="17764"/>
    <n v="1480"/>
    <n v="4.0961256544502597E-2"/>
  </r>
  <r>
    <n v="110"/>
    <s v="155 S Oxford Street #3"/>
    <x v="0"/>
    <n v="1975000"/>
    <x v="3"/>
    <x v="0"/>
    <n v="658333"/>
    <n v="99000"/>
    <n v="8337"/>
    <n v="18337"/>
    <n v="1528"/>
    <n v="4.0842025316455699E-2"/>
  </r>
  <r>
    <n v="90"/>
    <s v="50-12 39 Ave"/>
    <x v="2"/>
    <n v="1150000"/>
    <x v="1"/>
    <x v="5"/>
    <n v="575000"/>
    <n v="70500"/>
    <n v="8196"/>
    <n v="23822"/>
    <n v="1985"/>
    <n v="4.05895652173913E-2"/>
  </r>
  <r>
    <n v="85"/>
    <s v="427 Metropolitan Ave"/>
    <x v="0"/>
    <n v="2200000"/>
    <x v="3"/>
    <x v="0"/>
    <n v="733333"/>
    <n v="102000"/>
    <n v="4706"/>
    <n v="14706"/>
    <n v="1226"/>
    <n v="3.96790909090909E-2"/>
  </r>
  <r>
    <n v="67"/>
    <s v="210 Devoe St Brooklyn"/>
    <x v="0"/>
    <n v="1800000"/>
    <x v="3"/>
    <x v="1"/>
    <n v="900000"/>
    <n v="75120"/>
    <n v="4705"/>
    <n v="4705"/>
    <n v="392"/>
    <n v="3.9119444444444401E-2"/>
  </r>
  <r>
    <n v="64"/>
    <s v="276 Cornelia Street"/>
    <x v="0"/>
    <n v="1725000"/>
    <x v="3"/>
    <x v="1"/>
    <n v="862500"/>
    <n v="81600"/>
    <n v="4190"/>
    <n v="14190"/>
    <n v="1182"/>
    <n v="3.9078260869565201E-2"/>
  </r>
  <r>
    <n v="72"/>
    <s v="677 Seneca Ace"/>
    <x v="0"/>
    <n v="1588000"/>
    <x v="1"/>
    <x v="1"/>
    <n v="529333"/>
    <n v="77700"/>
    <n v="5881"/>
    <n v="15881"/>
    <n v="1323"/>
    <n v="3.89288413098237E-2"/>
  </r>
  <r>
    <n v="111"/>
    <s v="243 Starr Streat "/>
    <x v="0"/>
    <n v="1500000"/>
    <x v="3"/>
    <x v="1"/>
    <n v="750000"/>
    <n v="70800"/>
    <n v="2500"/>
    <n v="12500"/>
    <n v="1042"/>
    <n v="3.8866666666666702E-2"/>
  </r>
  <r>
    <n v="12"/>
    <s v="30-20 34Th Street"/>
    <x v="2"/>
    <n v="1750000"/>
    <x v="3"/>
    <x v="1"/>
    <n v="875000"/>
    <n v="87900"/>
    <n v="10149"/>
    <n v="20149"/>
    <n v="1679"/>
    <n v="3.87148571428571E-2"/>
  </r>
  <r>
    <n v="40"/>
    <s v="3020 34Th St"/>
    <x v="2"/>
    <n v="1750000"/>
    <x v="3"/>
    <x v="0"/>
    <n v="583333"/>
    <n v="87900"/>
    <n v="10149"/>
    <n v="22149"/>
    <n v="1846"/>
    <n v="3.7572000000000001E-2"/>
  </r>
  <r>
    <n v="26"/>
    <s v="1701 Gates Ave"/>
    <x v="0"/>
    <n v="3000000"/>
    <x v="1"/>
    <x v="4"/>
    <n v="500000"/>
    <n v="147577"/>
    <n v="20120"/>
    <n v="35120"/>
    <n v="2927"/>
    <n v="3.7489613333333303E-2"/>
  </r>
  <r>
    <n v="10"/>
    <s v="780 Nostrand Ave"/>
    <x v="0"/>
    <n v="1495000"/>
    <x v="1"/>
    <x v="1"/>
    <n v="498333"/>
    <n v="64680"/>
    <n v="9205"/>
    <n v="9205"/>
    <n v="767"/>
    <n v="3.7107023411371197E-2"/>
  </r>
  <r>
    <n v="84"/>
    <s v="59 Devoe Street"/>
    <x v="0"/>
    <n v="1750000"/>
    <x v="3"/>
    <x v="1"/>
    <n v="875000"/>
    <n v="78000"/>
    <n v="3938"/>
    <n v="13938"/>
    <n v="1162"/>
    <n v="3.6606857142857101E-2"/>
  </r>
  <r>
    <n v="2"/>
    <s v="151 Kingsland Ave"/>
    <x v="0"/>
    <n v="1450000"/>
    <x v="3"/>
    <x v="1"/>
    <n v="725000"/>
    <n v="68400"/>
    <n v="5828"/>
    <n v="15828"/>
    <n v="1319"/>
    <n v="3.62565517241379E-2"/>
  </r>
  <r>
    <n v="28"/>
    <s v="35-02 150Th Place"/>
    <x v="2"/>
    <n v="4500000"/>
    <x v="3"/>
    <x v="1"/>
    <n v="2250000"/>
    <n v="236400"/>
    <n v="55871"/>
    <n v="77271"/>
    <n v="6439"/>
    <n v="3.5361999999999998E-2"/>
  </r>
  <r>
    <n v="17"/>
    <s v="1864 Linden Street, Flushing 11385"/>
    <x v="2"/>
    <n v="1450000"/>
    <x v="3"/>
    <x v="0"/>
    <n v="483333"/>
    <n v="68400"/>
    <n v="7148"/>
    <n v="17148"/>
    <n v="1429"/>
    <n v="3.5346206896551699E-2"/>
  </r>
  <r>
    <n v="104"/>
    <s v="4711 38 Street"/>
    <x v="2"/>
    <n v="1575000"/>
    <x v="3"/>
    <x v="1"/>
    <n v="787500"/>
    <n v="60000"/>
    <n v="9000"/>
    <n v="9000"/>
    <n v="750"/>
    <n v="3.2380952380952399E-2"/>
  </r>
  <r>
    <n v="79"/>
    <s v="3216 31St Ave"/>
    <x v="2"/>
    <n v="1675000"/>
    <x v="3"/>
    <x v="0"/>
    <n v="558333"/>
    <n v="72000"/>
    <n v="9200"/>
    <n v="19200"/>
    <n v="1600"/>
    <n v="3.1522388059701499E-2"/>
  </r>
  <r>
    <n v="37"/>
    <s v="3056 12Th St Astoria"/>
    <x v="2"/>
    <n v="1400000"/>
    <x v="3"/>
    <x v="0"/>
    <n v="466667"/>
    <n v="61200"/>
    <n v="7452"/>
    <n v="17452"/>
    <n v="1454"/>
    <n v="3.1265714285714299E-2"/>
  </r>
  <r>
    <n v="60"/>
    <s v="680 Hart Street"/>
    <x v="0"/>
    <n v="1500000"/>
    <x v="3"/>
    <x v="0"/>
    <n v="500000"/>
    <n v="61800"/>
    <n v="5000"/>
    <n v="15000"/>
    <n v="1250"/>
    <n v="3.1199999999999999E-2"/>
  </r>
  <r>
    <n v="7"/>
    <s v="1105 Cypress Ave"/>
    <x v="0"/>
    <n v="1500000"/>
    <x v="3"/>
    <x v="1"/>
    <n v="750000"/>
    <n v="66000"/>
    <n v="6589"/>
    <n v="20990"/>
    <n v="1749"/>
    <n v="3.0006666666666699E-2"/>
  </r>
  <r>
    <n v="57"/>
    <s v="3311 36 Ave"/>
    <x v="2"/>
    <n v="1498000"/>
    <x v="1"/>
    <x v="1"/>
    <n v="499333"/>
    <n v="60600"/>
    <n v="7964"/>
    <n v="17964"/>
    <n v="1497"/>
    <n v="2.8461949265687601E-2"/>
  </r>
  <r>
    <n v="38"/>
    <s v="6685 Forest Ave"/>
    <x v="2"/>
    <n v="1499000"/>
    <x v="1"/>
    <x v="1"/>
    <n v="499667"/>
    <n v="55200"/>
    <n v="7733"/>
    <n v="17733"/>
    <n v="1478"/>
    <n v="2.4994663108739198E-2"/>
  </r>
  <r>
    <n v="87"/>
    <s v="304 Leonard Street"/>
    <x v="0"/>
    <n v="2200000"/>
    <x v="3"/>
    <x v="0"/>
    <n v="733333"/>
    <n v="65400"/>
    <n v="4600"/>
    <n v="14600"/>
    <n v="1217"/>
    <n v="2.3090909090909099E-2"/>
  </r>
  <r>
    <n v="21"/>
    <s v="1267 Gates Ave"/>
    <x v="0"/>
    <n v="1180000"/>
    <x v="3"/>
    <x v="1"/>
    <n v="590000"/>
    <n v="39600"/>
    <n v="4500"/>
    <n v="14500"/>
    <n v="1208"/>
    <n v="2.1271186440677999E-2"/>
  </r>
  <r>
    <n v="59"/>
    <s v="992 Jefferson Ave Brooklyn 11221"/>
    <x v="0"/>
    <n v="2250000"/>
    <x v="0"/>
    <x v="7"/>
    <n v="187500"/>
    <n v="106560"/>
    <n v="35936"/>
    <n v="72771"/>
    <n v="6064"/>
    <n v="1.5017333333333299E-2"/>
  </r>
  <r>
    <n v="39"/>
    <s v="510 Macdonough Street"/>
    <x v="0"/>
    <n v="1588000"/>
    <x v="3"/>
    <x v="0"/>
    <n v="529333"/>
    <n v="37800"/>
    <n v="5175"/>
    <n v="15175"/>
    <n v="1265"/>
    <n v="1.4247481108312299E-2"/>
  </r>
  <r>
    <n v="36"/>
    <s v="5605 Metropolitana Ve"/>
    <x v="2"/>
    <n v="1388000"/>
    <x v="1"/>
    <x v="0"/>
    <n v="347000"/>
    <n v="30300"/>
    <n v="10800"/>
    <n v="10800"/>
    <n v="900"/>
    <n v="1.4048991354466901E-2"/>
  </r>
  <r>
    <n v="9"/>
    <s v="604 E 102 Street"/>
    <x v="0"/>
    <n v="1470000"/>
    <x v="3"/>
    <x v="1"/>
    <n v="735000"/>
    <n v="64476"/>
    <n v="25343"/>
    <n v="58343"/>
    <n v="4862"/>
    <n v="4.1721088435374204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101"/>
    <s v="357 Legion Street"/>
    <x v="0"/>
    <n v="1800000"/>
    <x v="0"/>
    <n v="3"/>
    <x v="0"/>
    <n v="205816"/>
    <n v="6482"/>
    <n v="6482"/>
    <n v="540"/>
    <n v="0.110741111111111"/>
  </r>
  <r>
    <n v="98"/>
    <s v="743 Liberty Ave"/>
    <x v="0"/>
    <n v="1130000"/>
    <x v="1"/>
    <n v="2"/>
    <x v="1"/>
    <n v="121200"/>
    <n v="10000"/>
    <n v="20000"/>
    <n v="1667"/>
    <n v="8.9557522123893799E-2"/>
  </r>
  <r>
    <n v="100"/>
    <s v="86 Mclean Ave "/>
    <x v="1"/>
    <n v="1900000"/>
    <x v="2"/>
    <n v="2"/>
    <x v="2"/>
    <n v="192900"/>
    <n v="25297"/>
    <n v="36658"/>
    <n v="3055"/>
    <n v="8.2421978947368399E-2"/>
  </r>
  <r>
    <n v="6"/>
    <s v="1235 Pacific Street"/>
    <x v="0"/>
    <n v="1100000"/>
    <x v="3"/>
    <n v="2"/>
    <x v="3"/>
    <n v="113820"/>
    <n v="10000"/>
    <n v="25000"/>
    <n v="2083"/>
    <n v="8.0745454545454606E-2"/>
  </r>
  <r>
    <n v="97"/>
    <s v="622 Chester St"/>
    <x v="0"/>
    <n v="1985000"/>
    <x v="0"/>
    <n v="4"/>
    <x v="4"/>
    <n v="172000"/>
    <n v="6000"/>
    <n v="13600"/>
    <n v="1133"/>
    <n v="7.9798488664987399E-2"/>
  </r>
  <r>
    <n v="42"/>
    <s v="103-17-19 101 Street"/>
    <x v="2"/>
    <n v="1888000"/>
    <x v="0"/>
    <n v="2"/>
    <x v="5"/>
    <n v="168100"/>
    <n v="10231"/>
    <n v="20231"/>
    <n v="1686"/>
    <n v="7.8339512711864401E-2"/>
  </r>
  <r>
    <n v="14"/>
    <s v="215-12 91 Ave"/>
    <x v="2"/>
    <n v="2400000"/>
    <x v="2"/>
    <n v="6"/>
    <x v="6"/>
    <n v="247370"/>
    <n v="44629"/>
    <n v="59629"/>
    <n v="4969"/>
    <n v="7.82254166666667E-2"/>
  </r>
  <r>
    <n v="99"/>
    <s v="215-21 Jamaica Ave"/>
    <x v="2"/>
    <n v="1299000"/>
    <x v="0"/>
    <n v="2"/>
    <x v="7"/>
    <n v="127200"/>
    <n v="23518"/>
    <n v="33518"/>
    <n v="2793"/>
    <n v="7.2118552732871405E-2"/>
  </r>
  <r>
    <n v="102"/>
    <s v="10744 Inwood Street"/>
    <x v="2"/>
    <n v="1100000"/>
    <x v="3"/>
    <n v="2"/>
    <x v="3"/>
    <n v="87600"/>
    <n v="5200"/>
    <n v="10200"/>
    <n v="850"/>
    <n v="7.0363636363636406E-2"/>
  </r>
  <r>
    <n v="13"/>
    <s v="1508 Pitkin Ave"/>
    <x v="0"/>
    <n v="1140000"/>
    <x v="4"/>
    <n v="2"/>
    <x v="8"/>
    <n v="114000"/>
    <n v="25000"/>
    <n v="35000"/>
    <n v="2917"/>
    <n v="6.9298245614035095E-2"/>
  </r>
  <r>
    <n v="107"/>
    <s v="132 Saint Nicholas Ave"/>
    <x v="2"/>
    <n v="1980000"/>
    <x v="1"/>
    <n v="4"/>
    <x v="9"/>
    <n v="175800"/>
    <n v="39231"/>
    <n v="39231"/>
    <n v="3269"/>
    <n v="6.8974242424242396E-2"/>
  </r>
  <r>
    <n v="1"/>
    <s v="2276 Atlantic Ave"/>
    <x v="0"/>
    <n v="1250000"/>
    <x v="3"/>
    <n v="3"/>
    <x v="10"/>
    <n v="98400"/>
    <n v="2373"/>
    <n v="12373"/>
    <n v="1031"/>
    <n v="6.8821599999999997E-2"/>
  </r>
  <r>
    <n v="63"/>
    <s v="115-23 14 Road"/>
    <x v="2"/>
    <n v="1880000"/>
    <x v="1"/>
    <n v="5"/>
    <x v="11"/>
    <n v="148800"/>
    <n v="16000"/>
    <n v="31000"/>
    <n v="2583"/>
    <n v="6.7765957446808495E-2"/>
  </r>
  <r>
    <n v="47"/>
    <s v="79-24 Jamaica Ave"/>
    <x v="2"/>
    <n v="1738000"/>
    <x v="1"/>
    <n v="1"/>
    <x v="12"/>
    <n v="149124"/>
    <n v="18715"/>
    <n v="33940"/>
    <n v="2828"/>
    <n v="6.6273878020713495E-2"/>
  </r>
  <r>
    <n v="91"/>
    <s v="138-69 Francis Lewis Blvd"/>
    <x v="2"/>
    <n v="1250000"/>
    <x v="3"/>
    <n v="2"/>
    <x v="13"/>
    <n v="102000"/>
    <n v="10000"/>
    <n v="20000"/>
    <n v="1667"/>
    <n v="6.5600000000000006E-2"/>
  </r>
  <r>
    <n v="22"/>
    <s v="1118 Halsey Street"/>
    <x v="0"/>
    <n v="1400000"/>
    <x v="3"/>
    <n v="2"/>
    <x v="14"/>
    <n v="103200"/>
    <n v="2831"/>
    <n v="12831"/>
    <n v="1069"/>
    <n v="6.4549285714285698E-2"/>
  </r>
  <r>
    <n v="43"/>
    <s v="109-02 Guy R Brewer Blvd"/>
    <x v="2"/>
    <n v="1800000"/>
    <x v="0"/>
    <n v="4"/>
    <x v="15"/>
    <n v="141900"/>
    <n v="16446"/>
    <n v="26446"/>
    <n v="2204"/>
    <n v="6.4141111111111093E-2"/>
  </r>
  <r>
    <n v="62"/>
    <s v="1094 Bushwick Ave"/>
    <x v="0"/>
    <n v="1580000"/>
    <x v="3"/>
    <n v="4"/>
    <x v="16"/>
    <n v="116400"/>
    <n v="6000"/>
    <n v="16000"/>
    <n v="1333"/>
    <n v="6.3544303797468393E-2"/>
  </r>
  <r>
    <n v="92"/>
    <s v="552 Central Ave"/>
    <x v="0"/>
    <n v="1998000"/>
    <x v="1"/>
    <n v="4"/>
    <x v="17"/>
    <n v="151200"/>
    <n v="15000"/>
    <n v="25000"/>
    <n v="2083"/>
    <n v="6.3175175175175194E-2"/>
  </r>
  <r>
    <n v="29"/>
    <s v="579 East 168 Street"/>
    <x v="1"/>
    <n v="1900000"/>
    <x v="3"/>
    <n v="5"/>
    <x v="18"/>
    <n v="145740"/>
    <n v="10047"/>
    <n v="28547"/>
    <n v="2379"/>
    <n v="6.1680526315789498E-2"/>
  </r>
  <r>
    <n v="16"/>
    <s v="1639 Broadway"/>
    <x v="0"/>
    <n v="2050000"/>
    <x v="1"/>
    <n v="6"/>
    <x v="19"/>
    <n v="173460"/>
    <n v="30821"/>
    <n v="47261"/>
    <n v="3938"/>
    <n v="6.1560487804878002E-2"/>
  </r>
  <r>
    <n v="48"/>
    <s v="12802 135 Ave"/>
    <x v="2"/>
    <n v="1150000"/>
    <x v="1"/>
    <n v="1"/>
    <x v="20"/>
    <n v="86000"/>
    <n v="5681"/>
    <n v="15681"/>
    <n v="1307"/>
    <n v="6.1167826086956499E-2"/>
  </r>
  <r>
    <n v="103"/>
    <s v="7606 Rockaway Blvd"/>
    <x v="2"/>
    <n v="1400000"/>
    <x v="1"/>
    <n v="3"/>
    <x v="21"/>
    <n v="98400"/>
    <n v="5481"/>
    <n v="15481"/>
    <n v="1290"/>
    <n v="5.92278571428572E-2"/>
  </r>
  <r>
    <n v="93"/>
    <s v="385 Nostrand Ave"/>
    <x v="0"/>
    <n v="1500000"/>
    <x v="1"/>
    <n v="2"/>
    <x v="22"/>
    <n v="96000"/>
    <n v="3078"/>
    <n v="9078"/>
    <n v="756"/>
    <n v="5.7948E-2"/>
  </r>
  <r>
    <n v="74"/>
    <s v="82 Central Ave"/>
    <x v="0"/>
    <n v="1850000"/>
    <x v="1"/>
    <n v="2"/>
    <x v="23"/>
    <n v="120000"/>
    <n v="4132"/>
    <n v="15132"/>
    <n v="1261"/>
    <n v="5.6685405405405398E-2"/>
  </r>
  <r>
    <n v="61"/>
    <s v="7615 47 Ave"/>
    <x v="2"/>
    <n v="1930000"/>
    <x v="3"/>
    <n v="8"/>
    <x v="24"/>
    <n v="160800"/>
    <n v="38000"/>
    <n v="54841"/>
    <n v="4570"/>
    <n v="5.4901036269430097E-2"/>
  </r>
  <r>
    <n v="45"/>
    <s v="378 Central Ave"/>
    <x v="0"/>
    <n v="1990000"/>
    <x v="4"/>
    <n v="4"/>
    <x v="25"/>
    <n v="152316"/>
    <n v="9534"/>
    <n v="43834"/>
    <n v="3653"/>
    <n v="5.4531658291457299E-2"/>
  </r>
  <r>
    <n v="32"/>
    <s v="103-20 Corona Ave"/>
    <x v="2"/>
    <n v="2200000"/>
    <x v="1"/>
    <n v="3"/>
    <x v="3"/>
    <n v="148800"/>
    <n v="14636"/>
    <n v="29636"/>
    <n v="2470"/>
    <n v="5.4165454545454503E-2"/>
  </r>
  <r>
    <n v="53"/>
    <s v="3024 23Rd St Astoria"/>
    <x v="0"/>
    <n v="1665000"/>
    <x v="3"/>
    <n v="4"/>
    <x v="26"/>
    <n v="110400"/>
    <n v="10402"/>
    <n v="20402"/>
    <n v="1700"/>
    <n v="5.4052852852852898E-2"/>
  </r>
  <r>
    <n v="31"/>
    <s v="936 Seneca Ave"/>
    <x v="2"/>
    <n v="2720000"/>
    <x v="1"/>
    <n v="4"/>
    <x v="27"/>
    <n v="174600"/>
    <n v="13000"/>
    <n v="28000"/>
    <n v="2333"/>
    <n v="5.3901470588235301E-2"/>
  </r>
  <r>
    <n v="49"/>
    <s v="229 Kingston Ave"/>
    <x v="0"/>
    <n v="2200000"/>
    <x v="1"/>
    <n v="2"/>
    <x v="28"/>
    <n v="133200"/>
    <n v="4979"/>
    <n v="14979"/>
    <n v="1248"/>
    <n v="5.3736818181818198E-2"/>
  </r>
  <r>
    <n v="86"/>
    <s v="65 Scholes Street"/>
    <x v="0"/>
    <n v="2250000"/>
    <x v="1"/>
    <n v="2"/>
    <x v="29"/>
    <n v="135600"/>
    <n v="5056"/>
    <n v="15056"/>
    <n v="1255"/>
    <n v="5.3575111111111101E-2"/>
  </r>
  <r>
    <n v="46"/>
    <s v="229 Central Ave #3, Brooklyn, Ny 11221"/>
    <x v="0"/>
    <n v="1750000"/>
    <x v="1"/>
    <n v="2"/>
    <x v="30"/>
    <n v="117600"/>
    <n v="9578"/>
    <n v="24622"/>
    <n v="2052"/>
    <n v="5.3130285714285699E-2"/>
  </r>
  <r>
    <n v="94"/>
    <s v="413 Greene Ave"/>
    <x v="0"/>
    <n v="2000000"/>
    <x v="3"/>
    <n v="1"/>
    <x v="31"/>
    <n v="120000"/>
    <n v="4458"/>
    <n v="14458"/>
    <n v="1205"/>
    <n v="5.2770999999999998E-2"/>
  </r>
  <r>
    <n v="75"/>
    <s v="764 Seneca Ave"/>
    <x v="2"/>
    <n v="1624000"/>
    <x v="4"/>
    <n v="4"/>
    <x v="32"/>
    <n v="103092"/>
    <n v="7905"/>
    <n v="18404"/>
    <n v="1534"/>
    <n v="5.2147586206896503E-2"/>
  </r>
  <r>
    <n v="66"/>
    <s v="9 Menahan Street"/>
    <x v="0"/>
    <n v="1350000"/>
    <x v="3"/>
    <n v="2"/>
    <x v="33"/>
    <n v="72000"/>
    <n v="2160"/>
    <n v="2160"/>
    <n v="180"/>
    <n v="5.1733333333333298E-2"/>
  </r>
  <r>
    <n v="30"/>
    <s v="3825 3Rd Ave"/>
    <x v="1"/>
    <n v="1650000"/>
    <x v="1"/>
    <n v="4"/>
    <x v="34"/>
    <n v="101664"/>
    <n v="6556"/>
    <n v="16556"/>
    <n v="1380"/>
    <n v="5.1580606060606098E-2"/>
  </r>
  <r>
    <n v="108"/>
    <s v="539 Metropolitan Ave"/>
    <x v="0"/>
    <n v="2000000"/>
    <x v="1"/>
    <n v="2"/>
    <x v="35"/>
    <n v="108000"/>
    <n v="5103"/>
    <n v="5103"/>
    <n v="425"/>
    <n v="5.1448500000000001E-2"/>
  </r>
  <r>
    <n v="27"/>
    <s v="Jerome Ave"/>
    <x v="1"/>
    <n v="3500000"/>
    <x v="3"/>
    <n v="6"/>
    <x v="30"/>
    <n v="225000"/>
    <n v="33000"/>
    <n v="48000"/>
    <n v="4000"/>
    <n v="5.05714285714286E-2"/>
  </r>
  <r>
    <n v="106"/>
    <s v="43-20 Greenpoint Ave"/>
    <x v="2"/>
    <n v="1750000"/>
    <x v="1"/>
    <n v="2"/>
    <x v="30"/>
    <n v="96000"/>
    <n v="8600"/>
    <n v="8600"/>
    <n v="717"/>
    <n v="4.9942857142857101E-2"/>
  </r>
  <r>
    <n v="50"/>
    <s v="275 S. Broadway"/>
    <x v="1"/>
    <n v="2200000"/>
    <x v="0"/>
    <n v="4"/>
    <x v="36"/>
    <n v="151920"/>
    <n v="21446"/>
    <n v="42246"/>
    <n v="3520"/>
    <n v="4.9851818181818199E-2"/>
  </r>
  <r>
    <n v="78"/>
    <s v="279 Saint Nicholas Ave"/>
    <x v="2"/>
    <n v="1600000"/>
    <x v="1"/>
    <n v="3"/>
    <x v="37"/>
    <n v="99600"/>
    <n v="9973"/>
    <n v="19947"/>
    <n v="1662"/>
    <n v="4.9790624999999998E-2"/>
  </r>
  <r>
    <n v="95"/>
    <s v="52 Russell Street"/>
    <x v="0"/>
    <n v="2000000"/>
    <x v="3"/>
    <n v="3"/>
    <x v="35"/>
    <n v="115200"/>
    <n v="6427"/>
    <n v="16427"/>
    <n v="1369"/>
    <n v="4.93865E-2"/>
  </r>
  <r>
    <n v="19"/>
    <s v="1097 Madison Street"/>
    <x v="0"/>
    <n v="1200000"/>
    <x v="3"/>
    <n v="2"/>
    <x v="38"/>
    <n v="72000"/>
    <n v="2819"/>
    <n v="12819"/>
    <n v="1068"/>
    <n v="4.93175E-2"/>
  </r>
  <r>
    <n v="109"/>
    <s v="406 Broadway"/>
    <x v="0"/>
    <n v="1849000"/>
    <x v="1"/>
    <n v="2"/>
    <x v="39"/>
    <n v="96000"/>
    <n v="5169"/>
    <n v="5169"/>
    <n v="431"/>
    <n v="4.9124391563006999E-2"/>
  </r>
  <r>
    <n v="34"/>
    <s v="1225 Union Ave"/>
    <x v="1"/>
    <n v="1900000"/>
    <x v="3"/>
    <n v="8"/>
    <x v="40"/>
    <n v="144000"/>
    <n v="34134"/>
    <n v="50700"/>
    <n v="4225"/>
    <n v="4.91052631578947E-2"/>
  </r>
  <r>
    <n v="33"/>
    <s v="1075 Grant Ave, 234 E 166Th St"/>
    <x v="1"/>
    <n v="2000000"/>
    <x v="3"/>
    <n v="4"/>
    <x v="22"/>
    <n v="125220"/>
    <n v="12052"/>
    <n v="27052"/>
    <n v="2254"/>
    <n v="4.9096000000000001E-2"/>
  </r>
  <r>
    <n v="71"/>
    <s v="379 Nostrand Ave"/>
    <x v="0"/>
    <n v="1450000"/>
    <x v="3"/>
    <n v="2"/>
    <x v="41"/>
    <n v="87540"/>
    <n v="6569"/>
    <n v="16569"/>
    <n v="1381"/>
    <n v="4.8945517241379299E-2"/>
  </r>
  <r>
    <n v="65"/>
    <s v="277 Starr St, Brooklyn, Ny 11237"/>
    <x v="0"/>
    <n v="1800000"/>
    <x v="3"/>
    <n v="3"/>
    <x v="38"/>
    <n v="102600"/>
    <n v="4741"/>
    <n v="14741"/>
    <n v="1228"/>
    <n v="4.88105555555556E-2"/>
  </r>
  <r>
    <n v="23"/>
    <s v="30 Grove Street"/>
    <x v="0"/>
    <n v="1675000"/>
    <x v="3"/>
    <n v="3"/>
    <x v="42"/>
    <n v="99228"/>
    <n v="8100"/>
    <n v="18100"/>
    <n v="1508"/>
    <n v="4.8434626865671598E-2"/>
  </r>
  <r>
    <n v="24"/>
    <s v="28 Grove Street"/>
    <x v="0"/>
    <n v="1675000"/>
    <x v="3"/>
    <n v="3"/>
    <x v="42"/>
    <n v="99600"/>
    <n v="8817"/>
    <n v="18817"/>
    <n v="1568"/>
    <n v="4.8228656716417899E-2"/>
  </r>
  <r>
    <n v="105"/>
    <s v="148-06 90 Ave"/>
    <x v="2"/>
    <n v="1399000"/>
    <x v="1"/>
    <n v="2"/>
    <x v="43"/>
    <n v="72000"/>
    <n v="6000"/>
    <n v="6000"/>
    <n v="500"/>
    <n v="4.7176554681915603E-2"/>
  </r>
  <r>
    <n v="70"/>
    <s v="170 Monroe Street"/>
    <x v="0"/>
    <n v="1980000"/>
    <x v="3"/>
    <n v="3"/>
    <x v="44"/>
    <n v="108000"/>
    <n v="5453"/>
    <n v="15453"/>
    <n v="1288"/>
    <n v="4.6740909090909097E-2"/>
  </r>
  <r>
    <n v="35"/>
    <s v="104-01 Corona Ave"/>
    <x v="2"/>
    <n v="1480000"/>
    <x v="1"/>
    <n v="1"/>
    <x v="45"/>
    <n v="89388"/>
    <n v="10367"/>
    <n v="20367"/>
    <n v="1697"/>
    <n v="4.66358108108108E-2"/>
  </r>
  <r>
    <n v="51"/>
    <s v="1343 Dekalb Ave"/>
    <x v="0"/>
    <n v="1650000"/>
    <x v="3"/>
    <n v="3"/>
    <x v="3"/>
    <n v="90000"/>
    <n v="3053"/>
    <n v="13053"/>
    <n v="1088"/>
    <n v="4.6634715151515203E-2"/>
  </r>
  <r>
    <n v="18"/>
    <s v="1226 Bushwick Ave"/>
    <x v="0"/>
    <n v="1500000"/>
    <x v="3"/>
    <n v="3"/>
    <x v="22"/>
    <n v="84000"/>
    <n v="4600"/>
    <n v="14600"/>
    <n v="1217"/>
    <n v="4.6266666666666699E-2"/>
  </r>
  <r>
    <n v="69"/>
    <s v="1444 Dekalb Ave"/>
    <x v="0"/>
    <n v="1500000"/>
    <x v="1"/>
    <n v="2"/>
    <x v="22"/>
    <n v="90000"/>
    <n v="11000"/>
    <n v="21000"/>
    <n v="1750"/>
    <n v="4.5999999999999999E-2"/>
  </r>
  <r>
    <n v="52"/>
    <s v="415 Wilson Ave, Brooklyn, Ny 11221"/>
    <x v="0"/>
    <n v="1300000"/>
    <x v="3"/>
    <n v="2"/>
    <x v="46"/>
    <n v="72000"/>
    <n v="2319"/>
    <n v="12319"/>
    <n v="1027"/>
    <n v="4.5908461538461502E-2"/>
  </r>
  <r>
    <n v="11"/>
    <s v="3044 14 St"/>
    <x v="2"/>
    <n v="2500000"/>
    <x v="1"/>
    <n v="5"/>
    <x v="10"/>
    <n v="144600"/>
    <n v="10652"/>
    <n v="30652"/>
    <n v="2554"/>
    <n v="4.5588799999999999E-2"/>
  </r>
  <r>
    <n v="77"/>
    <s v="284 Suydam Street"/>
    <x v="0"/>
    <n v="1975000"/>
    <x v="1"/>
    <n v="4"/>
    <x v="16"/>
    <n v="103200"/>
    <n v="3299"/>
    <n v="13299"/>
    <n v="1108"/>
    <n v="4.5519493670886098E-2"/>
  </r>
  <r>
    <n v="15"/>
    <s v="315 Woodbine Street"/>
    <x v="0"/>
    <n v="1700000"/>
    <x v="3"/>
    <n v="4"/>
    <x v="47"/>
    <n v="96000"/>
    <n v="9300"/>
    <n v="19300"/>
    <n v="1608"/>
    <n v="4.5117647058823498E-2"/>
  </r>
  <r>
    <n v="89"/>
    <s v="371 Douglass Street"/>
    <x v="0"/>
    <n v="2050000"/>
    <x v="3"/>
    <n v="3"/>
    <x v="48"/>
    <n v="108000"/>
    <n v="6158"/>
    <n v="16158"/>
    <n v="1346"/>
    <n v="4.48009756097561E-2"/>
  </r>
  <r>
    <n v="55"/>
    <s v="14 Stockholm Street"/>
    <x v="0"/>
    <n v="1390000"/>
    <x v="3"/>
    <n v="2"/>
    <x v="49"/>
    <n v="64800"/>
    <n v="2704"/>
    <n v="2704"/>
    <n v="225"/>
    <n v="4.4673381294964003E-2"/>
  </r>
  <r>
    <n v="68"/>
    <s v="237 Madison Street"/>
    <x v="0"/>
    <n v="1575000"/>
    <x v="3"/>
    <n v="2"/>
    <x v="50"/>
    <n v="85200"/>
    <n v="5486"/>
    <n v="15486"/>
    <n v="1290"/>
    <n v="4.4262857142857097E-2"/>
  </r>
  <r>
    <n v="73"/>
    <s v="833 Bushwick Ave #1I, Brooklyn, Ny 11221"/>
    <x v="0"/>
    <n v="1350000"/>
    <x v="3"/>
    <n v="3"/>
    <x v="51"/>
    <n v="72000"/>
    <n v="2800"/>
    <n v="12800"/>
    <n v="1067"/>
    <n v="4.3851851851851802E-2"/>
  </r>
  <r>
    <n v="76"/>
    <s v="764 Seneca Ave"/>
    <x v="0"/>
    <n v="1990000"/>
    <x v="4"/>
    <n v="4"/>
    <x v="25"/>
    <n v="122400"/>
    <n v="7211"/>
    <n v="35211"/>
    <n v="2934"/>
    <n v="4.3813567839196002E-2"/>
  </r>
  <r>
    <n v="58"/>
    <s v="169 Irving Ave"/>
    <x v="0"/>
    <n v="3500000"/>
    <x v="1"/>
    <n v="5"/>
    <x v="30"/>
    <n v="174000"/>
    <n v="12000"/>
    <n v="22000"/>
    <n v="1833"/>
    <n v="4.34285714285714E-2"/>
  </r>
  <r>
    <n v="82"/>
    <s v="101 Skillman Ave"/>
    <x v="0"/>
    <n v="2000000"/>
    <x v="3"/>
    <n v="3"/>
    <x v="35"/>
    <n v="99000"/>
    <n v="3409"/>
    <n v="13409"/>
    <n v="1117"/>
    <n v="4.27955E-2"/>
  </r>
  <r>
    <n v="88"/>
    <s v="656 Classon Ave"/>
    <x v="0"/>
    <n v="2000000"/>
    <x v="3"/>
    <n v="3"/>
    <x v="35"/>
    <n v="108000"/>
    <n v="12500"/>
    <n v="22500"/>
    <n v="1875"/>
    <n v="4.2750000000000003E-2"/>
  </r>
  <r>
    <n v="56"/>
    <s v="447 Stockholm St, Flushing, Ny 11385"/>
    <x v="0"/>
    <n v="1600000"/>
    <x v="3"/>
    <n v="2"/>
    <x v="52"/>
    <n v="75600"/>
    <n v="7227"/>
    <n v="7227"/>
    <n v="602"/>
    <n v="4.2748124999999998E-2"/>
  </r>
  <r>
    <n v="20"/>
    <s v="360 Wilson Ave #2Family, Brooklyn, Ny 11221"/>
    <x v="0"/>
    <n v="1300000"/>
    <x v="3"/>
    <n v="2"/>
    <x v="46"/>
    <n v="72000"/>
    <n v="6700"/>
    <n v="16700"/>
    <n v="1392"/>
    <n v="4.2538461538461497E-2"/>
  </r>
  <r>
    <n v="4"/>
    <s v="66-68 Herriot Street"/>
    <x v="1"/>
    <n v="790000"/>
    <x v="1"/>
    <n v="3"/>
    <x v="53"/>
    <n v="63000"/>
    <n v="9407"/>
    <n v="29407"/>
    <n v="2451"/>
    <n v="4.2522784810126599E-2"/>
  </r>
  <r>
    <n v="41"/>
    <s v="1404 Hancock Street"/>
    <x v="0"/>
    <n v="1500000"/>
    <x v="3"/>
    <n v="3"/>
    <x v="22"/>
    <n v="78000"/>
    <n v="4512"/>
    <n v="14512"/>
    <n v="1209"/>
    <n v="4.2325333333333298E-2"/>
  </r>
  <r>
    <n v="96"/>
    <s v="160 Guernsey Street"/>
    <x v="0"/>
    <n v="1995000"/>
    <x v="3"/>
    <n v="4"/>
    <x v="54"/>
    <n v="98100"/>
    <n v="4402"/>
    <n v="14402"/>
    <n v="1200"/>
    <n v="4.1953884711779403E-2"/>
  </r>
  <r>
    <n v="54"/>
    <s v="14A Stockholm St, Brooklyn, Ny 11221"/>
    <x v="0"/>
    <n v="1500000"/>
    <x v="3"/>
    <n v="2"/>
    <x v="29"/>
    <n v="64800"/>
    <n v="2704"/>
    <n v="2704"/>
    <n v="225"/>
    <n v="4.13973333333333E-2"/>
  </r>
  <r>
    <n v="80"/>
    <s v="1023-1025 Willoughby Ave"/>
    <x v="0"/>
    <n v="1910000"/>
    <x v="3"/>
    <n v="2"/>
    <x v="55"/>
    <n v="96000"/>
    <n v="7764"/>
    <n v="17764"/>
    <n v="1480"/>
    <n v="4.0961256544502597E-2"/>
  </r>
  <r>
    <n v="110"/>
    <s v="155 S Oxford Street #3"/>
    <x v="0"/>
    <n v="1975000"/>
    <x v="3"/>
    <n v="3"/>
    <x v="56"/>
    <n v="99000"/>
    <n v="8337"/>
    <n v="18337"/>
    <n v="1528"/>
    <n v="4.0842025316455699E-2"/>
  </r>
  <r>
    <n v="90"/>
    <s v="50-12 39 Ave"/>
    <x v="2"/>
    <n v="1150000"/>
    <x v="1"/>
    <n v="1"/>
    <x v="20"/>
    <n v="70500"/>
    <n v="8196"/>
    <n v="23822"/>
    <n v="1985"/>
    <n v="4.05895652173913E-2"/>
  </r>
  <r>
    <n v="85"/>
    <s v="427 Metropolitan Ave"/>
    <x v="0"/>
    <n v="2200000"/>
    <x v="3"/>
    <n v="3"/>
    <x v="28"/>
    <n v="102000"/>
    <n v="4706"/>
    <n v="14706"/>
    <n v="1226"/>
    <n v="3.96790909090909E-2"/>
  </r>
  <r>
    <n v="67"/>
    <s v="210 Devoe St Brooklyn"/>
    <x v="0"/>
    <n v="1800000"/>
    <x v="3"/>
    <n v="2"/>
    <x v="57"/>
    <n v="75120"/>
    <n v="4705"/>
    <n v="4705"/>
    <n v="392"/>
    <n v="3.9119444444444401E-2"/>
  </r>
  <r>
    <n v="64"/>
    <s v="276 Cornelia Street"/>
    <x v="0"/>
    <n v="1725000"/>
    <x v="3"/>
    <n v="2"/>
    <x v="58"/>
    <n v="81600"/>
    <n v="4190"/>
    <n v="14190"/>
    <n v="1182"/>
    <n v="3.9078260869565201E-2"/>
  </r>
  <r>
    <n v="72"/>
    <s v="677 Seneca Ace"/>
    <x v="0"/>
    <n v="1588000"/>
    <x v="1"/>
    <n v="2"/>
    <x v="59"/>
    <n v="77700"/>
    <n v="5881"/>
    <n v="15881"/>
    <n v="1323"/>
    <n v="3.89288413098237E-2"/>
  </r>
  <r>
    <n v="111"/>
    <s v="243 Starr Streat "/>
    <x v="0"/>
    <n v="1500000"/>
    <x v="3"/>
    <n v="2"/>
    <x v="29"/>
    <n v="70800"/>
    <n v="2500"/>
    <n v="12500"/>
    <n v="1042"/>
    <n v="3.8866666666666702E-2"/>
  </r>
  <r>
    <n v="12"/>
    <s v="30-20 34Th Street"/>
    <x v="2"/>
    <n v="1750000"/>
    <x v="3"/>
    <n v="2"/>
    <x v="60"/>
    <n v="87900"/>
    <n v="10149"/>
    <n v="20149"/>
    <n v="1679"/>
    <n v="3.87148571428571E-2"/>
  </r>
  <r>
    <n v="40"/>
    <s v="3020 34Th St"/>
    <x v="2"/>
    <n v="1750000"/>
    <x v="3"/>
    <n v="3"/>
    <x v="30"/>
    <n v="87900"/>
    <n v="10149"/>
    <n v="22149"/>
    <n v="1846"/>
    <n v="3.7572000000000001E-2"/>
  </r>
  <r>
    <n v="26"/>
    <s v="1701 Gates Ave"/>
    <x v="0"/>
    <n v="3000000"/>
    <x v="1"/>
    <n v="5"/>
    <x v="22"/>
    <n v="147577"/>
    <n v="20120"/>
    <n v="35120"/>
    <n v="2927"/>
    <n v="3.7489613333333303E-2"/>
  </r>
  <r>
    <n v="10"/>
    <s v="780 Nostrand Ave"/>
    <x v="0"/>
    <n v="1495000"/>
    <x v="1"/>
    <n v="2"/>
    <x v="61"/>
    <n v="64680"/>
    <n v="9205"/>
    <n v="9205"/>
    <n v="767"/>
    <n v="3.7107023411371197E-2"/>
  </r>
  <r>
    <n v="84"/>
    <s v="59 Devoe Street"/>
    <x v="0"/>
    <n v="1750000"/>
    <x v="3"/>
    <n v="2"/>
    <x v="60"/>
    <n v="78000"/>
    <n v="3938"/>
    <n v="13938"/>
    <n v="1162"/>
    <n v="3.6606857142857101E-2"/>
  </r>
  <r>
    <n v="2"/>
    <s v="151 Kingsland Ave"/>
    <x v="0"/>
    <n v="1450000"/>
    <x v="3"/>
    <n v="2"/>
    <x v="41"/>
    <n v="68400"/>
    <n v="5828"/>
    <n v="15828"/>
    <n v="1319"/>
    <n v="3.62565517241379E-2"/>
  </r>
  <r>
    <n v="28"/>
    <s v="35-02 150Th Place"/>
    <x v="2"/>
    <n v="4500000"/>
    <x v="3"/>
    <n v="2"/>
    <x v="62"/>
    <n v="236400"/>
    <n v="55871"/>
    <n v="77271"/>
    <n v="6439"/>
    <n v="3.5361999999999998E-2"/>
  </r>
  <r>
    <n v="17"/>
    <s v="1864 Linden Street, Flushing 11385"/>
    <x v="2"/>
    <n v="1450000"/>
    <x v="3"/>
    <n v="3"/>
    <x v="63"/>
    <n v="68400"/>
    <n v="7148"/>
    <n v="17148"/>
    <n v="1429"/>
    <n v="3.5346206896551699E-2"/>
  </r>
  <r>
    <n v="104"/>
    <s v="4711 38 Street"/>
    <x v="2"/>
    <n v="1575000"/>
    <x v="3"/>
    <n v="2"/>
    <x v="50"/>
    <n v="60000"/>
    <n v="9000"/>
    <n v="9000"/>
    <n v="750"/>
    <n v="3.2380952380952399E-2"/>
  </r>
  <r>
    <n v="79"/>
    <s v="3216 31St Ave"/>
    <x v="2"/>
    <n v="1675000"/>
    <x v="3"/>
    <n v="3"/>
    <x v="42"/>
    <n v="72000"/>
    <n v="9200"/>
    <n v="19200"/>
    <n v="1600"/>
    <n v="3.1522388059701499E-2"/>
  </r>
  <r>
    <n v="37"/>
    <s v="3056 12Th St Astoria"/>
    <x v="2"/>
    <n v="1400000"/>
    <x v="3"/>
    <n v="3"/>
    <x v="64"/>
    <n v="61200"/>
    <n v="7452"/>
    <n v="17452"/>
    <n v="1454"/>
    <n v="3.1265714285714299E-2"/>
  </r>
  <r>
    <n v="60"/>
    <s v="680 Hart Street"/>
    <x v="0"/>
    <n v="1500000"/>
    <x v="3"/>
    <n v="3"/>
    <x v="22"/>
    <n v="61800"/>
    <n v="5000"/>
    <n v="15000"/>
    <n v="1250"/>
    <n v="3.1199999999999999E-2"/>
  </r>
  <r>
    <n v="7"/>
    <s v="1105 Cypress Ave"/>
    <x v="0"/>
    <n v="1500000"/>
    <x v="3"/>
    <n v="2"/>
    <x v="29"/>
    <n v="66000"/>
    <n v="6589"/>
    <n v="20990"/>
    <n v="1749"/>
    <n v="3.0006666666666699E-2"/>
  </r>
  <r>
    <n v="57"/>
    <s v="3311 36 Ave"/>
    <x v="2"/>
    <n v="1498000"/>
    <x v="1"/>
    <n v="2"/>
    <x v="65"/>
    <n v="60600"/>
    <n v="7964"/>
    <n v="17964"/>
    <n v="1497"/>
    <n v="2.8461949265687601E-2"/>
  </r>
  <r>
    <n v="38"/>
    <s v="6685 Forest Ave"/>
    <x v="2"/>
    <n v="1499000"/>
    <x v="1"/>
    <n v="2"/>
    <x v="66"/>
    <n v="55200"/>
    <n v="7733"/>
    <n v="17733"/>
    <n v="1478"/>
    <n v="2.4994663108739198E-2"/>
  </r>
  <r>
    <n v="87"/>
    <s v="304 Leonard Street"/>
    <x v="0"/>
    <n v="2200000"/>
    <x v="3"/>
    <n v="3"/>
    <x v="28"/>
    <n v="65400"/>
    <n v="4600"/>
    <n v="14600"/>
    <n v="1217"/>
    <n v="2.3090909090909099E-2"/>
  </r>
  <r>
    <n v="21"/>
    <s v="1267 Gates Ave"/>
    <x v="0"/>
    <n v="1180000"/>
    <x v="3"/>
    <n v="2"/>
    <x v="67"/>
    <n v="39600"/>
    <n v="4500"/>
    <n v="14500"/>
    <n v="1208"/>
    <n v="2.1271186440677999E-2"/>
  </r>
  <r>
    <n v="59"/>
    <s v="992 Jefferson Ave Brooklyn 11221"/>
    <x v="0"/>
    <n v="2250000"/>
    <x v="0"/>
    <n v="9"/>
    <x v="68"/>
    <n v="106560"/>
    <n v="35936"/>
    <n v="72771"/>
    <n v="6064"/>
    <n v="1.5017333333333299E-2"/>
  </r>
  <r>
    <n v="39"/>
    <s v="510 Macdonough Street"/>
    <x v="0"/>
    <n v="1588000"/>
    <x v="3"/>
    <n v="3"/>
    <x v="59"/>
    <n v="37800"/>
    <n v="5175"/>
    <n v="15175"/>
    <n v="1265"/>
    <n v="1.4247481108312299E-2"/>
  </r>
  <r>
    <n v="36"/>
    <s v="5605 Metropolitana Ve"/>
    <x v="2"/>
    <n v="1388000"/>
    <x v="1"/>
    <n v="3"/>
    <x v="69"/>
    <n v="30300"/>
    <n v="10800"/>
    <n v="10800"/>
    <n v="900"/>
    <n v="1.4048991354466901E-2"/>
  </r>
  <r>
    <n v="9"/>
    <s v="604 E 102 Street"/>
    <x v="0"/>
    <n v="1470000"/>
    <x v="3"/>
    <n v="2"/>
    <x v="70"/>
    <n v="64476"/>
    <n v="25343"/>
    <n v="58343"/>
    <n v="4862"/>
    <n v="4.1721088435374204E-3"/>
  </r>
  <r>
    <m/>
    <m/>
    <x v="3"/>
    <m/>
    <x v="5"/>
    <m/>
    <x v="7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01"/>
    <s v="357 Legion Street"/>
    <x v="0"/>
    <n v="1800000"/>
    <x v="0"/>
    <x v="0"/>
    <n v="300000"/>
    <n v="205816"/>
    <n v="6482"/>
    <n v="6482"/>
    <n v="540"/>
    <n v="0.110741111111111"/>
  </r>
  <r>
    <n v="98"/>
    <s v="743 Liberty Ave"/>
    <x v="0"/>
    <n v="1130000"/>
    <x v="1"/>
    <x v="1"/>
    <n v="376667"/>
    <n v="121200"/>
    <n v="10000"/>
    <n v="20000"/>
    <n v="1667"/>
    <n v="8.9557522123893799E-2"/>
  </r>
  <r>
    <n v="100"/>
    <s v="86 Mclean Ave "/>
    <x v="1"/>
    <n v="1900000"/>
    <x v="2"/>
    <x v="1"/>
    <n v="316667"/>
    <n v="192900"/>
    <n v="25297"/>
    <n v="36658"/>
    <n v="3055"/>
    <n v="8.2421978947368399E-2"/>
  </r>
  <r>
    <n v="6"/>
    <s v="1235 Pacific Street"/>
    <x v="0"/>
    <n v="1100000"/>
    <x v="3"/>
    <x v="1"/>
    <n v="550000"/>
    <n v="113820"/>
    <n v="10000"/>
    <n v="25000"/>
    <n v="2083"/>
    <n v="8.0745454545454606E-2"/>
  </r>
  <r>
    <n v="97"/>
    <s v="622 Chester St"/>
    <x v="0"/>
    <n v="1985000"/>
    <x v="0"/>
    <x v="2"/>
    <n v="283571"/>
    <n v="172000"/>
    <n v="6000"/>
    <n v="13600"/>
    <n v="1133"/>
    <n v="7.9798488664987399E-2"/>
  </r>
  <r>
    <n v="42"/>
    <s v="103-17-19 101 Street"/>
    <x v="2"/>
    <n v="1888000"/>
    <x v="0"/>
    <x v="1"/>
    <n v="377600"/>
    <n v="168100"/>
    <n v="10231"/>
    <n v="20231"/>
    <n v="1686"/>
    <n v="7.8339512711864401E-2"/>
  </r>
  <r>
    <n v="14"/>
    <s v="215-12 91 Ave"/>
    <x v="2"/>
    <n v="2400000"/>
    <x v="2"/>
    <x v="3"/>
    <n v="240000"/>
    <n v="247370"/>
    <n v="44629"/>
    <n v="59629"/>
    <n v="4969"/>
    <n v="7.82254166666667E-2"/>
  </r>
  <r>
    <n v="99"/>
    <s v="215-21 Jamaica Ave"/>
    <x v="2"/>
    <n v="1299000"/>
    <x v="0"/>
    <x v="1"/>
    <n v="259800"/>
    <n v="127200"/>
    <n v="23518"/>
    <n v="33518"/>
    <n v="2793"/>
    <n v="7.2118552732871405E-2"/>
  </r>
  <r>
    <n v="102"/>
    <s v="10744 Inwood Street"/>
    <x v="2"/>
    <n v="1100000"/>
    <x v="3"/>
    <x v="1"/>
    <n v="550000"/>
    <n v="87600"/>
    <n v="5200"/>
    <n v="10200"/>
    <n v="850"/>
    <n v="7.0363636363636406E-2"/>
  </r>
  <r>
    <n v="13"/>
    <s v="1508 Pitkin Ave"/>
    <x v="0"/>
    <n v="1140000"/>
    <x v="4"/>
    <x v="1"/>
    <n v="285000"/>
    <n v="114000"/>
    <n v="25000"/>
    <n v="35000"/>
    <n v="2917"/>
    <n v="6.9298245614035095E-2"/>
  </r>
  <r>
    <n v="107"/>
    <s v="132 Saint Nicholas Ave"/>
    <x v="2"/>
    <n v="1980000"/>
    <x v="1"/>
    <x v="2"/>
    <n v="396000"/>
    <n v="175800"/>
    <n v="39231"/>
    <n v="39231"/>
    <n v="3269"/>
    <n v="6.8974242424242396E-2"/>
  </r>
  <r>
    <n v="1"/>
    <s v="2276 Atlantic Ave"/>
    <x v="0"/>
    <n v="1250000"/>
    <x v="3"/>
    <x v="0"/>
    <n v="416667"/>
    <n v="98400"/>
    <n v="2373"/>
    <n v="12373"/>
    <n v="1031"/>
    <n v="6.8821599999999997E-2"/>
  </r>
  <r>
    <n v="63"/>
    <s v="115-23 14 Road"/>
    <x v="2"/>
    <n v="1880000"/>
    <x v="1"/>
    <x v="4"/>
    <n v="313333"/>
    <n v="148800"/>
    <n v="16000"/>
    <n v="31000"/>
    <n v="2583"/>
    <n v="6.7765957446808495E-2"/>
  </r>
  <r>
    <n v="47"/>
    <s v="79-24 Jamaica Ave"/>
    <x v="2"/>
    <n v="1738000"/>
    <x v="1"/>
    <x v="5"/>
    <n v="869000"/>
    <n v="149124"/>
    <n v="18715"/>
    <n v="33940"/>
    <n v="2828"/>
    <n v="6.6273878020713495E-2"/>
  </r>
  <r>
    <n v="91"/>
    <s v="138-69 Francis Lewis Blvd"/>
    <x v="2"/>
    <n v="1250000"/>
    <x v="3"/>
    <x v="1"/>
    <n v="625000"/>
    <n v="102000"/>
    <n v="10000"/>
    <n v="20000"/>
    <n v="1667"/>
    <n v="6.5600000000000006E-2"/>
  </r>
  <r>
    <n v="22"/>
    <s v="1118 Halsey Street"/>
    <x v="0"/>
    <n v="1400000"/>
    <x v="3"/>
    <x v="1"/>
    <n v="700000"/>
    <n v="103200"/>
    <n v="2831"/>
    <n v="12831"/>
    <n v="1069"/>
    <n v="6.4549285714285698E-2"/>
  </r>
  <r>
    <n v="43"/>
    <s v="109-02 Guy R Brewer Blvd"/>
    <x v="2"/>
    <n v="1800000"/>
    <x v="0"/>
    <x v="2"/>
    <n v="257143"/>
    <n v="141900"/>
    <n v="16446"/>
    <n v="26446"/>
    <n v="2204"/>
    <n v="6.4141111111111093E-2"/>
  </r>
  <r>
    <n v="62"/>
    <s v="1094 Bushwick Ave"/>
    <x v="0"/>
    <n v="1580000"/>
    <x v="3"/>
    <x v="2"/>
    <n v="395000"/>
    <n v="116400"/>
    <n v="6000"/>
    <n v="16000"/>
    <n v="1333"/>
    <n v="6.3544303797468393E-2"/>
  </r>
  <r>
    <n v="92"/>
    <s v="552 Central Ave"/>
    <x v="0"/>
    <n v="1998000"/>
    <x v="1"/>
    <x v="2"/>
    <n v="399600"/>
    <n v="151200"/>
    <n v="15000"/>
    <n v="25000"/>
    <n v="2083"/>
    <n v="6.3175175175175194E-2"/>
  </r>
  <r>
    <n v="29"/>
    <s v="579 East 168 Street"/>
    <x v="1"/>
    <n v="1900000"/>
    <x v="3"/>
    <x v="4"/>
    <n v="380000"/>
    <n v="145740"/>
    <n v="10047"/>
    <n v="28547"/>
    <n v="2379"/>
    <n v="6.1680526315789498E-2"/>
  </r>
  <r>
    <n v="16"/>
    <s v="1639 Broadway"/>
    <x v="0"/>
    <n v="2050000"/>
    <x v="1"/>
    <x v="3"/>
    <n v="292857"/>
    <n v="173460"/>
    <n v="30821"/>
    <n v="47261"/>
    <n v="3938"/>
    <n v="6.1560487804878002E-2"/>
  </r>
  <r>
    <n v="48"/>
    <s v="12802 135 Ave"/>
    <x v="2"/>
    <n v="1150000"/>
    <x v="1"/>
    <x v="5"/>
    <n v="575000"/>
    <n v="86000"/>
    <n v="5681"/>
    <n v="15681"/>
    <n v="1307"/>
    <n v="6.1167826086956499E-2"/>
  </r>
  <r>
    <n v="103"/>
    <s v="7606 Rockaway Blvd"/>
    <x v="2"/>
    <n v="1400000"/>
    <x v="1"/>
    <x v="0"/>
    <n v="350000"/>
    <n v="98400"/>
    <n v="5481"/>
    <n v="15481"/>
    <n v="1290"/>
    <n v="5.92278571428572E-2"/>
  </r>
  <r>
    <n v="93"/>
    <s v="385 Nostrand Ave"/>
    <x v="0"/>
    <n v="1500000"/>
    <x v="1"/>
    <x v="1"/>
    <n v="500000"/>
    <n v="96000"/>
    <n v="3078"/>
    <n v="9078"/>
    <n v="756"/>
    <n v="5.7948E-2"/>
  </r>
  <r>
    <n v="74"/>
    <s v="82 Central Ave"/>
    <x v="0"/>
    <n v="1850000"/>
    <x v="1"/>
    <x v="1"/>
    <n v="616667"/>
    <n v="120000"/>
    <n v="4132"/>
    <n v="15132"/>
    <n v="1261"/>
    <n v="5.6685405405405398E-2"/>
  </r>
  <r>
    <n v="61"/>
    <s v="7615 47 Ave"/>
    <x v="2"/>
    <n v="1930000"/>
    <x v="3"/>
    <x v="6"/>
    <n v="241250"/>
    <n v="160800"/>
    <n v="38000"/>
    <n v="54841"/>
    <n v="4570"/>
    <n v="5.4901036269430097E-2"/>
  </r>
  <r>
    <n v="45"/>
    <s v="378 Central Ave"/>
    <x v="0"/>
    <n v="1990000"/>
    <x v="4"/>
    <x v="2"/>
    <n v="331667"/>
    <n v="152316"/>
    <n v="9534"/>
    <n v="43834"/>
    <n v="3653"/>
    <n v="5.4531658291457299E-2"/>
  </r>
  <r>
    <n v="32"/>
    <s v="103-20 Corona Ave"/>
    <x v="2"/>
    <n v="2200000"/>
    <x v="1"/>
    <x v="0"/>
    <n v="550000"/>
    <n v="148800"/>
    <n v="14636"/>
    <n v="29636"/>
    <n v="2470"/>
    <n v="5.4165454545454503E-2"/>
  </r>
  <r>
    <n v="53"/>
    <s v="3024 23Rd St Astoria"/>
    <x v="0"/>
    <n v="1665000"/>
    <x v="3"/>
    <x v="2"/>
    <n v="416250"/>
    <n v="110400"/>
    <n v="10402"/>
    <n v="20402"/>
    <n v="1700"/>
    <n v="5.4052852852852898E-2"/>
  </r>
  <r>
    <n v="31"/>
    <s v="936 Seneca Ave"/>
    <x v="2"/>
    <n v="2720000"/>
    <x v="1"/>
    <x v="2"/>
    <n v="544000"/>
    <n v="174600"/>
    <n v="13000"/>
    <n v="28000"/>
    <n v="2333"/>
    <n v="5.3901470588235301E-2"/>
  </r>
  <r>
    <n v="49"/>
    <s v="229 Kingston Ave"/>
    <x v="0"/>
    <n v="2200000"/>
    <x v="1"/>
    <x v="1"/>
    <n v="733333"/>
    <n v="133200"/>
    <n v="4979"/>
    <n v="14979"/>
    <n v="1248"/>
    <n v="5.3736818181818198E-2"/>
  </r>
  <r>
    <n v="86"/>
    <s v="65 Scholes Street"/>
    <x v="0"/>
    <n v="2250000"/>
    <x v="1"/>
    <x v="1"/>
    <n v="750000"/>
    <n v="135600"/>
    <n v="5056"/>
    <n v="15056"/>
    <n v="1255"/>
    <n v="5.3575111111111101E-2"/>
  </r>
  <r>
    <n v="46"/>
    <s v="229 Central Ave #3, Brooklyn, Ny 11221"/>
    <x v="0"/>
    <n v="1750000"/>
    <x v="1"/>
    <x v="1"/>
    <n v="583333"/>
    <n v="117600"/>
    <n v="9578"/>
    <n v="24622"/>
    <n v="2052"/>
    <n v="5.3130285714285699E-2"/>
  </r>
  <r>
    <n v="94"/>
    <s v="413 Greene Ave"/>
    <x v="0"/>
    <n v="2000000"/>
    <x v="3"/>
    <x v="5"/>
    <n v="2000000"/>
    <n v="120000"/>
    <n v="4458"/>
    <n v="14458"/>
    <n v="1205"/>
    <n v="5.2770999999999998E-2"/>
  </r>
  <r>
    <n v="75"/>
    <s v="764 Seneca Ave"/>
    <x v="2"/>
    <n v="1624000"/>
    <x v="4"/>
    <x v="2"/>
    <n v="270667"/>
    <n v="103092"/>
    <n v="7905"/>
    <n v="18404"/>
    <n v="1534"/>
    <n v="5.2147586206896503E-2"/>
  </r>
  <r>
    <n v="66"/>
    <s v="9 Menahan Street"/>
    <x v="0"/>
    <n v="1350000"/>
    <x v="3"/>
    <x v="1"/>
    <n v="675000"/>
    <n v="72000"/>
    <n v="2160"/>
    <n v="2160"/>
    <n v="180"/>
    <n v="5.1733333333333298E-2"/>
  </r>
  <r>
    <n v="30"/>
    <s v="3825 3Rd Ave"/>
    <x v="1"/>
    <n v="1650000"/>
    <x v="1"/>
    <x v="2"/>
    <n v="330000"/>
    <n v="101664"/>
    <n v="6556"/>
    <n v="16556"/>
    <n v="1380"/>
    <n v="5.1580606060606098E-2"/>
  </r>
  <r>
    <n v="108"/>
    <s v="539 Metropolitan Ave"/>
    <x v="0"/>
    <n v="2000000"/>
    <x v="1"/>
    <x v="1"/>
    <n v="666667"/>
    <n v="108000"/>
    <n v="5103"/>
    <n v="5103"/>
    <n v="425"/>
    <n v="5.1448500000000001E-2"/>
  </r>
  <r>
    <n v="27"/>
    <s v="Jerome Ave"/>
    <x v="1"/>
    <n v="3500000"/>
    <x v="3"/>
    <x v="3"/>
    <n v="583333"/>
    <n v="225000"/>
    <n v="33000"/>
    <n v="48000"/>
    <n v="4000"/>
    <n v="5.05714285714286E-2"/>
  </r>
  <r>
    <n v="106"/>
    <s v="43-20 Greenpoint Ave"/>
    <x v="2"/>
    <n v="1750000"/>
    <x v="1"/>
    <x v="1"/>
    <n v="583333"/>
    <n v="96000"/>
    <n v="8600"/>
    <n v="8600"/>
    <n v="717"/>
    <n v="4.9942857142857101E-2"/>
  </r>
  <r>
    <n v="50"/>
    <s v="275 S. Broadway"/>
    <x v="1"/>
    <n v="2200000"/>
    <x v="0"/>
    <x v="2"/>
    <n v="314286"/>
    <n v="151920"/>
    <n v="21446"/>
    <n v="42246"/>
    <n v="3520"/>
    <n v="4.9851818181818199E-2"/>
  </r>
  <r>
    <n v="78"/>
    <s v="279 Saint Nicholas Ave"/>
    <x v="2"/>
    <n v="1600000"/>
    <x v="1"/>
    <x v="0"/>
    <n v="400000"/>
    <n v="99600"/>
    <n v="9973"/>
    <n v="19947"/>
    <n v="1662"/>
    <n v="4.9790624999999998E-2"/>
  </r>
  <r>
    <n v="95"/>
    <s v="52 Russell Street"/>
    <x v="0"/>
    <n v="2000000"/>
    <x v="3"/>
    <x v="0"/>
    <n v="666667"/>
    <n v="115200"/>
    <n v="6427"/>
    <n v="16427"/>
    <n v="1369"/>
    <n v="4.93865E-2"/>
  </r>
  <r>
    <n v="19"/>
    <s v="1097 Madison Street"/>
    <x v="0"/>
    <n v="1200000"/>
    <x v="3"/>
    <x v="1"/>
    <n v="600000"/>
    <n v="72000"/>
    <n v="2819"/>
    <n v="12819"/>
    <n v="1068"/>
    <n v="4.93175E-2"/>
  </r>
  <r>
    <n v="109"/>
    <s v="406 Broadway"/>
    <x v="0"/>
    <n v="1849000"/>
    <x v="1"/>
    <x v="1"/>
    <n v="616333"/>
    <n v="96000"/>
    <n v="5169"/>
    <n v="5169"/>
    <n v="431"/>
    <n v="4.9124391563006999E-2"/>
  </r>
  <r>
    <n v="34"/>
    <s v="1225 Union Ave"/>
    <x v="1"/>
    <n v="1900000"/>
    <x v="3"/>
    <x v="6"/>
    <n v="237500"/>
    <n v="144000"/>
    <n v="34134"/>
    <n v="50700"/>
    <n v="4225"/>
    <n v="4.91052631578947E-2"/>
  </r>
  <r>
    <n v="33"/>
    <s v="1075 Grant Ave, 234 E 166Th St"/>
    <x v="1"/>
    <n v="2000000"/>
    <x v="3"/>
    <x v="2"/>
    <n v="500000"/>
    <n v="125220"/>
    <n v="12052"/>
    <n v="27052"/>
    <n v="2254"/>
    <n v="4.9096000000000001E-2"/>
  </r>
  <r>
    <n v="71"/>
    <s v="379 Nostrand Ave"/>
    <x v="0"/>
    <n v="1450000"/>
    <x v="3"/>
    <x v="1"/>
    <n v="725000"/>
    <n v="87540"/>
    <n v="6569"/>
    <n v="16569"/>
    <n v="1381"/>
    <n v="4.8945517241379299E-2"/>
  </r>
  <r>
    <n v="65"/>
    <s v="277 Starr St, Brooklyn, Ny 11237"/>
    <x v="0"/>
    <n v="1800000"/>
    <x v="3"/>
    <x v="0"/>
    <n v="600000"/>
    <n v="102600"/>
    <n v="4741"/>
    <n v="14741"/>
    <n v="1228"/>
    <n v="4.88105555555556E-2"/>
  </r>
  <r>
    <n v="23"/>
    <s v="30 Grove Street"/>
    <x v="0"/>
    <n v="1675000"/>
    <x v="3"/>
    <x v="0"/>
    <n v="558333"/>
    <n v="99228"/>
    <n v="8100"/>
    <n v="18100"/>
    <n v="1508"/>
    <n v="4.8434626865671598E-2"/>
  </r>
  <r>
    <n v="24"/>
    <s v="28 Grove Street"/>
    <x v="0"/>
    <n v="1675000"/>
    <x v="3"/>
    <x v="0"/>
    <n v="558333"/>
    <n v="99600"/>
    <n v="8817"/>
    <n v="18817"/>
    <n v="1568"/>
    <n v="4.8228656716417899E-2"/>
  </r>
  <r>
    <n v="105"/>
    <s v="148-06 90 Ave"/>
    <x v="2"/>
    <n v="1399000"/>
    <x v="1"/>
    <x v="1"/>
    <n v="466333"/>
    <n v="72000"/>
    <n v="6000"/>
    <n v="6000"/>
    <n v="500"/>
    <n v="4.7176554681915603E-2"/>
  </r>
  <r>
    <n v="70"/>
    <s v="170 Monroe Street"/>
    <x v="0"/>
    <n v="1980000"/>
    <x v="3"/>
    <x v="0"/>
    <n v="660000"/>
    <n v="108000"/>
    <n v="5453"/>
    <n v="15453"/>
    <n v="1288"/>
    <n v="4.6740909090909097E-2"/>
  </r>
  <r>
    <n v="35"/>
    <s v="104-01 Corona Ave"/>
    <x v="2"/>
    <n v="1480000"/>
    <x v="1"/>
    <x v="5"/>
    <n v="740000"/>
    <n v="89388"/>
    <n v="10367"/>
    <n v="20367"/>
    <n v="1697"/>
    <n v="4.66358108108108E-2"/>
  </r>
  <r>
    <n v="51"/>
    <s v="1343 Dekalb Ave"/>
    <x v="0"/>
    <n v="1650000"/>
    <x v="3"/>
    <x v="0"/>
    <n v="550000"/>
    <n v="90000"/>
    <n v="3053"/>
    <n v="13053"/>
    <n v="1088"/>
    <n v="4.6634715151515203E-2"/>
  </r>
  <r>
    <n v="18"/>
    <s v="1226 Bushwick Ave"/>
    <x v="0"/>
    <n v="1500000"/>
    <x v="3"/>
    <x v="0"/>
    <n v="500000"/>
    <n v="84000"/>
    <n v="4600"/>
    <n v="14600"/>
    <n v="1217"/>
    <n v="4.6266666666666699E-2"/>
  </r>
  <r>
    <n v="69"/>
    <s v="1444 Dekalb Ave"/>
    <x v="0"/>
    <n v="1500000"/>
    <x v="1"/>
    <x v="1"/>
    <n v="500000"/>
    <n v="90000"/>
    <n v="11000"/>
    <n v="21000"/>
    <n v="1750"/>
    <n v="4.5999999999999999E-2"/>
  </r>
  <r>
    <n v="52"/>
    <s v="415 Wilson Ave, Brooklyn, Ny 11221"/>
    <x v="0"/>
    <n v="1300000"/>
    <x v="3"/>
    <x v="1"/>
    <n v="650000"/>
    <n v="72000"/>
    <n v="2319"/>
    <n v="12319"/>
    <n v="1027"/>
    <n v="4.5908461538461502E-2"/>
  </r>
  <r>
    <n v="11"/>
    <s v="3044 14 St"/>
    <x v="2"/>
    <n v="2500000"/>
    <x v="1"/>
    <x v="4"/>
    <n v="416667"/>
    <n v="144600"/>
    <n v="10652"/>
    <n v="30652"/>
    <n v="2554"/>
    <n v="4.5588799999999999E-2"/>
  </r>
  <r>
    <n v="77"/>
    <s v="284 Suydam Street"/>
    <x v="0"/>
    <n v="1975000"/>
    <x v="1"/>
    <x v="2"/>
    <n v="395000"/>
    <n v="103200"/>
    <n v="3299"/>
    <n v="13299"/>
    <n v="1108"/>
    <n v="4.5519493670886098E-2"/>
  </r>
  <r>
    <n v="15"/>
    <s v="315 Woodbine Street"/>
    <x v="0"/>
    <n v="1700000"/>
    <x v="3"/>
    <x v="2"/>
    <n v="425000"/>
    <n v="96000"/>
    <n v="9300"/>
    <n v="19300"/>
    <n v="1608"/>
    <n v="4.5117647058823498E-2"/>
  </r>
  <r>
    <n v="89"/>
    <s v="371 Douglass Street"/>
    <x v="0"/>
    <n v="2050000"/>
    <x v="3"/>
    <x v="0"/>
    <n v="683333"/>
    <n v="108000"/>
    <n v="6158"/>
    <n v="16158"/>
    <n v="1346"/>
    <n v="4.48009756097561E-2"/>
  </r>
  <r>
    <n v="55"/>
    <s v="14 Stockholm Street"/>
    <x v="0"/>
    <n v="1390000"/>
    <x v="3"/>
    <x v="1"/>
    <n v="695000"/>
    <n v="64800"/>
    <n v="2704"/>
    <n v="2704"/>
    <n v="225"/>
    <n v="4.4673381294964003E-2"/>
  </r>
  <r>
    <n v="68"/>
    <s v="237 Madison Street"/>
    <x v="0"/>
    <n v="1575000"/>
    <x v="3"/>
    <x v="1"/>
    <n v="787500"/>
    <n v="85200"/>
    <n v="5486"/>
    <n v="15486"/>
    <n v="1290"/>
    <n v="4.4262857142857097E-2"/>
  </r>
  <r>
    <n v="73"/>
    <s v="833 Bushwick Ave #1I, Brooklyn, Ny 11221"/>
    <x v="0"/>
    <n v="1350000"/>
    <x v="3"/>
    <x v="0"/>
    <n v="450000"/>
    <n v="72000"/>
    <n v="2800"/>
    <n v="12800"/>
    <n v="1067"/>
    <n v="4.3851851851851802E-2"/>
  </r>
  <r>
    <n v="76"/>
    <s v="764 Seneca Ave"/>
    <x v="0"/>
    <n v="1990000"/>
    <x v="4"/>
    <x v="2"/>
    <n v="331667"/>
    <n v="122400"/>
    <n v="7211"/>
    <n v="35211"/>
    <n v="2934"/>
    <n v="4.3813567839196002E-2"/>
  </r>
  <r>
    <n v="58"/>
    <s v="169 Irving Ave"/>
    <x v="0"/>
    <n v="3500000"/>
    <x v="1"/>
    <x v="4"/>
    <n v="583333"/>
    <n v="174000"/>
    <n v="12000"/>
    <n v="22000"/>
    <n v="1833"/>
    <n v="4.34285714285714E-2"/>
  </r>
  <r>
    <n v="82"/>
    <s v="101 Skillman Ave"/>
    <x v="0"/>
    <n v="2000000"/>
    <x v="3"/>
    <x v="0"/>
    <n v="666667"/>
    <n v="99000"/>
    <n v="3409"/>
    <n v="13409"/>
    <n v="1117"/>
    <n v="4.27955E-2"/>
  </r>
  <r>
    <n v="88"/>
    <s v="656 Classon Ave"/>
    <x v="0"/>
    <n v="2000000"/>
    <x v="3"/>
    <x v="0"/>
    <n v="666667"/>
    <n v="108000"/>
    <n v="12500"/>
    <n v="22500"/>
    <n v="1875"/>
    <n v="4.2750000000000003E-2"/>
  </r>
  <r>
    <n v="56"/>
    <s v="447 Stockholm St, Flushing, Ny 11385"/>
    <x v="0"/>
    <n v="1600000"/>
    <x v="3"/>
    <x v="1"/>
    <n v="800000"/>
    <n v="75600"/>
    <n v="7227"/>
    <n v="7227"/>
    <n v="602"/>
    <n v="4.2748124999999998E-2"/>
  </r>
  <r>
    <n v="20"/>
    <s v="360 Wilson Ave #2Family, Brooklyn, Ny 11221"/>
    <x v="0"/>
    <n v="1300000"/>
    <x v="3"/>
    <x v="1"/>
    <n v="650000"/>
    <n v="72000"/>
    <n v="6700"/>
    <n v="16700"/>
    <n v="1392"/>
    <n v="4.2538461538461497E-2"/>
  </r>
  <r>
    <n v="4"/>
    <s v="66-68 Herriot Street"/>
    <x v="1"/>
    <n v="790000"/>
    <x v="1"/>
    <x v="0"/>
    <n v="197500"/>
    <n v="63000"/>
    <n v="9407"/>
    <n v="29407"/>
    <n v="2451"/>
    <n v="4.2522784810126599E-2"/>
  </r>
  <r>
    <n v="41"/>
    <s v="1404 Hancock Street"/>
    <x v="0"/>
    <n v="1500000"/>
    <x v="3"/>
    <x v="0"/>
    <n v="500000"/>
    <n v="78000"/>
    <n v="4512"/>
    <n v="14512"/>
    <n v="1209"/>
    <n v="4.2325333333333298E-2"/>
  </r>
  <r>
    <n v="96"/>
    <s v="160 Guernsey Street"/>
    <x v="0"/>
    <n v="1995000"/>
    <x v="3"/>
    <x v="2"/>
    <n v="498750"/>
    <n v="98100"/>
    <n v="4402"/>
    <n v="14402"/>
    <n v="1200"/>
    <n v="4.1953884711779403E-2"/>
  </r>
  <r>
    <n v="54"/>
    <s v="14A Stockholm St, Brooklyn, Ny 11221"/>
    <x v="0"/>
    <n v="1500000"/>
    <x v="3"/>
    <x v="1"/>
    <n v="750000"/>
    <n v="64800"/>
    <n v="2704"/>
    <n v="2704"/>
    <n v="225"/>
    <n v="4.13973333333333E-2"/>
  </r>
  <r>
    <n v="80"/>
    <s v="1023-1025 Willoughby Ave"/>
    <x v="0"/>
    <n v="1910000"/>
    <x v="3"/>
    <x v="1"/>
    <n v="955000"/>
    <n v="96000"/>
    <n v="7764"/>
    <n v="17764"/>
    <n v="1480"/>
    <n v="4.0961256544502597E-2"/>
  </r>
  <r>
    <n v="110"/>
    <s v="155 S Oxford Street #3"/>
    <x v="0"/>
    <n v="1975000"/>
    <x v="3"/>
    <x v="0"/>
    <n v="658333"/>
    <n v="99000"/>
    <n v="8337"/>
    <n v="18337"/>
    <n v="1528"/>
    <n v="4.0842025316455699E-2"/>
  </r>
  <r>
    <n v="90"/>
    <s v="50-12 39 Ave"/>
    <x v="2"/>
    <n v="1150000"/>
    <x v="1"/>
    <x v="5"/>
    <n v="575000"/>
    <n v="70500"/>
    <n v="8196"/>
    <n v="23822"/>
    <n v="1985"/>
    <n v="4.05895652173913E-2"/>
  </r>
  <r>
    <n v="85"/>
    <s v="427 Metropolitan Ave"/>
    <x v="0"/>
    <n v="2200000"/>
    <x v="3"/>
    <x v="0"/>
    <n v="733333"/>
    <n v="102000"/>
    <n v="4706"/>
    <n v="14706"/>
    <n v="1226"/>
    <n v="3.96790909090909E-2"/>
  </r>
  <r>
    <n v="67"/>
    <s v="210 Devoe St Brooklyn"/>
    <x v="0"/>
    <n v="1800000"/>
    <x v="3"/>
    <x v="1"/>
    <n v="900000"/>
    <n v="75120"/>
    <n v="4705"/>
    <n v="4705"/>
    <n v="392"/>
    <n v="3.9119444444444401E-2"/>
  </r>
  <r>
    <n v="64"/>
    <s v="276 Cornelia Street"/>
    <x v="0"/>
    <n v="1725000"/>
    <x v="3"/>
    <x v="1"/>
    <n v="862500"/>
    <n v="81600"/>
    <n v="4190"/>
    <n v="14190"/>
    <n v="1182"/>
    <n v="3.9078260869565201E-2"/>
  </r>
  <r>
    <n v="72"/>
    <s v="677 Seneca Ace"/>
    <x v="0"/>
    <n v="1588000"/>
    <x v="1"/>
    <x v="1"/>
    <n v="529333"/>
    <n v="77700"/>
    <n v="5881"/>
    <n v="15881"/>
    <n v="1323"/>
    <n v="3.89288413098237E-2"/>
  </r>
  <r>
    <n v="111"/>
    <s v="243 Starr Streat "/>
    <x v="0"/>
    <n v="1500000"/>
    <x v="3"/>
    <x v="1"/>
    <n v="750000"/>
    <n v="70800"/>
    <n v="2500"/>
    <n v="12500"/>
    <n v="1042"/>
    <n v="3.8866666666666702E-2"/>
  </r>
  <r>
    <n v="12"/>
    <s v="30-20 34Th Street"/>
    <x v="2"/>
    <n v="1750000"/>
    <x v="3"/>
    <x v="1"/>
    <n v="875000"/>
    <n v="87900"/>
    <n v="10149"/>
    <n v="20149"/>
    <n v="1679"/>
    <n v="3.87148571428571E-2"/>
  </r>
  <r>
    <n v="40"/>
    <s v="3020 34Th St"/>
    <x v="2"/>
    <n v="1750000"/>
    <x v="3"/>
    <x v="0"/>
    <n v="583333"/>
    <n v="87900"/>
    <n v="10149"/>
    <n v="22149"/>
    <n v="1846"/>
    <n v="3.7572000000000001E-2"/>
  </r>
  <r>
    <n v="26"/>
    <s v="1701 Gates Ave"/>
    <x v="0"/>
    <n v="3000000"/>
    <x v="1"/>
    <x v="4"/>
    <n v="500000"/>
    <n v="147577"/>
    <n v="20120"/>
    <n v="35120"/>
    <n v="2927"/>
    <n v="3.7489613333333303E-2"/>
  </r>
  <r>
    <n v="10"/>
    <s v="780 Nostrand Ave"/>
    <x v="0"/>
    <n v="1495000"/>
    <x v="1"/>
    <x v="1"/>
    <n v="498333"/>
    <n v="64680"/>
    <n v="9205"/>
    <n v="9205"/>
    <n v="767"/>
    <n v="3.7107023411371197E-2"/>
  </r>
  <r>
    <n v="84"/>
    <s v="59 Devoe Street"/>
    <x v="0"/>
    <n v="1750000"/>
    <x v="3"/>
    <x v="1"/>
    <n v="875000"/>
    <n v="78000"/>
    <n v="3938"/>
    <n v="13938"/>
    <n v="1162"/>
    <n v="3.6606857142857101E-2"/>
  </r>
  <r>
    <n v="2"/>
    <s v="151 Kingsland Ave"/>
    <x v="0"/>
    <n v="1450000"/>
    <x v="3"/>
    <x v="1"/>
    <n v="725000"/>
    <n v="68400"/>
    <n v="5828"/>
    <n v="15828"/>
    <n v="1319"/>
    <n v="3.62565517241379E-2"/>
  </r>
  <r>
    <n v="28"/>
    <s v="35-02 150Th Place"/>
    <x v="2"/>
    <n v="4500000"/>
    <x v="3"/>
    <x v="1"/>
    <n v="2250000"/>
    <n v="236400"/>
    <n v="55871"/>
    <n v="77271"/>
    <n v="6439"/>
    <n v="3.5361999999999998E-2"/>
  </r>
  <r>
    <n v="17"/>
    <s v="1864 Linden Street, Flushing 11385"/>
    <x v="2"/>
    <n v="1450000"/>
    <x v="3"/>
    <x v="0"/>
    <n v="483333"/>
    <n v="68400"/>
    <n v="7148"/>
    <n v="17148"/>
    <n v="1429"/>
    <n v="3.5346206896551699E-2"/>
  </r>
  <r>
    <n v="104"/>
    <s v="4711 38 Street"/>
    <x v="2"/>
    <n v="1575000"/>
    <x v="3"/>
    <x v="1"/>
    <n v="787500"/>
    <n v="60000"/>
    <n v="9000"/>
    <n v="9000"/>
    <n v="750"/>
    <n v="3.2380952380952399E-2"/>
  </r>
  <r>
    <n v="79"/>
    <s v="3216 31St Ave"/>
    <x v="2"/>
    <n v="1675000"/>
    <x v="3"/>
    <x v="0"/>
    <n v="558333"/>
    <n v="72000"/>
    <n v="9200"/>
    <n v="19200"/>
    <n v="1600"/>
    <n v="3.1522388059701499E-2"/>
  </r>
  <r>
    <n v="37"/>
    <s v="3056 12Th St Astoria"/>
    <x v="2"/>
    <n v="1400000"/>
    <x v="3"/>
    <x v="0"/>
    <n v="466667"/>
    <n v="61200"/>
    <n v="7452"/>
    <n v="17452"/>
    <n v="1454"/>
    <n v="3.1265714285714299E-2"/>
  </r>
  <r>
    <n v="60"/>
    <s v="680 Hart Street"/>
    <x v="0"/>
    <n v="1500000"/>
    <x v="3"/>
    <x v="0"/>
    <n v="500000"/>
    <n v="61800"/>
    <n v="5000"/>
    <n v="15000"/>
    <n v="1250"/>
    <n v="3.1199999999999999E-2"/>
  </r>
  <r>
    <n v="7"/>
    <s v="1105 Cypress Ave"/>
    <x v="0"/>
    <n v="1500000"/>
    <x v="3"/>
    <x v="1"/>
    <n v="750000"/>
    <n v="66000"/>
    <n v="6589"/>
    <n v="20990"/>
    <n v="1749"/>
    <n v="3.0006666666666699E-2"/>
  </r>
  <r>
    <n v="57"/>
    <s v="3311 36 Ave"/>
    <x v="2"/>
    <n v="1498000"/>
    <x v="1"/>
    <x v="1"/>
    <n v="499333"/>
    <n v="60600"/>
    <n v="7964"/>
    <n v="17964"/>
    <n v="1497"/>
    <n v="2.8461949265687601E-2"/>
  </r>
  <r>
    <n v="38"/>
    <s v="6685 Forest Ave"/>
    <x v="2"/>
    <n v="1499000"/>
    <x v="1"/>
    <x v="1"/>
    <n v="499667"/>
    <n v="55200"/>
    <n v="7733"/>
    <n v="17733"/>
    <n v="1478"/>
    <n v="2.4994663108739198E-2"/>
  </r>
  <r>
    <n v="87"/>
    <s v="304 Leonard Street"/>
    <x v="0"/>
    <n v="2200000"/>
    <x v="3"/>
    <x v="0"/>
    <n v="733333"/>
    <n v="65400"/>
    <n v="4600"/>
    <n v="14600"/>
    <n v="1217"/>
    <n v="2.3090909090909099E-2"/>
  </r>
  <r>
    <n v="21"/>
    <s v="1267 Gates Ave"/>
    <x v="0"/>
    <n v="1180000"/>
    <x v="3"/>
    <x v="1"/>
    <n v="590000"/>
    <n v="39600"/>
    <n v="4500"/>
    <n v="14500"/>
    <n v="1208"/>
    <n v="2.1271186440677999E-2"/>
  </r>
  <r>
    <n v="59"/>
    <s v="992 Jefferson Ave Brooklyn 11221"/>
    <x v="0"/>
    <n v="2250000"/>
    <x v="0"/>
    <x v="7"/>
    <n v="187500"/>
    <n v="106560"/>
    <n v="35936"/>
    <n v="72771"/>
    <n v="6064"/>
    <n v="1.5017333333333299E-2"/>
  </r>
  <r>
    <n v="39"/>
    <s v="510 Macdonough Street"/>
    <x v="0"/>
    <n v="1588000"/>
    <x v="3"/>
    <x v="0"/>
    <n v="529333"/>
    <n v="37800"/>
    <n v="5175"/>
    <n v="15175"/>
    <n v="1265"/>
    <n v="1.4247481108312299E-2"/>
  </r>
  <r>
    <n v="36"/>
    <s v="5605 Metropolitana Ve"/>
    <x v="2"/>
    <n v="1388000"/>
    <x v="1"/>
    <x v="0"/>
    <n v="347000"/>
    <n v="30300"/>
    <n v="10800"/>
    <n v="10800"/>
    <n v="900"/>
    <n v="1.4048991354466901E-2"/>
  </r>
  <r>
    <n v="9"/>
    <s v="604 E 102 Street"/>
    <x v="0"/>
    <n v="1470000"/>
    <x v="3"/>
    <x v="1"/>
    <n v="735000"/>
    <n v="64476"/>
    <n v="25343"/>
    <n v="58343"/>
    <n v="4862"/>
    <n v="4.1721088435374204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11142-9F82-4DDE-9885-41198EFDB17B}" name="PivotTable10"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9:B33" firstHeaderRow="1" firstDataRow="1" firstDataCol="1"/>
  <pivotFields count="12">
    <pivotField compact="0" outline="0" showAll="0"/>
    <pivotField compact="0" outline="0" showAll="0"/>
    <pivotField axis="axisRow" compact="0" outline="0" showAll="0">
      <items count="4">
        <item x="1"/>
        <item x="0"/>
        <item x="2"/>
        <item t="default"/>
      </items>
    </pivotField>
    <pivotField compact="0" outline="0" showAll="0"/>
    <pivotField dataField="1" compact="0" outline="0" showAll="0">
      <items count="6">
        <item sd="0" x="3"/>
        <item sd="0" x="1"/>
        <item sd="0" x="4"/>
        <item sd="0" x="0"/>
        <item sd="0" x="2"/>
        <item t="default" sd="0"/>
      </items>
    </pivotField>
    <pivotField compact="0" outline="0" showAll="0">
      <items count="9">
        <item x="5"/>
        <item x="1"/>
        <item x="0"/>
        <item x="2"/>
        <item x="4"/>
        <item x="3"/>
        <item x="6"/>
        <item x="7"/>
        <item t="default"/>
      </items>
    </pivotField>
    <pivotField compact="0" outline="0" showAll="0"/>
    <pivotField compact="0" outline="0" showAll="0"/>
    <pivotField compact="0" outline="0" showAll="0"/>
    <pivotField compact="0" outline="0" showAll="0"/>
    <pivotField compact="0" outline="0" showAll="0"/>
    <pivotField compact="0" numFmtId="10" outline="0" showAll="0"/>
  </pivotFields>
  <rowFields count="1">
    <field x="2"/>
  </rowFields>
  <rowItems count="4">
    <i>
      <x/>
    </i>
    <i>
      <x v="1"/>
    </i>
    <i>
      <x v="2"/>
    </i>
    <i t="grand">
      <x/>
    </i>
  </rowItems>
  <colItems count="1">
    <i/>
  </colItems>
  <dataFields count="1">
    <dataField name="Sum of Cmrcl. Unit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F4417-5307-45D3-BDE7-B546D7D03621}" name="PivotTable3" cacheId="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0:B24" firstHeaderRow="1" firstDataRow="1" firstDataCol="1"/>
  <pivotFields count="12">
    <pivotField compact="0" outline="0" showAll="0"/>
    <pivotField compact="0" outline="0" showAll="0"/>
    <pivotField axis="axisRow" compact="0" outline="0" showAll="0">
      <items count="5">
        <item x="1"/>
        <item x="0"/>
        <item x="2"/>
        <item h="1" x="3"/>
        <item t="default"/>
      </items>
    </pivotField>
    <pivotField compact="0" outline="0" showAll="0"/>
    <pivotField compact="0" outline="0" showAll="0">
      <items count="7">
        <item x="3"/>
        <item x="1"/>
        <item x="4"/>
        <item x="0"/>
        <item x="2"/>
        <item x="5"/>
        <item t="default"/>
      </items>
    </pivotField>
    <pivotField compact="0" outline="0" showAll="0"/>
    <pivotField compact="0" outline="0" showAll="0">
      <items count="73">
        <item h="1" x="68"/>
        <item h="1" x="53"/>
        <item h="1" x="40"/>
        <item x="6"/>
        <item h="1" x="24"/>
        <item h="1" x="15"/>
        <item h="1" x="7"/>
        <item h="1" x="32"/>
        <item h="1" x="4"/>
        <item h="1" x="8"/>
        <item h="1" x="19"/>
        <item h="1" x="0"/>
        <item h="1" x="11"/>
        <item h="1" x="36"/>
        <item h="1" x="2"/>
        <item h="1" x="34"/>
        <item h="1" x="25"/>
        <item h="1" x="69"/>
        <item h="1" x="21"/>
        <item h="1" x="1"/>
        <item h="1" x="5"/>
        <item h="1" x="18"/>
        <item h="1" x="16"/>
        <item h="1" x="9"/>
        <item h="1" x="17"/>
        <item h="1" x="37"/>
        <item h="1" x="26"/>
        <item h="1" x="10"/>
        <item h="1" x="47"/>
        <item h="1" x="51"/>
        <item h="1" x="43"/>
        <item h="1" x="64"/>
        <item h="1" x="63"/>
        <item h="1" x="61"/>
        <item h="1" x="54"/>
        <item h="1" x="65"/>
        <item h="1" x="66"/>
        <item h="1" x="22"/>
        <item h="1" x="59"/>
        <item h="1" x="27"/>
        <item h="1" x="3"/>
        <item h="1" x="42"/>
        <item h="1" x="20"/>
        <item h="1" x="30"/>
        <item h="1" x="67"/>
        <item h="1" x="38"/>
        <item h="1" x="39"/>
        <item h="1" x="23"/>
        <item h="1" x="13"/>
        <item h="1" x="46"/>
        <item h="1" x="56"/>
        <item h="1" x="44"/>
        <item h="1" x="35"/>
        <item h="1" x="33"/>
        <item h="1" x="48"/>
        <item h="1" x="49"/>
        <item h="1" x="14"/>
        <item h="1" x="41"/>
        <item h="1" x="28"/>
        <item h="1" x="70"/>
        <item h="1" x="45"/>
        <item h="1" x="29"/>
        <item h="1" x="50"/>
        <item h="1" x="52"/>
        <item h="1" x="58"/>
        <item h="1" x="12"/>
        <item h="1" x="60"/>
        <item h="1" x="57"/>
        <item h="1" x="55"/>
        <item h="1" x="31"/>
        <item h="1" x="62"/>
        <item h="1" x="71"/>
        <item t="default"/>
      </items>
    </pivotField>
    <pivotField compact="0" outline="0" showAll="0"/>
    <pivotField dataField="1" compact="0" outline="0" showAll="0"/>
    <pivotField compact="0" outline="0" showAll="0"/>
    <pivotField compact="0" outline="0" showAll="0"/>
    <pivotField compact="0" outline="0" showAll="0"/>
  </pivotFields>
  <rowFields count="1">
    <field x="2"/>
  </rowFields>
  <rowItems count="4">
    <i>
      <x/>
    </i>
    <i>
      <x v="1"/>
    </i>
    <i>
      <x v="2"/>
    </i>
    <i t="grand">
      <x/>
    </i>
  </rowItems>
  <colItems count="1">
    <i/>
  </colItems>
  <dataFields count="1">
    <dataField name="Average of Taxes" fld="8" subtotal="average" baseField="2" baseItem="0" numFmtId="175"/>
  </dataFields>
  <formats count="1">
    <format dxfId="3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E1964-C707-47F7-A81C-1C4D9DDB98AB}" name="PivotTable2" cacheId="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1:B15" firstHeaderRow="1" firstDataRow="1" firstDataCol="1"/>
  <pivotFields count="12">
    <pivotField compact="0" outline="0" showAll="0"/>
    <pivotField compact="0" outline="0" showAll="0"/>
    <pivotField axis="axisRow" compact="0" outline="0" showAll="0">
      <items count="5">
        <item x="1"/>
        <item x="0"/>
        <item x="2"/>
        <item h="1" x="3"/>
        <item t="default"/>
      </items>
    </pivotField>
    <pivotField compact="0" outline="0" showAll="0"/>
    <pivotField compact="0" outline="0" showAll="0">
      <items count="7">
        <item x="3"/>
        <item x="1"/>
        <item x="4"/>
        <item x="0"/>
        <item x="2"/>
        <item x="5"/>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4">
    <i>
      <x/>
    </i>
    <i>
      <x v="1"/>
    </i>
    <i>
      <x v="2"/>
    </i>
    <i t="grand">
      <x/>
    </i>
  </rowItems>
  <colItems count="1">
    <i/>
  </colItems>
  <dataFields count="1">
    <dataField name="Average of Price Per Unit" fld="6" subtotal="average" baseField="2" baseItem="0" numFmtId="173"/>
  </dataFields>
  <formats count="1">
    <format dxfId="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B7" firstHeaderRow="1" firstDataRow="1" firstDataCol="1"/>
  <pivotFields count="12">
    <pivotField compact="0" outline="0" showAll="0"/>
    <pivotField compact="0" outline="0" showAll="0"/>
    <pivotField axis="axisRow" compact="0" outline="0" showAll="0">
      <items count="5">
        <item x="1"/>
        <item x="0"/>
        <item x="2"/>
        <item m="1" x="3"/>
        <item t="default"/>
      </items>
    </pivotField>
    <pivotField compact="0" outline="0" showAll="0"/>
    <pivotField compact="0" outline="0" showAll="0">
      <items count="6">
        <item x="3"/>
        <item x="1"/>
        <item x="4"/>
        <item x="0"/>
        <item x="2"/>
        <item t="default"/>
      </items>
    </pivotField>
    <pivotField compact="0" outline="0" showAll="0">
      <items count="9">
        <item x="5"/>
        <item x="1"/>
        <item x="0"/>
        <item x="2"/>
        <item x="4"/>
        <item x="3"/>
        <item x="6"/>
        <item x="7"/>
        <item t="default"/>
      </items>
    </pivotField>
    <pivotField compact="0" outline="0" showAll="0"/>
    <pivotField compact="0" outline="0" showAll="0"/>
    <pivotField compact="0" outline="0" showAll="0"/>
    <pivotField compact="0" outline="0" showAll="0"/>
    <pivotField compact="0" outline="0" showAll="0"/>
    <pivotField dataField="1" compact="0" numFmtId="10" outline="0" showAll="0"/>
  </pivotFields>
  <rowFields count="1">
    <field x="2"/>
  </rowFields>
  <rowItems count="4">
    <i>
      <x/>
    </i>
    <i>
      <x v="1"/>
    </i>
    <i>
      <x v="2"/>
    </i>
    <i t="grand">
      <x/>
    </i>
  </rowItems>
  <colItems count="1">
    <i/>
  </colItems>
  <dataFields count="1">
    <dataField name="Average of Cap Rate" fld="11" subtotal="average" baseField="2" baseItem="0" numFmtId="10"/>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44">
    <queryTableFields count="12">
      <queryTableField id="25" name="Property ID" tableColumnId="22"/>
      <queryTableField id="27" name="Address" tableColumnId="24"/>
      <queryTableField id="26" name="Borough" tableColumnId="23"/>
      <queryTableField id="28" name="Price" tableColumnId="25"/>
      <queryTableField id="29" name="Cmrcl. Units" tableColumnId="26"/>
      <queryTableField id="30" name="Rsdtl. Units" tableColumnId="27"/>
      <queryTableField id="41" name="Price Per Unit" tableColumnId="32"/>
      <queryTableField id="10" name="Total Annual Income" tableColumnId="10"/>
      <queryTableField id="31" name="Taxes" tableColumnId="28"/>
      <queryTableField id="32" name="Total Expenses" tableColumnId="29"/>
      <queryTableField id="33" name="Monthly Expenses" tableColumnId="30"/>
      <queryTableField id="34" name="Cap Rate" tableColumnId="31"/>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1" xr10:uid="{1EC52C51-5A95-45C2-A992-DB017EFC6AC7}" sourceName="Cmrcl. Units">
  <pivotTables>
    <pivotTable tabId="4" name="PivotTable3"/>
  </pivotTables>
  <data>
    <tabular pivotCacheId="1412497832">
      <items count="6">
        <i x="3" s="1"/>
        <i x="1" s="1"/>
        <i x="4" s="1"/>
        <i x="0"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2" xr10:uid="{D2C20ACE-1663-4CDF-9B7D-8DA8449B5750}" sourceName="Cmrcl. Units">
  <pivotTables>
    <pivotTable tabId="4" name="PivotTable2"/>
  </pivotTables>
  <data>
    <tabular pivotCacheId="1412497832">
      <items count="6">
        <i x="3" s="1"/>
        <i x="1" s="1"/>
        <i x="4" s="1"/>
        <i x="0"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rowHeight="241300"/>
  <slicer name="Cmrcl. Units 1" xr10:uid="{BC7E7835-D7BC-4656-AF12-809E288BF8BA}" cache="Slicer_Cmrcl._Units1" caption="Cmrcl. Units" rowHeight="241300"/>
  <slicer name="Cmrcl. Units 2" xr10:uid="{3BBB5BE3-9065-4BD6-A338-F668396BE2A6}" cache="Slicer_Cmrcl._Units2" caption="Cmrcl. Unit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L112" tableType="queryTable" totalsRowCount="1" headerRowDxfId="38">
  <autoFilter ref="A7:L111" xr:uid="{F9A9009B-D676-4AE6-8C04-B67189825710}">
    <filterColumn colId="2">
      <filters>
        <filter val="Brooklyn"/>
      </filters>
    </filterColumn>
  </autoFilter>
  <tableColumns count="12">
    <tableColumn id="22" xr3:uid="{68ACAF77-E09D-4274-87EA-231369E218C0}" uniqueName="22" name="Property ID" queryTableFieldId="25" dataDxfId="37" totalsRowDxfId="29" dataCellStyle="Currency" totalsRowCellStyle="Currency"/>
    <tableColumn id="24" xr3:uid="{968DE55A-C09C-419E-B18B-1E3517F42947}" uniqueName="24" name="Address" queryTableFieldId="27" dataDxfId="36" totalsRowDxfId="28" dataCellStyle="Currency" totalsRowCellStyle="Currency"/>
    <tableColumn id="23" xr3:uid="{51AF48D5-4BFA-4449-962F-23838CDFF41A}" uniqueName="23" name="Borough" queryTableFieldId="26" dataDxfId="35" totalsRowDxfId="27"/>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32" xr3:uid="{EFC5B952-B92B-4E6C-A705-EA3FBF76B431}" uniqueName="32" name="Price Per Unit" queryTableFieldId="41"/>
    <tableColumn id="10" xr3:uid="{11C6B4DE-2746-42A6-8DC0-CFF254E7DB33}" uniqueName="10" name="Total Annual Income" queryTableFieldId="10" dataDxfId="34" totalsRowDxfId="26"/>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33" totalsRowDxfId="25" dataCellStyle="Percent" totalsRow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2"/>
  <sheetViews>
    <sheetView showGridLines="0" tabSelected="1" workbookViewId="0">
      <selection activeCell="N9" sqref="N9"/>
    </sheetView>
  </sheetViews>
  <sheetFormatPr defaultRowHeight="15" x14ac:dyDescent="0.25"/>
  <sheetData>
    <row r="1" spans="1:10" ht="29.25" customHeight="1" x14ac:dyDescent="0.5">
      <c r="A1" s="137" t="s">
        <v>1093</v>
      </c>
      <c r="B1" s="137"/>
      <c r="C1" s="137"/>
      <c r="D1" s="137"/>
      <c r="E1" s="137"/>
      <c r="F1" s="137"/>
      <c r="G1" s="137"/>
      <c r="H1" s="137"/>
      <c r="I1" s="137"/>
      <c r="J1" s="137"/>
    </row>
    <row r="2" spans="1:10" ht="29.25" customHeight="1" x14ac:dyDescent="0.5">
      <c r="A2" s="137" t="s">
        <v>1094</v>
      </c>
      <c r="B2" s="137"/>
      <c r="C2" s="137"/>
      <c r="D2" s="137"/>
      <c r="E2" s="137"/>
      <c r="F2" s="137"/>
      <c r="G2" s="137"/>
      <c r="H2" s="137"/>
      <c r="I2" s="137"/>
      <c r="J2" s="137"/>
    </row>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33"/>
  <sheetViews>
    <sheetView workbookViewId="0">
      <selection activeCell="J5" sqref="J5"/>
    </sheetView>
  </sheetViews>
  <sheetFormatPr defaultRowHeight="15" x14ac:dyDescent="0.25"/>
  <cols>
    <col min="1" max="1" width="11.28515625" bestFit="1" customWidth="1"/>
    <col min="2" max="2" width="19" bestFit="1" customWidth="1"/>
    <col min="3" max="3" width="18"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4" t="s">
        <v>967</v>
      </c>
      <c r="B3" t="s">
        <v>1089</v>
      </c>
    </row>
    <row r="4" spans="1:2" x14ac:dyDescent="0.25">
      <c r="A4" t="s">
        <v>965</v>
      </c>
      <c r="B4" s="127">
        <v>5.4603800755629012E-2</v>
      </c>
    </row>
    <row r="5" spans="1:2" x14ac:dyDescent="0.25">
      <c r="A5" t="s">
        <v>960</v>
      </c>
      <c r="B5" s="127">
        <v>4.7401868320009789E-2</v>
      </c>
    </row>
    <row r="6" spans="1:2" x14ac:dyDescent="0.25">
      <c r="A6" t="s">
        <v>964</v>
      </c>
      <c r="B6" s="127">
        <v>5.0216370118238374E-2</v>
      </c>
    </row>
    <row r="7" spans="1:2" x14ac:dyDescent="0.25">
      <c r="A7" t="s">
        <v>1088</v>
      </c>
      <c r="B7" s="127">
        <v>4.8794801158760177E-2</v>
      </c>
    </row>
    <row r="11" spans="1:2" x14ac:dyDescent="0.25">
      <c r="A11" s="134" t="s">
        <v>967</v>
      </c>
      <c r="B11" t="s">
        <v>1090</v>
      </c>
    </row>
    <row r="12" spans="1:2" x14ac:dyDescent="0.25">
      <c r="A12" t="s">
        <v>965</v>
      </c>
      <c r="B12" s="135">
        <v>357410.75</v>
      </c>
    </row>
    <row r="13" spans="1:2" x14ac:dyDescent="0.25">
      <c r="A13" t="s">
        <v>960</v>
      </c>
      <c r="B13" s="135">
        <v>605413.23076923075</v>
      </c>
    </row>
    <row r="14" spans="1:2" x14ac:dyDescent="0.25">
      <c r="A14" t="s">
        <v>964</v>
      </c>
      <c r="B14" s="135">
        <v>546783.61290322582</v>
      </c>
    </row>
    <row r="15" spans="1:2" x14ac:dyDescent="0.25">
      <c r="A15" t="s">
        <v>1088</v>
      </c>
      <c r="B15" s="135">
        <v>568859.98076923075</v>
      </c>
    </row>
    <row r="20" spans="1:2" x14ac:dyDescent="0.25">
      <c r="A20" s="134" t="s">
        <v>967</v>
      </c>
      <c r="B20" t="s">
        <v>1091</v>
      </c>
    </row>
    <row r="21" spans="1:2" x14ac:dyDescent="0.25">
      <c r="A21" t="s">
        <v>965</v>
      </c>
      <c r="B21" s="136">
        <v>18992.375</v>
      </c>
    </row>
    <row r="22" spans="1:2" x14ac:dyDescent="0.25">
      <c r="A22" t="s">
        <v>960</v>
      </c>
      <c r="B22" s="136">
        <v>7642.8153846153846</v>
      </c>
    </row>
    <row r="23" spans="1:2" x14ac:dyDescent="0.25">
      <c r="A23" t="s">
        <v>964</v>
      </c>
      <c r="B23" s="136">
        <v>14771.838709677419</v>
      </c>
    </row>
    <row r="24" spans="1:2" x14ac:dyDescent="0.25">
      <c r="A24" t="s">
        <v>1088</v>
      </c>
      <c r="B24" s="136">
        <v>10640.85576923077</v>
      </c>
    </row>
    <row r="29" spans="1:2" x14ac:dyDescent="0.25">
      <c r="A29" s="134" t="s">
        <v>967</v>
      </c>
      <c r="B29" t="s">
        <v>1092</v>
      </c>
    </row>
    <row r="30" spans="1:2" x14ac:dyDescent="0.25">
      <c r="A30" t="s">
        <v>965</v>
      </c>
      <c r="B30" s="125">
        <v>9</v>
      </c>
    </row>
    <row r="31" spans="1:2" x14ac:dyDescent="0.25">
      <c r="A31" t="s">
        <v>960</v>
      </c>
      <c r="B31" s="125">
        <v>31</v>
      </c>
    </row>
    <row r="32" spans="1:2" x14ac:dyDescent="0.25">
      <c r="A32" t="s">
        <v>964</v>
      </c>
      <c r="B32" s="125">
        <v>31</v>
      </c>
    </row>
    <row r="33" spans="1:2" x14ac:dyDescent="0.25">
      <c r="A33" t="s">
        <v>1088</v>
      </c>
      <c r="B33" s="125">
        <v>71</v>
      </c>
    </row>
  </sheetData>
  <pageMargins left="0.7" right="0.7" top="0.75" bottom="0.75" header="0.3" footer="0.3"/>
  <pageSetup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W118"/>
  <sheetViews>
    <sheetView zoomScaleNormal="100" workbookViewId="0">
      <pane ySplit="7" topLeftCell="A84" activePane="bottomLeft" state="frozen"/>
      <selection pane="bottomLeft" activeCell="D112" sqref="D112"/>
    </sheetView>
  </sheetViews>
  <sheetFormatPr defaultRowHeight="15" x14ac:dyDescent="0.25"/>
  <cols>
    <col min="1" max="1" width="13.28515625" bestFit="1" customWidth="1"/>
    <col min="2" max="2" width="23" customWidth="1"/>
    <col min="3" max="3" width="10.7109375" bestFit="1" customWidth="1"/>
    <col min="4" max="4" width="8" bestFit="1" customWidth="1"/>
    <col min="5" max="5" width="13.85546875" bestFit="1" customWidth="1"/>
    <col min="6" max="6" width="13.28515625" bestFit="1" customWidth="1"/>
    <col min="7" max="7" width="15.42578125" bestFit="1" customWidth="1"/>
    <col min="8" max="8" width="21.7109375" bestFit="1" customWidth="1"/>
    <col min="9" max="9" width="8.28515625" bestFit="1" customWidth="1"/>
    <col min="10" max="10" width="16.5703125" bestFit="1" customWidth="1"/>
    <col min="11" max="11" width="19.7109375" bestFit="1" customWidth="1"/>
    <col min="12" max="12" width="11" bestFit="1" customWidth="1"/>
    <col min="13" max="13" width="12.140625" bestFit="1" customWidth="1"/>
    <col min="14" max="14" width="50.5703125" bestFit="1" customWidth="1"/>
    <col min="15" max="15" width="14.140625" bestFit="1" customWidth="1"/>
    <col min="16" max="16" width="32.42578125" bestFit="1" customWidth="1"/>
    <col min="17" max="17" width="15.42578125" bestFit="1" customWidth="1"/>
    <col min="18" max="18" width="17.85546875" bestFit="1" customWidth="1"/>
    <col min="19" max="19" width="17.5703125" bestFit="1" customWidth="1"/>
    <col min="20" max="20" width="21.7109375" bestFit="1" customWidth="1"/>
    <col min="21" max="21" width="8.42578125" bestFit="1" customWidth="1"/>
    <col min="22" max="22" width="16.85546875" style="126" bestFit="1" customWidth="1"/>
    <col min="23" max="23" width="18.5703125" style="127" bestFit="1" customWidth="1"/>
    <col min="24" max="26" width="26.28515625" bestFit="1" customWidth="1"/>
    <col min="27" max="27" width="16.85546875" bestFit="1" customWidth="1"/>
    <col min="28" max="28" width="18.5703125" bestFit="1" customWidth="1"/>
    <col min="29" max="29" width="26.28515625" bestFit="1" customWidth="1"/>
  </cols>
  <sheetData>
    <row r="1" spans="1:23" x14ac:dyDescent="0.25">
      <c r="A1" s="129" t="s">
        <v>977</v>
      </c>
      <c r="V1"/>
      <c r="W1"/>
    </row>
    <row r="2" spans="1:23" x14ac:dyDescent="0.25">
      <c r="B2" t="s">
        <v>962</v>
      </c>
      <c r="V2"/>
      <c r="W2"/>
    </row>
    <row r="3" spans="1:23" x14ac:dyDescent="0.25">
      <c r="C3" t="s">
        <v>966</v>
      </c>
      <c r="V3"/>
      <c r="W3"/>
    </row>
    <row r="4" spans="1:23" x14ac:dyDescent="0.25">
      <c r="C4" t="s">
        <v>974</v>
      </c>
    </row>
    <row r="5" spans="1:23" x14ac:dyDescent="0.25">
      <c r="D5" t="s">
        <v>976</v>
      </c>
    </row>
    <row r="7" spans="1:23" s="128" customFormat="1" x14ac:dyDescent="0.25">
      <c r="A7" s="131" t="s">
        <v>968</v>
      </c>
      <c r="B7" t="s">
        <v>969</v>
      </c>
      <c r="C7" t="s">
        <v>967</v>
      </c>
      <c r="D7" t="s">
        <v>970</v>
      </c>
      <c r="E7" t="s">
        <v>982</v>
      </c>
      <c r="F7" t="s">
        <v>983</v>
      </c>
      <c r="G7" t="s">
        <v>975</v>
      </c>
      <c r="H7" s="128" t="s">
        <v>955</v>
      </c>
      <c r="I7" t="s">
        <v>971</v>
      </c>
      <c r="J7" t="s">
        <v>972</v>
      </c>
      <c r="K7" t="s">
        <v>984</v>
      </c>
      <c r="L7" s="133" t="s">
        <v>973</v>
      </c>
      <c r="M7"/>
    </row>
    <row r="8" spans="1:23" x14ac:dyDescent="0.25">
      <c r="A8" s="132">
        <v>101</v>
      </c>
      <c r="B8" s="125" t="s">
        <v>985</v>
      </c>
      <c r="C8" s="125" t="s">
        <v>960</v>
      </c>
      <c r="D8">
        <v>1800000</v>
      </c>
      <c r="E8">
        <v>3</v>
      </c>
      <c r="F8">
        <v>3</v>
      </c>
      <c r="G8">
        <v>300000</v>
      </c>
      <c r="H8" s="125">
        <v>205816</v>
      </c>
      <c r="I8">
        <v>6482</v>
      </c>
      <c r="J8">
        <v>6482</v>
      </c>
      <c r="K8">
        <v>540</v>
      </c>
      <c r="L8" s="133">
        <v>0.110741111111111</v>
      </c>
      <c r="V8"/>
      <c r="W8"/>
    </row>
    <row r="9" spans="1:23" x14ac:dyDescent="0.25">
      <c r="A9" s="132">
        <v>98</v>
      </c>
      <c r="B9" s="125" t="s">
        <v>986</v>
      </c>
      <c r="C9" s="125" t="s">
        <v>960</v>
      </c>
      <c r="D9">
        <v>1130000</v>
      </c>
      <c r="E9">
        <v>1</v>
      </c>
      <c r="F9">
        <v>2</v>
      </c>
      <c r="G9">
        <v>376667</v>
      </c>
      <c r="H9" s="125">
        <v>121200</v>
      </c>
      <c r="I9">
        <v>10000</v>
      </c>
      <c r="J9">
        <v>20000</v>
      </c>
      <c r="K9">
        <v>1667</v>
      </c>
      <c r="L9" s="133">
        <v>8.9557522123893799E-2</v>
      </c>
      <c r="V9"/>
      <c r="W9"/>
    </row>
    <row r="10" spans="1:23" hidden="1" x14ac:dyDescent="0.25">
      <c r="A10" s="132">
        <v>100</v>
      </c>
      <c r="B10" s="125" t="s">
        <v>987</v>
      </c>
      <c r="C10" s="125" t="s">
        <v>965</v>
      </c>
      <c r="D10">
        <v>1900000</v>
      </c>
      <c r="E10">
        <v>4</v>
      </c>
      <c r="F10">
        <v>2</v>
      </c>
      <c r="G10">
        <v>316667</v>
      </c>
      <c r="H10" s="125">
        <v>192900</v>
      </c>
      <c r="I10">
        <v>25297</v>
      </c>
      <c r="J10">
        <v>36658</v>
      </c>
      <c r="K10">
        <v>3055</v>
      </c>
      <c r="L10" s="133">
        <v>8.2421978947368399E-2</v>
      </c>
      <c r="V10"/>
      <c r="W10"/>
    </row>
    <row r="11" spans="1:23" x14ac:dyDescent="0.25">
      <c r="A11" s="132">
        <v>6</v>
      </c>
      <c r="B11" s="125" t="s">
        <v>988</v>
      </c>
      <c r="C11" s="125" t="s">
        <v>960</v>
      </c>
      <c r="D11">
        <v>1100000</v>
      </c>
      <c r="E11">
        <v>0</v>
      </c>
      <c r="F11">
        <v>2</v>
      </c>
      <c r="G11">
        <v>550000</v>
      </c>
      <c r="H11" s="125">
        <v>113820</v>
      </c>
      <c r="I11">
        <v>10000</v>
      </c>
      <c r="J11">
        <v>25000</v>
      </c>
      <c r="K11">
        <v>2083</v>
      </c>
      <c r="L11" s="133">
        <v>8.0745454545454606E-2</v>
      </c>
      <c r="V11"/>
      <c r="W11"/>
    </row>
    <row r="12" spans="1:23" x14ac:dyDescent="0.25">
      <c r="A12" s="132">
        <v>97</v>
      </c>
      <c r="B12" s="125" t="s">
        <v>989</v>
      </c>
      <c r="C12" s="125" t="s">
        <v>960</v>
      </c>
      <c r="D12">
        <v>1985000</v>
      </c>
      <c r="E12">
        <v>3</v>
      </c>
      <c r="F12">
        <v>4</v>
      </c>
      <c r="G12">
        <v>283571</v>
      </c>
      <c r="H12" s="125">
        <v>172000</v>
      </c>
      <c r="I12">
        <v>6000</v>
      </c>
      <c r="J12">
        <v>13600</v>
      </c>
      <c r="K12">
        <v>1133</v>
      </c>
      <c r="L12" s="133">
        <v>7.9798488664987399E-2</v>
      </c>
      <c r="V12"/>
      <c r="W12"/>
    </row>
    <row r="13" spans="1:23" hidden="1" x14ac:dyDescent="0.25">
      <c r="A13" s="132">
        <v>42</v>
      </c>
      <c r="B13" s="125" t="s">
        <v>990</v>
      </c>
      <c r="C13" s="125" t="s">
        <v>964</v>
      </c>
      <c r="D13">
        <v>1888000</v>
      </c>
      <c r="E13">
        <v>3</v>
      </c>
      <c r="F13">
        <v>2</v>
      </c>
      <c r="G13">
        <v>377600</v>
      </c>
      <c r="H13" s="125">
        <v>168100</v>
      </c>
      <c r="I13">
        <v>10231</v>
      </c>
      <c r="J13">
        <v>20231</v>
      </c>
      <c r="K13">
        <v>1686</v>
      </c>
      <c r="L13" s="133">
        <v>7.8339512711864401E-2</v>
      </c>
      <c r="V13"/>
      <c r="W13"/>
    </row>
    <row r="14" spans="1:23" hidden="1" x14ac:dyDescent="0.25">
      <c r="A14" s="132">
        <v>14</v>
      </c>
      <c r="B14" s="125" t="s">
        <v>991</v>
      </c>
      <c r="C14" s="125" t="s">
        <v>964</v>
      </c>
      <c r="D14">
        <v>2400000</v>
      </c>
      <c r="E14">
        <v>4</v>
      </c>
      <c r="F14">
        <v>6</v>
      </c>
      <c r="G14">
        <v>240000</v>
      </c>
      <c r="H14" s="125">
        <v>247370</v>
      </c>
      <c r="I14">
        <v>44629</v>
      </c>
      <c r="J14">
        <v>59629</v>
      </c>
      <c r="K14">
        <v>4969</v>
      </c>
      <c r="L14" s="133">
        <v>7.82254166666667E-2</v>
      </c>
      <c r="V14"/>
      <c r="W14"/>
    </row>
    <row r="15" spans="1:23" hidden="1" x14ac:dyDescent="0.25">
      <c r="A15" s="132">
        <v>99</v>
      </c>
      <c r="B15" s="125" t="s">
        <v>992</v>
      </c>
      <c r="C15" s="125" t="s">
        <v>964</v>
      </c>
      <c r="D15">
        <v>1299000</v>
      </c>
      <c r="E15">
        <v>3</v>
      </c>
      <c r="F15">
        <v>2</v>
      </c>
      <c r="G15">
        <v>259800</v>
      </c>
      <c r="H15" s="125">
        <v>127200</v>
      </c>
      <c r="I15">
        <v>23518</v>
      </c>
      <c r="J15">
        <v>33518</v>
      </c>
      <c r="K15">
        <v>2793</v>
      </c>
      <c r="L15" s="133">
        <v>7.2118552732871405E-2</v>
      </c>
      <c r="V15"/>
      <c r="W15"/>
    </row>
    <row r="16" spans="1:23" hidden="1" x14ac:dyDescent="0.25">
      <c r="A16" s="132">
        <v>102</v>
      </c>
      <c r="B16" s="125" t="s">
        <v>993</v>
      </c>
      <c r="C16" s="125" t="s">
        <v>964</v>
      </c>
      <c r="D16">
        <v>1100000</v>
      </c>
      <c r="E16">
        <v>0</v>
      </c>
      <c r="F16">
        <v>2</v>
      </c>
      <c r="G16">
        <v>550000</v>
      </c>
      <c r="H16" s="125">
        <v>87600</v>
      </c>
      <c r="I16">
        <v>5200</v>
      </c>
      <c r="J16">
        <v>10200</v>
      </c>
      <c r="K16">
        <v>850</v>
      </c>
      <c r="L16" s="133">
        <v>7.0363636363636406E-2</v>
      </c>
      <c r="V16"/>
      <c r="W16"/>
    </row>
    <row r="17" spans="1:23" x14ac:dyDescent="0.25">
      <c r="A17" s="132">
        <v>13</v>
      </c>
      <c r="B17" s="125" t="s">
        <v>994</v>
      </c>
      <c r="C17" s="125" t="s">
        <v>960</v>
      </c>
      <c r="D17">
        <v>1140000</v>
      </c>
      <c r="E17">
        <v>2</v>
      </c>
      <c r="F17">
        <v>2</v>
      </c>
      <c r="G17">
        <v>285000</v>
      </c>
      <c r="H17" s="125">
        <v>114000</v>
      </c>
      <c r="I17">
        <v>25000</v>
      </c>
      <c r="J17">
        <v>35000</v>
      </c>
      <c r="K17">
        <v>2917</v>
      </c>
      <c r="L17" s="133">
        <v>6.9298245614035095E-2</v>
      </c>
      <c r="V17"/>
      <c r="W17"/>
    </row>
    <row r="18" spans="1:23" hidden="1" x14ac:dyDescent="0.25">
      <c r="A18" s="132">
        <v>107</v>
      </c>
      <c r="B18" s="125" t="s">
        <v>995</v>
      </c>
      <c r="C18" s="125" t="s">
        <v>964</v>
      </c>
      <c r="D18">
        <v>1980000</v>
      </c>
      <c r="E18">
        <v>1</v>
      </c>
      <c r="F18">
        <v>4</v>
      </c>
      <c r="G18">
        <v>396000</v>
      </c>
      <c r="H18" s="125">
        <v>175800</v>
      </c>
      <c r="I18">
        <v>39231</v>
      </c>
      <c r="J18">
        <v>39231</v>
      </c>
      <c r="K18">
        <v>3269</v>
      </c>
      <c r="L18" s="133">
        <v>6.8974242424242396E-2</v>
      </c>
      <c r="V18"/>
      <c r="W18"/>
    </row>
    <row r="19" spans="1:23" x14ac:dyDescent="0.25">
      <c r="A19" s="132">
        <v>1</v>
      </c>
      <c r="B19" s="125" t="s">
        <v>996</v>
      </c>
      <c r="C19" s="125" t="s">
        <v>960</v>
      </c>
      <c r="D19">
        <v>1250000</v>
      </c>
      <c r="E19">
        <v>0</v>
      </c>
      <c r="F19">
        <v>3</v>
      </c>
      <c r="G19">
        <v>416667</v>
      </c>
      <c r="H19" s="125">
        <v>98400</v>
      </c>
      <c r="I19">
        <v>2373</v>
      </c>
      <c r="J19">
        <v>12373</v>
      </c>
      <c r="K19">
        <v>1031</v>
      </c>
      <c r="L19" s="133">
        <v>6.8821599999999997E-2</v>
      </c>
      <c r="V19"/>
      <c r="W19"/>
    </row>
    <row r="20" spans="1:23" hidden="1" x14ac:dyDescent="0.25">
      <c r="A20" s="132">
        <v>63</v>
      </c>
      <c r="B20" s="125" t="s">
        <v>997</v>
      </c>
      <c r="C20" s="125" t="s">
        <v>964</v>
      </c>
      <c r="D20">
        <v>1880000</v>
      </c>
      <c r="E20">
        <v>1</v>
      </c>
      <c r="F20">
        <v>5</v>
      </c>
      <c r="G20">
        <v>313333</v>
      </c>
      <c r="H20" s="125">
        <v>148800</v>
      </c>
      <c r="I20">
        <v>16000</v>
      </c>
      <c r="J20">
        <v>31000</v>
      </c>
      <c r="K20">
        <v>2583</v>
      </c>
      <c r="L20" s="133">
        <v>6.7765957446808495E-2</v>
      </c>
      <c r="V20"/>
      <c r="W20"/>
    </row>
    <row r="21" spans="1:23" hidden="1" x14ac:dyDescent="0.25">
      <c r="A21" s="132">
        <v>47</v>
      </c>
      <c r="B21" s="125" t="s">
        <v>998</v>
      </c>
      <c r="C21" s="125" t="s">
        <v>964</v>
      </c>
      <c r="D21">
        <v>1738000</v>
      </c>
      <c r="E21">
        <v>1</v>
      </c>
      <c r="F21">
        <v>1</v>
      </c>
      <c r="G21">
        <v>869000</v>
      </c>
      <c r="H21" s="125">
        <v>149124</v>
      </c>
      <c r="I21">
        <v>18715</v>
      </c>
      <c r="J21">
        <v>33940</v>
      </c>
      <c r="K21">
        <v>2828</v>
      </c>
      <c r="L21" s="133">
        <v>6.6273878020713495E-2</v>
      </c>
      <c r="V21"/>
      <c r="W21"/>
    </row>
    <row r="22" spans="1:23" hidden="1" x14ac:dyDescent="0.25">
      <c r="A22" s="132">
        <v>91</v>
      </c>
      <c r="B22" s="125" t="s">
        <v>999</v>
      </c>
      <c r="C22" s="125" t="s">
        <v>964</v>
      </c>
      <c r="D22">
        <v>1250000</v>
      </c>
      <c r="E22">
        <v>0</v>
      </c>
      <c r="F22">
        <v>2</v>
      </c>
      <c r="G22">
        <v>625000</v>
      </c>
      <c r="H22" s="125">
        <v>102000</v>
      </c>
      <c r="I22">
        <v>10000</v>
      </c>
      <c r="J22">
        <v>20000</v>
      </c>
      <c r="K22">
        <v>1667</v>
      </c>
      <c r="L22" s="133">
        <v>6.5600000000000006E-2</v>
      </c>
      <c r="V22"/>
      <c r="W22"/>
    </row>
    <row r="23" spans="1:23" x14ac:dyDescent="0.25">
      <c r="A23" s="132">
        <v>22</v>
      </c>
      <c r="B23" s="125" t="s">
        <v>1000</v>
      </c>
      <c r="C23" s="125" t="s">
        <v>960</v>
      </c>
      <c r="D23">
        <v>1400000</v>
      </c>
      <c r="E23">
        <v>0</v>
      </c>
      <c r="F23">
        <v>2</v>
      </c>
      <c r="G23">
        <v>700000</v>
      </c>
      <c r="H23" s="125">
        <v>103200</v>
      </c>
      <c r="I23">
        <v>2831</v>
      </c>
      <c r="J23">
        <v>12831</v>
      </c>
      <c r="K23">
        <v>1069</v>
      </c>
      <c r="L23" s="133">
        <v>6.4549285714285698E-2</v>
      </c>
      <c r="V23"/>
      <c r="W23"/>
    </row>
    <row r="24" spans="1:23" hidden="1" x14ac:dyDescent="0.25">
      <c r="A24" s="132">
        <v>43</v>
      </c>
      <c r="B24" s="125" t="s">
        <v>1001</v>
      </c>
      <c r="C24" s="125" t="s">
        <v>964</v>
      </c>
      <c r="D24">
        <v>1800000</v>
      </c>
      <c r="E24">
        <v>3</v>
      </c>
      <c r="F24">
        <v>4</v>
      </c>
      <c r="G24">
        <v>257143</v>
      </c>
      <c r="H24" s="125">
        <v>141900</v>
      </c>
      <c r="I24">
        <v>16446</v>
      </c>
      <c r="J24">
        <v>26446</v>
      </c>
      <c r="K24">
        <v>2204</v>
      </c>
      <c r="L24" s="133">
        <v>6.4141111111111093E-2</v>
      </c>
      <c r="V24"/>
      <c r="W24"/>
    </row>
    <row r="25" spans="1:23" x14ac:dyDescent="0.25">
      <c r="A25" s="132">
        <v>62</v>
      </c>
      <c r="B25" s="125" t="s">
        <v>1002</v>
      </c>
      <c r="C25" s="125" t="s">
        <v>960</v>
      </c>
      <c r="D25">
        <v>1580000</v>
      </c>
      <c r="E25">
        <v>0</v>
      </c>
      <c r="F25">
        <v>4</v>
      </c>
      <c r="G25">
        <v>395000</v>
      </c>
      <c r="H25" s="125">
        <v>116400</v>
      </c>
      <c r="I25">
        <v>6000</v>
      </c>
      <c r="J25">
        <v>16000</v>
      </c>
      <c r="K25">
        <v>1333</v>
      </c>
      <c r="L25" s="133">
        <v>6.3544303797468393E-2</v>
      </c>
      <c r="V25"/>
      <c r="W25"/>
    </row>
    <row r="26" spans="1:23" x14ac:dyDescent="0.25">
      <c r="A26" s="132">
        <v>92</v>
      </c>
      <c r="B26" s="125" t="s">
        <v>1003</v>
      </c>
      <c r="C26" s="125" t="s">
        <v>960</v>
      </c>
      <c r="D26">
        <v>1998000</v>
      </c>
      <c r="E26">
        <v>1</v>
      </c>
      <c r="F26">
        <v>4</v>
      </c>
      <c r="G26">
        <v>399600</v>
      </c>
      <c r="H26" s="125">
        <v>151200</v>
      </c>
      <c r="I26">
        <v>15000</v>
      </c>
      <c r="J26">
        <v>25000</v>
      </c>
      <c r="K26">
        <v>2083</v>
      </c>
      <c r="L26" s="133">
        <v>6.3175175175175194E-2</v>
      </c>
      <c r="V26"/>
      <c r="W26"/>
    </row>
    <row r="27" spans="1:23" hidden="1" x14ac:dyDescent="0.25">
      <c r="A27" s="132">
        <v>29</v>
      </c>
      <c r="B27" s="125" t="s">
        <v>1004</v>
      </c>
      <c r="C27" s="125" t="s">
        <v>965</v>
      </c>
      <c r="D27">
        <v>1900000</v>
      </c>
      <c r="E27">
        <v>0</v>
      </c>
      <c r="F27">
        <v>5</v>
      </c>
      <c r="G27">
        <v>380000</v>
      </c>
      <c r="H27" s="125">
        <v>145740</v>
      </c>
      <c r="I27">
        <v>10047</v>
      </c>
      <c r="J27">
        <v>28547</v>
      </c>
      <c r="K27">
        <v>2379</v>
      </c>
      <c r="L27" s="133">
        <v>6.1680526315789498E-2</v>
      </c>
      <c r="V27"/>
      <c r="W27"/>
    </row>
    <row r="28" spans="1:23" x14ac:dyDescent="0.25">
      <c r="A28" s="132">
        <v>16</v>
      </c>
      <c r="B28" s="125" t="s">
        <v>1005</v>
      </c>
      <c r="C28" s="125" t="s">
        <v>960</v>
      </c>
      <c r="D28">
        <v>2050000</v>
      </c>
      <c r="E28">
        <v>1</v>
      </c>
      <c r="F28">
        <v>6</v>
      </c>
      <c r="G28">
        <v>292857</v>
      </c>
      <c r="H28" s="125">
        <v>173460</v>
      </c>
      <c r="I28">
        <v>30821</v>
      </c>
      <c r="J28">
        <v>47261</v>
      </c>
      <c r="K28">
        <v>3938</v>
      </c>
      <c r="L28" s="133">
        <v>6.1560487804878002E-2</v>
      </c>
      <c r="V28"/>
      <c r="W28"/>
    </row>
    <row r="29" spans="1:23" hidden="1" x14ac:dyDescent="0.25">
      <c r="A29" s="132">
        <v>48</v>
      </c>
      <c r="B29" s="125" t="s">
        <v>1006</v>
      </c>
      <c r="C29" s="125" t="s">
        <v>964</v>
      </c>
      <c r="D29">
        <v>1150000</v>
      </c>
      <c r="E29">
        <v>1</v>
      </c>
      <c r="F29">
        <v>1</v>
      </c>
      <c r="G29">
        <v>575000</v>
      </c>
      <c r="H29" s="125">
        <v>86000</v>
      </c>
      <c r="I29">
        <v>5681</v>
      </c>
      <c r="J29">
        <v>15681</v>
      </c>
      <c r="K29">
        <v>1307</v>
      </c>
      <c r="L29" s="133">
        <v>6.1167826086956499E-2</v>
      </c>
      <c r="V29"/>
      <c r="W29"/>
    </row>
    <row r="30" spans="1:23" hidden="1" x14ac:dyDescent="0.25">
      <c r="A30" s="132">
        <v>103</v>
      </c>
      <c r="B30" s="125" t="s">
        <v>1007</v>
      </c>
      <c r="C30" s="125" t="s">
        <v>964</v>
      </c>
      <c r="D30">
        <v>1400000</v>
      </c>
      <c r="E30">
        <v>1</v>
      </c>
      <c r="F30">
        <v>3</v>
      </c>
      <c r="G30">
        <v>350000</v>
      </c>
      <c r="H30" s="125">
        <v>98400</v>
      </c>
      <c r="I30">
        <v>5481</v>
      </c>
      <c r="J30">
        <v>15481</v>
      </c>
      <c r="K30">
        <v>1290</v>
      </c>
      <c r="L30" s="133">
        <v>5.92278571428572E-2</v>
      </c>
      <c r="V30"/>
      <c r="W30"/>
    </row>
    <row r="31" spans="1:23" x14ac:dyDescent="0.25">
      <c r="A31" s="132">
        <v>93</v>
      </c>
      <c r="B31" s="125" t="s">
        <v>1008</v>
      </c>
      <c r="C31" s="125" t="s">
        <v>960</v>
      </c>
      <c r="D31">
        <v>1500000</v>
      </c>
      <c r="E31">
        <v>1</v>
      </c>
      <c r="F31">
        <v>2</v>
      </c>
      <c r="G31">
        <v>500000</v>
      </c>
      <c r="H31" s="125">
        <v>96000</v>
      </c>
      <c r="I31">
        <v>3078</v>
      </c>
      <c r="J31">
        <v>9078</v>
      </c>
      <c r="K31">
        <v>756</v>
      </c>
      <c r="L31" s="133">
        <v>5.7948E-2</v>
      </c>
      <c r="V31"/>
      <c r="W31"/>
    </row>
    <row r="32" spans="1:23" x14ac:dyDescent="0.25">
      <c r="A32" s="132">
        <v>74</v>
      </c>
      <c r="B32" s="125" t="s">
        <v>1009</v>
      </c>
      <c r="C32" s="125" t="s">
        <v>960</v>
      </c>
      <c r="D32">
        <v>1850000</v>
      </c>
      <c r="E32">
        <v>1</v>
      </c>
      <c r="F32">
        <v>2</v>
      </c>
      <c r="G32">
        <v>616667</v>
      </c>
      <c r="H32" s="125">
        <v>120000</v>
      </c>
      <c r="I32">
        <v>4132</v>
      </c>
      <c r="J32">
        <v>15132</v>
      </c>
      <c r="K32">
        <v>1261</v>
      </c>
      <c r="L32" s="133">
        <v>5.6685405405405398E-2</v>
      </c>
      <c r="V32"/>
      <c r="W32"/>
    </row>
    <row r="33" spans="1:23" hidden="1" x14ac:dyDescent="0.25">
      <c r="A33" s="132">
        <v>61</v>
      </c>
      <c r="B33" s="125" t="s">
        <v>1010</v>
      </c>
      <c r="C33" s="125" t="s">
        <v>964</v>
      </c>
      <c r="D33">
        <v>1930000</v>
      </c>
      <c r="E33">
        <v>0</v>
      </c>
      <c r="F33">
        <v>8</v>
      </c>
      <c r="G33">
        <v>241250</v>
      </c>
      <c r="H33" s="125">
        <v>160800</v>
      </c>
      <c r="I33">
        <v>38000</v>
      </c>
      <c r="J33">
        <v>54841</v>
      </c>
      <c r="K33">
        <v>4570</v>
      </c>
      <c r="L33" s="133">
        <v>5.4901036269430097E-2</v>
      </c>
      <c r="V33"/>
      <c r="W33"/>
    </row>
    <row r="34" spans="1:23" x14ac:dyDescent="0.25">
      <c r="A34" s="132">
        <v>45</v>
      </c>
      <c r="B34" s="125" t="s">
        <v>1011</v>
      </c>
      <c r="C34" s="125" t="s">
        <v>960</v>
      </c>
      <c r="D34">
        <v>1990000</v>
      </c>
      <c r="E34">
        <v>2</v>
      </c>
      <c r="F34">
        <v>4</v>
      </c>
      <c r="G34">
        <v>331667</v>
      </c>
      <c r="H34" s="125">
        <v>152316</v>
      </c>
      <c r="I34">
        <v>9534</v>
      </c>
      <c r="J34">
        <v>43834</v>
      </c>
      <c r="K34">
        <v>3653</v>
      </c>
      <c r="L34" s="133">
        <v>5.4531658291457299E-2</v>
      </c>
      <c r="V34"/>
      <c r="W34"/>
    </row>
    <row r="35" spans="1:23" hidden="1" x14ac:dyDescent="0.25">
      <c r="A35" s="132">
        <v>32</v>
      </c>
      <c r="B35" s="125" t="s">
        <v>1012</v>
      </c>
      <c r="C35" s="125" t="s">
        <v>964</v>
      </c>
      <c r="D35">
        <v>2200000</v>
      </c>
      <c r="E35">
        <v>1</v>
      </c>
      <c r="F35">
        <v>3</v>
      </c>
      <c r="G35">
        <v>550000</v>
      </c>
      <c r="H35" s="125">
        <v>148800</v>
      </c>
      <c r="I35">
        <v>14636</v>
      </c>
      <c r="J35">
        <v>29636</v>
      </c>
      <c r="K35">
        <v>2470</v>
      </c>
      <c r="L35" s="133">
        <v>5.4165454545454503E-2</v>
      </c>
      <c r="V35"/>
      <c r="W35"/>
    </row>
    <row r="36" spans="1:23" x14ac:dyDescent="0.25">
      <c r="A36" s="132">
        <v>53</v>
      </c>
      <c r="B36" s="125" t="s">
        <v>1013</v>
      </c>
      <c r="C36" s="125" t="s">
        <v>960</v>
      </c>
      <c r="D36">
        <v>1665000</v>
      </c>
      <c r="E36">
        <v>0</v>
      </c>
      <c r="F36">
        <v>4</v>
      </c>
      <c r="G36">
        <v>416250</v>
      </c>
      <c r="H36" s="125">
        <v>110400</v>
      </c>
      <c r="I36">
        <v>10402</v>
      </c>
      <c r="J36">
        <v>20402</v>
      </c>
      <c r="K36">
        <v>1700</v>
      </c>
      <c r="L36" s="133">
        <v>5.4052852852852898E-2</v>
      </c>
      <c r="V36"/>
      <c r="W36"/>
    </row>
    <row r="37" spans="1:23" hidden="1" x14ac:dyDescent="0.25">
      <c r="A37" s="132">
        <v>31</v>
      </c>
      <c r="B37" s="125" t="s">
        <v>1014</v>
      </c>
      <c r="C37" s="125" t="s">
        <v>964</v>
      </c>
      <c r="D37">
        <v>2720000</v>
      </c>
      <c r="E37">
        <v>1</v>
      </c>
      <c r="F37">
        <v>4</v>
      </c>
      <c r="G37">
        <v>544000</v>
      </c>
      <c r="H37" s="125">
        <v>174600</v>
      </c>
      <c r="I37">
        <v>13000</v>
      </c>
      <c r="J37">
        <v>28000</v>
      </c>
      <c r="K37">
        <v>2333</v>
      </c>
      <c r="L37" s="133">
        <v>5.3901470588235301E-2</v>
      </c>
      <c r="V37"/>
      <c r="W37"/>
    </row>
    <row r="38" spans="1:23" x14ac:dyDescent="0.25">
      <c r="A38" s="132">
        <v>49</v>
      </c>
      <c r="B38" s="125" t="s">
        <v>1015</v>
      </c>
      <c r="C38" s="125" t="s">
        <v>960</v>
      </c>
      <c r="D38">
        <v>2200000</v>
      </c>
      <c r="E38">
        <v>1</v>
      </c>
      <c r="F38">
        <v>2</v>
      </c>
      <c r="G38">
        <v>733333</v>
      </c>
      <c r="H38" s="125">
        <v>133200</v>
      </c>
      <c r="I38">
        <v>4979</v>
      </c>
      <c r="J38">
        <v>14979</v>
      </c>
      <c r="K38">
        <v>1248</v>
      </c>
      <c r="L38" s="133">
        <v>5.3736818181818198E-2</v>
      </c>
      <c r="V38"/>
      <c r="W38"/>
    </row>
    <row r="39" spans="1:23" x14ac:dyDescent="0.25">
      <c r="A39" s="132">
        <v>86</v>
      </c>
      <c r="B39" s="125" t="s">
        <v>1016</v>
      </c>
      <c r="C39" s="125" t="s">
        <v>960</v>
      </c>
      <c r="D39">
        <v>2250000</v>
      </c>
      <c r="E39">
        <v>1</v>
      </c>
      <c r="F39">
        <v>2</v>
      </c>
      <c r="G39">
        <v>750000</v>
      </c>
      <c r="H39" s="125">
        <v>135600</v>
      </c>
      <c r="I39">
        <v>5056</v>
      </c>
      <c r="J39">
        <v>15056</v>
      </c>
      <c r="K39">
        <v>1255</v>
      </c>
      <c r="L39" s="133">
        <v>5.3575111111111101E-2</v>
      </c>
      <c r="V39"/>
      <c r="W39"/>
    </row>
    <row r="40" spans="1:23" x14ac:dyDescent="0.25">
      <c r="A40" s="132">
        <v>46</v>
      </c>
      <c r="B40" s="125" t="s">
        <v>1017</v>
      </c>
      <c r="C40" s="125" t="s">
        <v>960</v>
      </c>
      <c r="D40">
        <v>1750000</v>
      </c>
      <c r="E40">
        <v>1</v>
      </c>
      <c r="F40">
        <v>2</v>
      </c>
      <c r="G40">
        <v>583333</v>
      </c>
      <c r="H40" s="125">
        <v>117600</v>
      </c>
      <c r="I40">
        <v>9578</v>
      </c>
      <c r="J40">
        <v>24622</v>
      </c>
      <c r="K40">
        <v>2052</v>
      </c>
      <c r="L40" s="133">
        <v>5.3130285714285699E-2</v>
      </c>
      <c r="V40"/>
      <c r="W40"/>
    </row>
    <row r="41" spans="1:23" x14ac:dyDescent="0.25">
      <c r="A41" s="132">
        <v>94</v>
      </c>
      <c r="B41" s="125" t="s">
        <v>1018</v>
      </c>
      <c r="C41" s="125" t="s">
        <v>960</v>
      </c>
      <c r="D41">
        <v>2000000</v>
      </c>
      <c r="E41">
        <v>0</v>
      </c>
      <c r="F41">
        <v>1</v>
      </c>
      <c r="G41">
        <v>2000000</v>
      </c>
      <c r="H41" s="125">
        <v>120000</v>
      </c>
      <c r="I41">
        <v>4458</v>
      </c>
      <c r="J41">
        <v>14458</v>
      </c>
      <c r="K41">
        <v>1205</v>
      </c>
      <c r="L41" s="133">
        <v>5.2770999999999998E-2</v>
      </c>
      <c r="V41"/>
      <c r="W41"/>
    </row>
    <row r="42" spans="1:23" hidden="1" x14ac:dyDescent="0.25">
      <c r="A42" s="132">
        <v>75</v>
      </c>
      <c r="B42" s="125" t="s">
        <v>1019</v>
      </c>
      <c r="C42" s="125" t="s">
        <v>964</v>
      </c>
      <c r="D42">
        <v>1624000</v>
      </c>
      <c r="E42">
        <v>2</v>
      </c>
      <c r="F42">
        <v>4</v>
      </c>
      <c r="G42">
        <v>270667</v>
      </c>
      <c r="H42" s="125">
        <v>103092</v>
      </c>
      <c r="I42">
        <v>7905</v>
      </c>
      <c r="J42">
        <v>18404</v>
      </c>
      <c r="K42">
        <v>1534</v>
      </c>
      <c r="L42" s="133">
        <v>5.2147586206896503E-2</v>
      </c>
      <c r="V42"/>
      <c r="W42"/>
    </row>
    <row r="43" spans="1:23" x14ac:dyDescent="0.25">
      <c r="A43" s="132">
        <v>66</v>
      </c>
      <c r="B43" s="125" t="s">
        <v>1020</v>
      </c>
      <c r="C43" s="125" t="s">
        <v>960</v>
      </c>
      <c r="D43">
        <v>1350000</v>
      </c>
      <c r="E43">
        <v>0</v>
      </c>
      <c r="F43">
        <v>2</v>
      </c>
      <c r="G43">
        <v>675000</v>
      </c>
      <c r="H43" s="125">
        <v>72000</v>
      </c>
      <c r="I43">
        <v>2160</v>
      </c>
      <c r="J43">
        <v>2160</v>
      </c>
      <c r="K43">
        <v>180</v>
      </c>
      <c r="L43" s="133">
        <v>5.1733333333333298E-2</v>
      </c>
      <c r="V43"/>
      <c r="W43"/>
    </row>
    <row r="44" spans="1:23" hidden="1" x14ac:dyDescent="0.25">
      <c r="A44" s="132">
        <v>30</v>
      </c>
      <c r="B44" s="125" t="s">
        <v>1021</v>
      </c>
      <c r="C44" s="125" t="s">
        <v>965</v>
      </c>
      <c r="D44">
        <v>1650000</v>
      </c>
      <c r="E44">
        <v>1</v>
      </c>
      <c r="F44">
        <v>4</v>
      </c>
      <c r="G44">
        <v>330000</v>
      </c>
      <c r="H44" s="125">
        <v>101664</v>
      </c>
      <c r="I44">
        <v>6556</v>
      </c>
      <c r="J44">
        <v>16556</v>
      </c>
      <c r="K44">
        <v>1380</v>
      </c>
      <c r="L44" s="133">
        <v>5.1580606060606098E-2</v>
      </c>
      <c r="V44"/>
      <c r="W44"/>
    </row>
    <row r="45" spans="1:23" x14ac:dyDescent="0.25">
      <c r="A45" s="132">
        <v>108</v>
      </c>
      <c r="B45" s="125" t="s">
        <v>1022</v>
      </c>
      <c r="C45" s="125" t="s">
        <v>960</v>
      </c>
      <c r="D45">
        <v>2000000</v>
      </c>
      <c r="E45">
        <v>1</v>
      </c>
      <c r="F45">
        <v>2</v>
      </c>
      <c r="G45">
        <v>666667</v>
      </c>
      <c r="H45" s="125">
        <v>108000</v>
      </c>
      <c r="I45">
        <v>5103</v>
      </c>
      <c r="J45">
        <v>5103</v>
      </c>
      <c r="K45">
        <v>425</v>
      </c>
      <c r="L45" s="133">
        <v>5.1448500000000001E-2</v>
      </c>
      <c r="V45"/>
      <c r="W45"/>
    </row>
    <row r="46" spans="1:23" hidden="1" x14ac:dyDescent="0.25">
      <c r="A46" s="132">
        <v>27</v>
      </c>
      <c r="B46" s="125" t="s">
        <v>1023</v>
      </c>
      <c r="C46" s="125" t="s">
        <v>965</v>
      </c>
      <c r="D46">
        <v>3500000</v>
      </c>
      <c r="E46">
        <v>0</v>
      </c>
      <c r="F46">
        <v>6</v>
      </c>
      <c r="G46">
        <v>583333</v>
      </c>
      <c r="H46" s="125">
        <v>225000</v>
      </c>
      <c r="I46">
        <v>33000</v>
      </c>
      <c r="J46">
        <v>48000</v>
      </c>
      <c r="K46">
        <v>4000</v>
      </c>
      <c r="L46" s="133">
        <v>5.05714285714286E-2</v>
      </c>
      <c r="V46"/>
      <c r="W46"/>
    </row>
    <row r="47" spans="1:23" hidden="1" x14ac:dyDescent="0.25">
      <c r="A47" s="132">
        <v>106</v>
      </c>
      <c r="B47" s="125" t="s">
        <v>1024</v>
      </c>
      <c r="C47" s="125" t="s">
        <v>964</v>
      </c>
      <c r="D47">
        <v>1750000</v>
      </c>
      <c r="E47">
        <v>1</v>
      </c>
      <c r="F47">
        <v>2</v>
      </c>
      <c r="G47">
        <v>583333</v>
      </c>
      <c r="H47" s="125">
        <v>96000</v>
      </c>
      <c r="I47">
        <v>8600</v>
      </c>
      <c r="J47">
        <v>8600</v>
      </c>
      <c r="K47">
        <v>717</v>
      </c>
      <c r="L47" s="133">
        <v>4.9942857142857101E-2</v>
      </c>
      <c r="V47"/>
      <c r="W47"/>
    </row>
    <row r="48" spans="1:23" hidden="1" x14ac:dyDescent="0.25">
      <c r="A48" s="132">
        <v>50</v>
      </c>
      <c r="B48" s="125" t="s">
        <v>1025</v>
      </c>
      <c r="C48" s="125" t="s">
        <v>965</v>
      </c>
      <c r="D48">
        <v>2200000</v>
      </c>
      <c r="E48">
        <v>3</v>
      </c>
      <c r="F48">
        <v>4</v>
      </c>
      <c r="G48">
        <v>314286</v>
      </c>
      <c r="H48" s="125">
        <v>151920</v>
      </c>
      <c r="I48">
        <v>21446</v>
      </c>
      <c r="J48">
        <v>42246</v>
      </c>
      <c r="K48">
        <v>3520</v>
      </c>
      <c r="L48" s="133">
        <v>4.9851818181818199E-2</v>
      </c>
      <c r="V48"/>
      <c r="W48"/>
    </row>
    <row r="49" spans="1:23" hidden="1" x14ac:dyDescent="0.25">
      <c r="A49" s="132">
        <v>78</v>
      </c>
      <c r="B49" s="125" t="s">
        <v>1026</v>
      </c>
      <c r="C49" s="125" t="s">
        <v>964</v>
      </c>
      <c r="D49">
        <v>1600000</v>
      </c>
      <c r="E49">
        <v>1</v>
      </c>
      <c r="F49">
        <v>3</v>
      </c>
      <c r="G49">
        <v>400000</v>
      </c>
      <c r="H49" s="125">
        <v>99600</v>
      </c>
      <c r="I49">
        <v>9973</v>
      </c>
      <c r="J49">
        <v>19947</v>
      </c>
      <c r="K49">
        <v>1662</v>
      </c>
      <c r="L49" s="133">
        <v>4.9790624999999998E-2</v>
      </c>
      <c r="V49"/>
      <c r="W49"/>
    </row>
    <row r="50" spans="1:23" x14ac:dyDescent="0.25">
      <c r="A50" s="132">
        <v>95</v>
      </c>
      <c r="B50" s="125" t="s">
        <v>1027</v>
      </c>
      <c r="C50" s="125" t="s">
        <v>960</v>
      </c>
      <c r="D50">
        <v>2000000</v>
      </c>
      <c r="E50">
        <v>0</v>
      </c>
      <c r="F50">
        <v>3</v>
      </c>
      <c r="G50">
        <v>666667</v>
      </c>
      <c r="H50" s="125">
        <v>115200</v>
      </c>
      <c r="I50">
        <v>6427</v>
      </c>
      <c r="J50">
        <v>16427</v>
      </c>
      <c r="K50">
        <v>1369</v>
      </c>
      <c r="L50" s="133">
        <v>4.93865E-2</v>
      </c>
      <c r="V50"/>
      <c r="W50"/>
    </row>
    <row r="51" spans="1:23" x14ac:dyDescent="0.25">
      <c r="A51" s="132">
        <v>19</v>
      </c>
      <c r="B51" s="125" t="s">
        <v>1028</v>
      </c>
      <c r="C51" s="125" t="s">
        <v>960</v>
      </c>
      <c r="D51">
        <v>1200000</v>
      </c>
      <c r="E51">
        <v>0</v>
      </c>
      <c r="F51">
        <v>2</v>
      </c>
      <c r="G51">
        <v>600000</v>
      </c>
      <c r="H51" s="125">
        <v>72000</v>
      </c>
      <c r="I51">
        <v>2819</v>
      </c>
      <c r="J51">
        <v>12819</v>
      </c>
      <c r="K51">
        <v>1068</v>
      </c>
      <c r="L51" s="133">
        <v>4.93175E-2</v>
      </c>
      <c r="V51"/>
      <c r="W51"/>
    </row>
    <row r="52" spans="1:23" x14ac:dyDescent="0.25">
      <c r="A52" s="132">
        <v>109</v>
      </c>
      <c r="B52" s="125" t="s">
        <v>1029</v>
      </c>
      <c r="C52" s="125" t="s">
        <v>960</v>
      </c>
      <c r="D52">
        <v>1849000</v>
      </c>
      <c r="E52">
        <v>1</v>
      </c>
      <c r="F52">
        <v>2</v>
      </c>
      <c r="G52">
        <v>616333</v>
      </c>
      <c r="H52" s="125">
        <v>96000</v>
      </c>
      <c r="I52">
        <v>5169</v>
      </c>
      <c r="J52">
        <v>5169</v>
      </c>
      <c r="K52">
        <v>431</v>
      </c>
      <c r="L52" s="133">
        <v>4.9124391563006999E-2</v>
      </c>
      <c r="V52"/>
      <c r="W52"/>
    </row>
    <row r="53" spans="1:23" hidden="1" x14ac:dyDescent="0.25">
      <c r="A53" s="132">
        <v>34</v>
      </c>
      <c r="B53" s="125" t="s">
        <v>1030</v>
      </c>
      <c r="C53" s="125" t="s">
        <v>965</v>
      </c>
      <c r="D53">
        <v>1900000</v>
      </c>
      <c r="E53">
        <v>0</v>
      </c>
      <c r="F53">
        <v>8</v>
      </c>
      <c r="G53">
        <v>237500</v>
      </c>
      <c r="H53" s="125">
        <v>144000</v>
      </c>
      <c r="I53">
        <v>34134</v>
      </c>
      <c r="J53">
        <v>50700</v>
      </c>
      <c r="K53">
        <v>4225</v>
      </c>
      <c r="L53" s="133">
        <v>4.91052631578947E-2</v>
      </c>
      <c r="V53"/>
      <c r="W53"/>
    </row>
    <row r="54" spans="1:23" hidden="1" x14ac:dyDescent="0.25">
      <c r="A54" s="132">
        <v>33</v>
      </c>
      <c r="B54" s="125" t="s">
        <v>1031</v>
      </c>
      <c r="C54" s="125" t="s">
        <v>965</v>
      </c>
      <c r="D54">
        <v>2000000</v>
      </c>
      <c r="E54">
        <v>0</v>
      </c>
      <c r="F54">
        <v>4</v>
      </c>
      <c r="G54">
        <v>500000</v>
      </c>
      <c r="H54" s="125">
        <v>125220</v>
      </c>
      <c r="I54">
        <v>12052</v>
      </c>
      <c r="J54">
        <v>27052</v>
      </c>
      <c r="K54">
        <v>2254</v>
      </c>
      <c r="L54" s="133">
        <v>4.9096000000000001E-2</v>
      </c>
      <c r="V54"/>
      <c r="W54"/>
    </row>
    <row r="55" spans="1:23" x14ac:dyDescent="0.25">
      <c r="A55" s="132">
        <v>71</v>
      </c>
      <c r="B55" s="125" t="s">
        <v>1032</v>
      </c>
      <c r="C55" s="125" t="s">
        <v>960</v>
      </c>
      <c r="D55">
        <v>1450000</v>
      </c>
      <c r="E55">
        <v>0</v>
      </c>
      <c r="F55">
        <v>2</v>
      </c>
      <c r="G55">
        <v>725000</v>
      </c>
      <c r="H55" s="125">
        <v>87540</v>
      </c>
      <c r="I55">
        <v>6569</v>
      </c>
      <c r="J55">
        <v>16569</v>
      </c>
      <c r="K55">
        <v>1381</v>
      </c>
      <c r="L55" s="133">
        <v>4.8945517241379299E-2</v>
      </c>
      <c r="V55"/>
      <c r="W55"/>
    </row>
    <row r="56" spans="1:23" x14ac:dyDescent="0.25">
      <c r="A56" s="132">
        <v>65</v>
      </c>
      <c r="B56" s="125" t="s">
        <v>1033</v>
      </c>
      <c r="C56" s="125" t="s">
        <v>960</v>
      </c>
      <c r="D56">
        <v>1800000</v>
      </c>
      <c r="E56">
        <v>0</v>
      </c>
      <c r="F56">
        <v>3</v>
      </c>
      <c r="G56">
        <v>600000</v>
      </c>
      <c r="H56" s="125">
        <v>102600</v>
      </c>
      <c r="I56">
        <v>4741</v>
      </c>
      <c r="J56">
        <v>14741</v>
      </c>
      <c r="K56">
        <v>1228</v>
      </c>
      <c r="L56" s="133">
        <v>4.88105555555556E-2</v>
      </c>
      <c r="V56"/>
      <c r="W56"/>
    </row>
    <row r="57" spans="1:23" x14ac:dyDescent="0.25">
      <c r="A57" s="132">
        <v>23</v>
      </c>
      <c r="B57" s="125" t="s">
        <v>1034</v>
      </c>
      <c r="C57" s="125" t="s">
        <v>960</v>
      </c>
      <c r="D57">
        <v>1675000</v>
      </c>
      <c r="E57">
        <v>0</v>
      </c>
      <c r="F57">
        <v>3</v>
      </c>
      <c r="G57">
        <v>558333</v>
      </c>
      <c r="H57" s="125">
        <v>99228</v>
      </c>
      <c r="I57">
        <v>8100</v>
      </c>
      <c r="J57">
        <v>18100</v>
      </c>
      <c r="K57">
        <v>1508</v>
      </c>
      <c r="L57" s="133">
        <v>4.8434626865671598E-2</v>
      </c>
      <c r="V57"/>
      <c r="W57"/>
    </row>
    <row r="58" spans="1:23" x14ac:dyDescent="0.25">
      <c r="A58" s="132">
        <v>24</v>
      </c>
      <c r="B58" s="125" t="s">
        <v>1035</v>
      </c>
      <c r="C58" s="125" t="s">
        <v>960</v>
      </c>
      <c r="D58">
        <v>1675000</v>
      </c>
      <c r="E58">
        <v>0</v>
      </c>
      <c r="F58">
        <v>3</v>
      </c>
      <c r="G58">
        <v>558333</v>
      </c>
      <c r="H58" s="125">
        <v>99600</v>
      </c>
      <c r="I58">
        <v>8817</v>
      </c>
      <c r="J58">
        <v>18817</v>
      </c>
      <c r="K58">
        <v>1568</v>
      </c>
      <c r="L58" s="133">
        <v>4.8228656716417899E-2</v>
      </c>
      <c r="V58"/>
      <c r="W58"/>
    </row>
    <row r="59" spans="1:23" hidden="1" x14ac:dyDescent="0.25">
      <c r="A59" s="132">
        <v>105</v>
      </c>
      <c r="B59" s="125" t="s">
        <v>1036</v>
      </c>
      <c r="C59" s="125" t="s">
        <v>964</v>
      </c>
      <c r="D59">
        <v>1399000</v>
      </c>
      <c r="E59">
        <v>1</v>
      </c>
      <c r="F59">
        <v>2</v>
      </c>
      <c r="G59">
        <v>466333</v>
      </c>
      <c r="H59" s="125">
        <v>72000</v>
      </c>
      <c r="I59">
        <v>6000</v>
      </c>
      <c r="J59">
        <v>6000</v>
      </c>
      <c r="K59">
        <v>500</v>
      </c>
      <c r="L59" s="133">
        <v>4.7176554681915603E-2</v>
      </c>
      <c r="V59"/>
      <c r="W59"/>
    </row>
    <row r="60" spans="1:23" x14ac:dyDescent="0.25">
      <c r="A60" s="132">
        <v>70</v>
      </c>
      <c r="B60" s="125" t="s">
        <v>1037</v>
      </c>
      <c r="C60" s="125" t="s">
        <v>960</v>
      </c>
      <c r="D60">
        <v>1980000</v>
      </c>
      <c r="E60">
        <v>0</v>
      </c>
      <c r="F60">
        <v>3</v>
      </c>
      <c r="G60">
        <v>660000</v>
      </c>
      <c r="H60" s="125">
        <v>108000</v>
      </c>
      <c r="I60">
        <v>5453</v>
      </c>
      <c r="J60">
        <v>15453</v>
      </c>
      <c r="K60">
        <v>1288</v>
      </c>
      <c r="L60" s="133">
        <v>4.6740909090909097E-2</v>
      </c>
      <c r="V60"/>
      <c r="W60"/>
    </row>
    <row r="61" spans="1:23" hidden="1" x14ac:dyDescent="0.25">
      <c r="A61" s="132">
        <v>35</v>
      </c>
      <c r="B61" s="125" t="s">
        <v>1038</v>
      </c>
      <c r="C61" s="125" t="s">
        <v>964</v>
      </c>
      <c r="D61">
        <v>1480000</v>
      </c>
      <c r="E61">
        <v>1</v>
      </c>
      <c r="F61">
        <v>1</v>
      </c>
      <c r="G61">
        <v>740000</v>
      </c>
      <c r="H61" s="125">
        <v>89388</v>
      </c>
      <c r="I61">
        <v>10367</v>
      </c>
      <c r="J61">
        <v>20367</v>
      </c>
      <c r="K61">
        <v>1697</v>
      </c>
      <c r="L61" s="133">
        <v>4.66358108108108E-2</v>
      </c>
      <c r="V61"/>
      <c r="W61"/>
    </row>
    <row r="62" spans="1:23" x14ac:dyDescent="0.25">
      <c r="A62" s="132">
        <v>51</v>
      </c>
      <c r="B62" s="125" t="s">
        <v>1039</v>
      </c>
      <c r="C62" s="125" t="s">
        <v>960</v>
      </c>
      <c r="D62">
        <v>1650000</v>
      </c>
      <c r="E62">
        <v>0</v>
      </c>
      <c r="F62">
        <v>3</v>
      </c>
      <c r="G62">
        <v>550000</v>
      </c>
      <c r="H62" s="125">
        <v>90000</v>
      </c>
      <c r="I62">
        <v>3053</v>
      </c>
      <c r="J62">
        <v>13053</v>
      </c>
      <c r="K62">
        <v>1088</v>
      </c>
      <c r="L62" s="133">
        <v>4.6634715151515203E-2</v>
      </c>
      <c r="V62"/>
      <c r="W62"/>
    </row>
    <row r="63" spans="1:23" x14ac:dyDescent="0.25">
      <c r="A63" s="132">
        <v>18</v>
      </c>
      <c r="B63" s="125" t="s">
        <v>1040</v>
      </c>
      <c r="C63" s="125" t="s">
        <v>960</v>
      </c>
      <c r="D63">
        <v>1500000</v>
      </c>
      <c r="E63">
        <v>0</v>
      </c>
      <c r="F63">
        <v>3</v>
      </c>
      <c r="G63">
        <v>500000</v>
      </c>
      <c r="H63" s="125">
        <v>84000</v>
      </c>
      <c r="I63">
        <v>4600</v>
      </c>
      <c r="J63">
        <v>14600</v>
      </c>
      <c r="K63">
        <v>1217</v>
      </c>
      <c r="L63" s="133">
        <v>4.6266666666666699E-2</v>
      </c>
      <c r="V63"/>
      <c r="W63"/>
    </row>
    <row r="64" spans="1:23" x14ac:dyDescent="0.25">
      <c r="A64" s="132">
        <v>69</v>
      </c>
      <c r="B64" s="125" t="s">
        <v>1041</v>
      </c>
      <c r="C64" s="125" t="s">
        <v>960</v>
      </c>
      <c r="D64">
        <v>1500000</v>
      </c>
      <c r="E64">
        <v>1</v>
      </c>
      <c r="F64">
        <v>2</v>
      </c>
      <c r="G64">
        <v>500000</v>
      </c>
      <c r="H64" s="125">
        <v>90000</v>
      </c>
      <c r="I64">
        <v>11000</v>
      </c>
      <c r="J64">
        <v>21000</v>
      </c>
      <c r="K64">
        <v>1750</v>
      </c>
      <c r="L64" s="133">
        <v>4.5999999999999999E-2</v>
      </c>
      <c r="V64"/>
      <c r="W64"/>
    </row>
    <row r="65" spans="1:23" x14ac:dyDescent="0.25">
      <c r="A65" s="132">
        <v>52</v>
      </c>
      <c r="B65" s="125" t="s">
        <v>1042</v>
      </c>
      <c r="C65" s="125" t="s">
        <v>960</v>
      </c>
      <c r="D65">
        <v>1300000</v>
      </c>
      <c r="E65">
        <v>0</v>
      </c>
      <c r="F65">
        <v>2</v>
      </c>
      <c r="G65">
        <v>650000</v>
      </c>
      <c r="H65" s="125">
        <v>72000</v>
      </c>
      <c r="I65">
        <v>2319</v>
      </c>
      <c r="J65">
        <v>12319</v>
      </c>
      <c r="K65">
        <v>1027</v>
      </c>
      <c r="L65" s="133">
        <v>4.5908461538461502E-2</v>
      </c>
      <c r="V65"/>
      <c r="W65"/>
    </row>
    <row r="66" spans="1:23" hidden="1" x14ac:dyDescent="0.25">
      <c r="A66" s="132">
        <v>11</v>
      </c>
      <c r="B66" s="125" t="s">
        <v>1043</v>
      </c>
      <c r="C66" s="125" t="s">
        <v>964</v>
      </c>
      <c r="D66">
        <v>2500000</v>
      </c>
      <c r="E66">
        <v>1</v>
      </c>
      <c r="F66">
        <v>5</v>
      </c>
      <c r="G66">
        <v>416667</v>
      </c>
      <c r="H66" s="125">
        <v>144600</v>
      </c>
      <c r="I66">
        <v>10652</v>
      </c>
      <c r="J66">
        <v>30652</v>
      </c>
      <c r="K66">
        <v>2554</v>
      </c>
      <c r="L66" s="133">
        <v>4.5588799999999999E-2</v>
      </c>
      <c r="V66"/>
      <c r="W66"/>
    </row>
    <row r="67" spans="1:23" x14ac:dyDescent="0.25">
      <c r="A67" s="132">
        <v>77</v>
      </c>
      <c r="B67" s="125" t="s">
        <v>1044</v>
      </c>
      <c r="C67" s="125" t="s">
        <v>960</v>
      </c>
      <c r="D67">
        <v>1975000</v>
      </c>
      <c r="E67">
        <v>1</v>
      </c>
      <c r="F67">
        <v>4</v>
      </c>
      <c r="G67">
        <v>395000</v>
      </c>
      <c r="H67" s="125">
        <v>103200</v>
      </c>
      <c r="I67">
        <v>3299</v>
      </c>
      <c r="J67">
        <v>13299</v>
      </c>
      <c r="K67">
        <v>1108</v>
      </c>
      <c r="L67" s="133">
        <v>4.5519493670886098E-2</v>
      </c>
      <c r="V67"/>
      <c r="W67"/>
    </row>
    <row r="68" spans="1:23" x14ac:dyDescent="0.25">
      <c r="A68" s="132">
        <v>15</v>
      </c>
      <c r="B68" s="125" t="s">
        <v>1045</v>
      </c>
      <c r="C68" s="125" t="s">
        <v>960</v>
      </c>
      <c r="D68">
        <v>1700000</v>
      </c>
      <c r="E68">
        <v>0</v>
      </c>
      <c r="F68">
        <v>4</v>
      </c>
      <c r="G68">
        <v>425000</v>
      </c>
      <c r="H68" s="125">
        <v>96000</v>
      </c>
      <c r="I68">
        <v>9300</v>
      </c>
      <c r="J68">
        <v>19300</v>
      </c>
      <c r="K68">
        <v>1608</v>
      </c>
      <c r="L68" s="133">
        <v>4.5117647058823498E-2</v>
      </c>
      <c r="V68"/>
      <c r="W68"/>
    </row>
    <row r="69" spans="1:23" x14ac:dyDescent="0.25">
      <c r="A69" s="132">
        <v>89</v>
      </c>
      <c r="B69" s="125" t="s">
        <v>1046</v>
      </c>
      <c r="C69" s="125" t="s">
        <v>960</v>
      </c>
      <c r="D69">
        <v>2050000</v>
      </c>
      <c r="E69">
        <v>0</v>
      </c>
      <c r="F69">
        <v>3</v>
      </c>
      <c r="G69">
        <v>683333</v>
      </c>
      <c r="H69" s="125">
        <v>108000</v>
      </c>
      <c r="I69">
        <v>6158</v>
      </c>
      <c r="J69">
        <v>16158</v>
      </c>
      <c r="K69">
        <v>1346</v>
      </c>
      <c r="L69" s="133">
        <v>4.48009756097561E-2</v>
      </c>
      <c r="V69"/>
      <c r="W69"/>
    </row>
    <row r="70" spans="1:23" x14ac:dyDescent="0.25">
      <c r="A70" s="132">
        <v>55</v>
      </c>
      <c r="B70" s="125" t="s">
        <v>1047</v>
      </c>
      <c r="C70" s="125" t="s">
        <v>960</v>
      </c>
      <c r="D70">
        <v>1390000</v>
      </c>
      <c r="E70">
        <v>0</v>
      </c>
      <c r="F70">
        <v>2</v>
      </c>
      <c r="G70">
        <v>695000</v>
      </c>
      <c r="H70" s="125">
        <v>64800</v>
      </c>
      <c r="I70">
        <v>2704</v>
      </c>
      <c r="J70">
        <v>2704</v>
      </c>
      <c r="K70">
        <v>225</v>
      </c>
      <c r="L70" s="133">
        <v>4.4673381294964003E-2</v>
      </c>
      <c r="V70"/>
      <c r="W70"/>
    </row>
    <row r="71" spans="1:23" x14ac:dyDescent="0.25">
      <c r="A71" s="132">
        <v>68</v>
      </c>
      <c r="B71" s="125" t="s">
        <v>1048</v>
      </c>
      <c r="C71" s="125" t="s">
        <v>960</v>
      </c>
      <c r="D71">
        <v>1575000</v>
      </c>
      <c r="E71">
        <v>0</v>
      </c>
      <c r="F71">
        <v>2</v>
      </c>
      <c r="G71">
        <v>787500</v>
      </c>
      <c r="H71" s="125">
        <v>85200</v>
      </c>
      <c r="I71">
        <v>5486</v>
      </c>
      <c r="J71">
        <v>15486</v>
      </c>
      <c r="K71">
        <v>1290</v>
      </c>
      <c r="L71" s="133">
        <v>4.4262857142857097E-2</v>
      </c>
      <c r="V71"/>
      <c r="W71"/>
    </row>
    <row r="72" spans="1:23" x14ac:dyDescent="0.25">
      <c r="A72" s="132">
        <v>73</v>
      </c>
      <c r="B72" s="125" t="s">
        <v>1049</v>
      </c>
      <c r="C72" s="125" t="s">
        <v>960</v>
      </c>
      <c r="D72">
        <v>1350000</v>
      </c>
      <c r="E72">
        <v>0</v>
      </c>
      <c r="F72">
        <v>3</v>
      </c>
      <c r="G72">
        <v>450000</v>
      </c>
      <c r="H72" s="125">
        <v>72000</v>
      </c>
      <c r="I72">
        <v>2800</v>
      </c>
      <c r="J72">
        <v>12800</v>
      </c>
      <c r="K72">
        <v>1067</v>
      </c>
      <c r="L72" s="133">
        <v>4.3851851851851802E-2</v>
      </c>
      <c r="V72"/>
      <c r="W72"/>
    </row>
    <row r="73" spans="1:23" x14ac:dyDescent="0.25">
      <c r="A73" s="132">
        <v>76</v>
      </c>
      <c r="B73" s="125" t="s">
        <v>1019</v>
      </c>
      <c r="C73" s="125" t="s">
        <v>960</v>
      </c>
      <c r="D73">
        <v>1990000</v>
      </c>
      <c r="E73">
        <v>2</v>
      </c>
      <c r="F73">
        <v>4</v>
      </c>
      <c r="G73">
        <v>331667</v>
      </c>
      <c r="H73" s="125">
        <v>122400</v>
      </c>
      <c r="I73">
        <v>7211</v>
      </c>
      <c r="J73">
        <v>35211</v>
      </c>
      <c r="K73">
        <v>2934</v>
      </c>
      <c r="L73" s="133">
        <v>4.3813567839196002E-2</v>
      </c>
      <c r="V73"/>
      <c r="W73"/>
    </row>
    <row r="74" spans="1:23" x14ac:dyDescent="0.25">
      <c r="A74" s="132">
        <v>58</v>
      </c>
      <c r="B74" s="125" t="s">
        <v>1050</v>
      </c>
      <c r="C74" s="125" t="s">
        <v>960</v>
      </c>
      <c r="D74">
        <v>3500000</v>
      </c>
      <c r="E74">
        <v>1</v>
      </c>
      <c r="F74">
        <v>5</v>
      </c>
      <c r="G74">
        <v>583333</v>
      </c>
      <c r="H74" s="125">
        <v>174000</v>
      </c>
      <c r="I74">
        <v>12000</v>
      </c>
      <c r="J74">
        <v>22000</v>
      </c>
      <c r="K74">
        <v>1833</v>
      </c>
      <c r="L74" s="133">
        <v>4.34285714285714E-2</v>
      </c>
      <c r="V74"/>
      <c r="W74"/>
    </row>
    <row r="75" spans="1:23" x14ac:dyDescent="0.25">
      <c r="A75" s="132">
        <v>82</v>
      </c>
      <c r="B75" s="125" t="s">
        <v>1051</v>
      </c>
      <c r="C75" s="125" t="s">
        <v>960</v>
      </c>
      <c r="D75">
        <v>2000000</v>
      </c>
      <c r="E75">
        <v>0</v>
      </c>
      <c r="F75">
        <v>3</v>
      </c>
      <c r="G75">
        <v>666667</v>
      </c>
      <c r="H75" s="125">
        <v>99000</v>
      </c>
      <c r="I75">
        <v>3409</v>
      </c>
      <c r="J75">
        <v>13409</v>
      </c>
      <c r="K75">
        <v>1117</v>
      </c>
      <c r="L75" s="133">
        <v>4.27955E-2</v>
      </c>
      <c r="V75"/>
      <c r="W75"/>
    </row>
    <row r="76" spans="1:23" x14ac:dyDescent="0.25">
      <c r="A76" s="132">
        <v>88</v>
      </c>
      <c r="B76" s="125" t="s">
        <v>1052</v>
      </c>
      <c r="C76" s="125" t="s">
        <v>960</v>
      </c>
      <c r="D76">
        <v>2000000</v>
      </c>
      <c r="E76">
        <v>0</v>
      </c>
      <c r="F76">
        <v>3</v>
      </c>
      <c r="G76">
        <v>666667</v>
      </c>
      <c r="H76" s="125">
        <v>108000</v>
      </c>
      <c r="I76">
        <v>12500</v>
      </c>
      <c r="J76">
        <v>22500</v>
      </c>
      <c r="K76">
        <v>1875</v>
      </c>
      <c r="L76" s="133">
        <v>4.2750000000000003E-2</v>
      </c>
      <c r="V76"/>
      <c r="W76"/>
    </row>
    <row r="77" spans="1:23" x14ac:dyDescent="0.25">
      <c r="A77" s="132">
        <v>56</v>
      </c>
      <c r="B77" s="125" t="s">
        <v>1053</v>
      </c>
      <c r="C77" s="125" t="s">
        <v>960</v>
      </c>
      <c r="D77">
        <v>1600000</v>
      </c>
      <c r="E77">
        <v>0</v>
      </c>
      <c r="F77">
        <v>2</v>
      </c>
      <c r="G77">
        <v>800000</v>
      </c>
      <c r="H77" s="125">
        <v>75600</v>
      </c>
      <c r="I77">
        <v>7227</v>
      </c>
      <c r="J77">
        <v>7227</v>
      </c>
      <c r="K77">
        <v>602</v>
      </c>
      <c r="L77" s="133">
        <v>4.2748124999999998E-2</v>
      </c>
      <c r="V77"/>
      <c r="W77"/>
    </row>
    <row r="78" spans="1:23" x14ac:dyDescent="0.25">
      <c r="A78" s="132">
        <v>20</v>
      </c>
      <c r="B78" s="125" t="s">
        <v>1054</v>
      </c>
      <c r="C78" s="125" t="s">
        <v>960</v>
      </c>
      <c r="D78">
        <v>1300000</v>
      </c>
      <c r="E78">
        <v>0</v>
      </c>
      <c r="F78">
        <v>2</v>
      </c>
      <c r="G78">
        <v>650000</v>
      </c>
      <c r="H78" s="125">
        <v>72000</v>
      </c>
      <c r="I78">
        <v>6700</v>
      </c>
      <c r="J78">
        <v>16700</v>
      </c>
      <c r="K78">
        <v>1392</v>
      </c>
      <c r="L78" s="133">
        <v>4.2538461538461497E-2</v>
      </c>
      <c r="V78"/>
      <c r="W78"/>
    </row>
    <row r="79" spans="1:23" hidden="1" x14ac:dyDescent="0.25">
      <c r="A79" s="132">
        <v>4</v>
      </c>
      <c r="B79" s="125" t="s">
        <v>1055</v>
      </c>
      <c r="C79" s="125" t="s">
        <v>965</v>
      </c>
      <c r="D79">
        <v>790000</v>
      </c>
      <c r="E79">
        <v>1</v>
      </c>
      <c r="F79">
        <v>3</v>
      </c>
      <c r="G79">
        <v>197500</v>
      </c>
      <c r="H79" s="125">
        <v>63000</v>
      </c>
      <c r="I79">
        <v>9407</v>
      </c>
      <c r="J79">
        <v>29407</v>
      </c>
      <c r="K79">
        <v>2451</v>
      </c>
      <c r="L79" s="133">
        <v>4.2522784810126599E-2</v>
      </c>
      <c r="V79"/>
      <c r="W79"/>
    </row>
    <row r="80" spans="1:23" x14ac:dyDescent="0.25">
      <c r="A80" s="132">
        <v>41</v>
      </c>
      <c r="B80" s="125" t="s">
        <v>1056</v>
      </c>
      <c r="C80" s="125" t="s">
        <v>960</v>
      </c>
      <c r="D80">
        <v>1500000</v>
      </c>
      <c r="E80">
        <v>0</v>
      </c>
      <c r="F80">
        <v>3</v>
      </c>
      <c r="G80">
        <v>500000</v>
      </c>
      <c r="H80" s="125">
        <v>78000</v>
      </c>
      <c r="I80">
        <v>4512</v>
      </c>
      <c r="J80">
        <v>14512</v>
      </c>
      <c r="K80">
        <v>1209</v>
      </c>
      <c r="L80" s="133">
        <v>4.2325333333333298E-2</v>
      </c>
      <c r="V80"/>
      <c r="W80"/>
    </row>
    <row r="81" spans="1:23" x14ac:dyDescent="0.25">
      <c r="A81" s="132">
        <v>96</v>
      </c>
      <c r="B81" s="125" t="s">
        <v>1057</v>
      </c>
      <c r="C81" s="125" t="s">
        <v>960</v>
      </c>
      <c r="D81">
        <v>1995000</v>
      </c>
      <c r="E81">
        <v>0</v>
      </c>
      <c r="F81">
        <v>4</v>
      </c>
      <c r="G81">
        <v>498750</v>
      </c>
      <c r="H81" s="125">
        <v>98100</v>
      </c>
      <c r="I81">
        <v>4402</v>
      </c>
      <c r="J81">
        <v>14402</v>
      </c>
      <c r="K81">
        <v>1200</v>
      </c>
      <c r="L81" s="133">
        <v>4.1953884711779403E-2</v>
      </c>
      <c r="V81"/>
      <c r="W81"/>
    </row>
    <row r="82" spans="1:23" x14ac:dyDescent="0.25">
      <c r="A82" s="132">
        <v>54</v>
      </c>
      <c r="B82" s="125" t="s">
        <v>1058</v>
      </c>
      <c r="C82" s="125" t="s">
        <v>960</v>
      </c>
      <c r="D82">
        <v>1500000</v>
      </c>
      <c r="E82">
        <v>0</v>
      </c>
      <c r="F82">
        <v>2</v>
      </c>
      <c r="G82">
        <v>750000</v>
      </c>
      <c r="H82" s="125">
        <v>64800</v>
      </c>
      <c r="I82">
        <v>2704</v>
      </c>
      <c r="J82">
        <v>2704</v>
      </c>
      <c r="K82">
        <v>225</v>
      </c>
      <c r="L82" s="133">
        <v>4.13973333333333E-2</v>
      </c>
      <c r="V82"/>
      <c r="W82"/>
    </row>
    <row r="83" spans="1:23" x14ac:dyDescent="0.25">
      <c r="A83" s="132">
        <v>80</v>
      </c>
      <c r="B83" s="125" t="s">
        <v>1059</v>
      </c>
      <c r="C83" s="125" t="s">
        <v>960</v>
      </c>
      <c r="D83">
        <v>1910000</v>
      </c>
      <c r="E83">
        <v>0</v>
      </c>
      <c r="F83">
        <v>2</v>
      </c>
      <c r="G83">
        <v>955000</v>
      </c>
      <c r="H83" s="125">
        <v>96000</v>
      </c>
      <c r="I83">
        <v>7764</v>
      </c>
      <c r="J83">
        <v>17764</v>
      </c>
      <c r="K83">
        <v>1480</v>
      </c>
      <c r="L83" s="133">
        <v>4.0961256544502597E-2</v>
      </c>
      <c r="V83"/>
      <c r="W83"/>
    </row>
    <row r="84" spans="1:23" x14ac:dyDescent="0.25">
      <c r="A84" s="132">
        <v>110</v>
      </c>
      <c r="B84" s="125" t="s">
        <v>1060</v>
      </c>
      <c r="C84" s="125" t="s">
        <v>960</v>
      </c>
      <c r="D84">
        <v>1975000</v>
      </c>
      <c r="E84">
        <v>0</v>
      </c>
      <c r="F84">
        <v>3</v>
      </c>
      <c r="G84">
        <v>658333</v>
      </c>
      <c r="H84" s="125">
        <v>99000</v>
      </c>
      <c r="I84">
        <v>8337</v>
      </c>
      <c r="J84">
        <v>18337</v>
      </c>
      <c r="K84">
        <v>1528</v>
      </c>
      <c r="L84" s="133">
        <v>4.0842025316455699E-2</v>
      </c>
      <c r="V84"/>
      <c r="W84"/>
    </row>
    <row r="85" spans="1:23" hidden="1" x14ac:dyDescent="0.25">
      <c r="A85" s="132">
        <v>90</v>
      </c>
      <c r="B85" s="125" t="s">
        <v>1061</v>
      </c>
      <c r="C85" s="125" t="s">
        <v>964</v>
      </c>
      <c r="D85">
        <v>1150000</v>
      </c>
      <c r="E85">
        <v>1</v>
      </c>
      <c r="F85">
        <v>1</v>
      </c>
      <c r="G85">
        <v>575000</v>
      </c>
      <c r="H85" s="125">
        <v>70500</v>
      </c>
      <c r="I85">
        <v>8196</v>
      </c>
      <c r="J85">
        <v>23822</v>
      </c>
      <c r="K85">
        <v>1985</v>
      </c>
      <c r="L85" s="133">
        <v>4.05895652173913E-2</v>
      </c>
      <c r="V85"/>
      <c r="W85"/>
    </row>
    <row r="86" spans="1:23" x14ac:dyDescent="0.25">
      <c r="A86" s="132">
        <v>85</v>
      </c>
      <c r="B86" s="125" t="s">
        <v>1062</v>
      </c>
      <c r="C86" s="125" t="s">
        <v>960</v>
      </c>
      <c r="D86">
        <v>2200000</v>
      </c>
      <c r="E86">
        <v>0</v>
      </c>
      <c r="F86">
        <v>3</v>
      </c>
      <c r="G86">
        <v>733333</v>
      </c>
      <c r="H86" s="125">
        <v>102000</v>
      </c>
      <c r="I86">
        <v>4706</v>
      </c>
      <c r="J86">
        <v>14706</v>
      </c>
      <c r="K86">
        <v>1226</v>
      </c>
      <c r="L86" s="133">
        <v>3.96790909090909E-2</v>
      </c>
      <c r="V86"/>
      <c r="W86"/>
    </row>
    <row r="87" spans="1:23" x14ac:dyDescent="0.25">
      <c r="A87" s="132">
        <v>67</v>
      </c>
      <c r="B87" s="125" t="s">
        <v>1063</v>
      </c>
      <c r="C87" s="125" t="s">
        <v>960</v>
      </c>
      <c r="D87">
        <v>1800000</v>
      </c>
      <c r="E87">
        <v>0</v>
      </c>
      <c r="F87">
        <v>2</v>
      </c>
      <c r="G87">
        <v>900000</v>
      </c>
      <c r="H87" s="125">
        <v>75120</v>
      </c>
      <c r="I87">
        <v>4705</v>
      </c>
      <c r="J87">
        <v>4705</v>
      </c>
      <c r="K87">
        <v>392</v>
      </c>
      <c r="L87" s="133">
        <v>3.9119444444444401E-2</v>
      </c>
      <c r="V87"/>
      <c r="W87"/>
    </row>
    <row r="88" spans="1:23" x14ac:dyDescent="0.25">
      <c r="A88" s="132">
        <v>64</v>
      </c>
      <c r="B88" s="125" t="s">
        <v>1064</v>
      </c>
      <c r="C88" s="125" t="s">
        <v>960</v>
      </c>
      <c r="D88">
        <v>1725000</v>
      </c>
      <c r="E88">
        <v>0</v>
      </c>
      <c r="F88">
        <v>2</v>
      </c>
      <c r="G88">
        <v>862500</v>
      </c>
      <c r="H88" s="125">
        <v>81600</v>
      </c>
      <c r="I88">
        <v>4190</v>
      </c>
      <c r="J88">
        <v>14190</v>
      </c>
      <c r="K88">
        <v>1182</v>
      </c>
      <c r="L88" s="133">
        <v>3.9078260869565201E-2</v>
      </c>
      <c r="V88"/>
      <c r="W88"/>
    </row>
    <row r="89" spans="1:23" x14ac:dyDescent="0.25">
      <c r="A89" s="132">
        <v>72</v>
      </c>
      <c r="B89" s="125" t="s">
        <v>1065</v>
      </c>
      <c r="C89" s="125" t="s">
        <v>960</v>
      </c>
      <c r="D89">
        <v>1588000</v>
      </c>
      <c r="E89">
        <v>1</v>
      </c>
      <c r="F89">
        <v>2</v>
      </c>
      <c r="G89">
        <v>529333</v>
      </c>
      <c r="H89" s="125">
        <v>77700</v>
      </c>
      <c r="I89">
        <v>5881</v>
      </c>
      <c r="J89">
        <v>15881</v>
      </c>
      <c r="K89">
        <v>1323</v>
      </c>
      <c r="L89" s="133">
        <v>3.89288413098237E-2</v>
      </c>
      <c r="V89"/>
      <c r="W89"/>
    </row>
    <row r="90" spans="1:23" x14ac:dyDescent="0.25">
      <c r="A90" s="132">
        <v>111</v>
      </c>
      <c r="B90" s="125" t="s">
        <v>1066</v>
      </c>
      <c r="C90" s="125" t="s">
        <v>960</v>
      </c>
      <c r="D90">
        <v>1500000</v>
      </c>
      <c r="E90">
        <v>0</v>
      </c>
      <c r="F90">
        <v>2</v>
      </c>
      <c r="G90">
        <v>750000</v>
      </c>
      <c r="H90" s="125">
        <v>70800</v>
      </c>
      <c r="I90">
        <v>2500</v>
      </c>
      <c r="J90">
        <v>12500</v>
      </c>
      <c r="K90">
        <v>1042</v>
      </c>
      <c r="L90" s="133">
        <v>3.8866666666666702E-2</v>
      </c>
      <c r="V90"/>
      <c r="W90"/>
    </row>
    <row r="91" spans="1:23" hidden="1" x14ac:dyDescent="0.25">
      <c r="A91" s="132">
        <v>12</v>
      </c>
      <c r="B91" s="125" t="s">
        <v>1067</v>
      </c>
      <c r="C91" s="125" t="s">
        <v>964</v>
      </c>
      <c r="D91">
        <v>1750000</v>
      </c>
      <c r="E91">
        <v>0</v>
      </c>
      <c r="F91">
        <v>2</v>
      </c>
      <c r="G91">
        <v>875000</v>
      </c>
      <c r="H91" s="125">
        <v>87900</v>
      </c>
      <c r="I91">
        <v>10149</v>
      </c>
      <c r="J91">
        <v>20149</v>
      </c>
      <c r="K91">
        <v>1679</v>
      </c>
      <c r="L91" s="133">
        <v>3.87148571428571E-2</v>
      </c>
      <c r="V91"/>
      <c r="W91"/>
    </row>
    <row r="92" spans="1:23" hidden="1" x14ac:dyDescent="0.25">
      <c r="A92" s="132">
        <v>40</v>
      </c>
      <c r="B92" s="125" t="s">
        <v>1068</v>
      </c>
      <c r="C92" s="125" t="s">
        <v>964</v>
      </c>
      <c r="D92">
        <v>1750000</v>
      </c>
      <c r="E92">
        <v>0</v>
      </c>
      <c r="F92">
        <v>3</v>
      </c>
      <c r="G92">
        <v>583333</v>
      </c>
      <c r="H92" s="125">
        <v>87900</v>
      </c>
      <c r="I92">
        <v>10149</v>
      </c>
      <c r="J92">
        <v>22149</v>
      </c>
      <c r="K92">
        <v>1846</v>
      </c>
      <c r="L92" s="133">
        <v>3.7572000000000001E-2</v>
      </c>
      <c r="V92"/>
      <c r="W92"/>
    </row>
    <row r="93" spans="1:23" x14ac:dyDescent="0.25">
      <c r="A93" s="132">
        <v>26</v>
      </c>
      <c r="B93" s="125" t="s">
        <v>1069</v>
      </c>
      <c r="C93" s="125" t="s">
        <v>960</v>
      </c>
      <c r="D93">
        <v>3000000</v>
      </c>
      <c r="E93">
        <v>1</v>
      </c>
      <c r="F93">
        <v>5</v>
      </c>
      <c r="G93">
        <v>500000</v>
      </c>
      <c r="H93" s="125">
        <v>147577</v>
      </c>
      <c r="I93">
        <v>20120</v>
      </c>
      <c r="J93">
        <v>35120</v>
      </c>
      <c r="K93">
        <v>2927</v>
      </c>
      <c r="L93" s="133">
        <v>3.7489613333333303E-2</v>
      </c>
      <c r="V93"/>
      <c r="W93"/>
    </row>
    <row r="94" spans="1:23" x14ac:dyDescent="0.25">
      <c r="A94" s="132">
        <v>10</v>
      </c>
      <c r="B94" s="125" t="s">
        <v>1070</v>
      </c>
      <c r="C94" s="125" t="s">
        <v>960</v>
      </c>
      <c r="D94">
        <v>1495000</v>
      </c>
      <c r="E94">
        <v>1</v>
      </c>
      <c r="F94">
        <v>2</v>
      </c>
      <c r="G94">
        <v>498333</v>
      </c>
      <c r="H94" s="125">
        <v>64680</v>
      </c>
      <c r="I94">
        <v>9205</v>
      </c>
      <c r="J94">
        <v>9205</v>
      </c>
      <c r="K94">
        <v>767</v>
      </c>
      <c r="L94" s="133">
        <v>3.7107023411371197E-2</v>
      </c>
      <c r="V94"/>
      <c r="W94"/>
    </row>
    <row r="95" spans="1:23" x14ac:dyDescent="0.25">
      <c r="A95" s="132">
        <v>84</v>
      </c>
      <c r="B95" s="125" t="s">
        <v>1071</v>
      </c>
      <c r="C95" s="125" t="s">
        <v>960</v>
      </c>
      <c r="D95">
        <v>1750000</v>
      </c>
      <c r="E95">
        <v>0</v>
      </c>
      <c r="F95">
        <v>2</v>
      </c>
      <c r="G95">
        <v>875000</v>
      </c>
      <c r="H95" s="125">
        <v>78000</v>
      </c>
      <c r="I95">
        <v>3938</v>
      </c>
      <c r="J95">
        <v>13938</v>
      </c>
      <c r="K95">
        <v>1162</v>
      </c>
      <c r="L95" s="133">
        <v>3.6606857142857101E-2</v>
      </c>
      <c r="V95"/>
      <c r="W95"/>
    </row>
    <row r="96" spans="1:23" x14ac:dyDescent="0.25">
      <c r="A96" s="132">
        <v>2</v>
      </c>
      <c r="B96" s="125" t="s">
        <v>1072</v>
      </c>
      <c r="C96" s="125" t="s">
        <v>960</v>
      </c>
      <c r="D96">
        <v>1450000</v>
      </c>
      <c r="E96">
        <v>0</v>
      </c>
      <c r="F96">
        <v>2</v>
      </c>
      <c r="G96">
        <v>725000</v>
      </c>
      <c r="H96" s="125">
        <v>68400</v>
      </c>
      <c r="I96">
        <v>5828</v>
      </c>
      <c r="J96">
        <v>15828</v>
      </c>
      <c r="K96">
        <v>1319</v>
      </c>
      <c r="L96" s="133">
        <v>3.62565517241379E-2</v>
      </c>
      <c r="V96"/>
      <c r="W96"/>
    </row>
    <row r="97" spans="1:23" hidden="1" x14ac:dyDescent="0.25">
      <c r="A97" s="132">
        <v>28</v>
      </c>
      <c r="B97" s="125" t="s">
        <v>1073</v>
      </c>
      <c r="C97" s="125" t="s">
        <v>964</v>
      </c>
      <c r="D97">
        <v>4500000</v>
      </c>
      <c r="E97">
        <v>0</v>
      </c>
      <c r="F97">
        <v>2</v>
      </c>
      <c r="G97">
        <v>2250000</v>
      </c>
      <c r="H97" s="125">
        <v>236400</v>
      </c>
      <c r="I97">
        <v>55871</v>
      </c>
      <c r="J97">
        <v>77271</v>
      </c>
      <c r="K97">
        <v>6439</v>
      </c>
      <c r="L97" s="133">
        <v>3.5361999999999998E-2</v>
      </c>
      <c r="V97"/>
      <c r="W97"/>
    </row>
    <row r="98" spans="1:23" hidden="1" x14ac:dyDescent="0.25">
      <c r="A98" s="132">
        <v>17</v>
      </c>
      <c r="B98" s="125" t="s">
        <v>1074</v>
      </c>
      <c r="C98" s="125" t="s">
        <v>964</v>
      </c>
      <c r="D98">
        <v>1450000</v>
      </c>
      <c r="E98">
        <v>0</v>
      </c>
      <c r="F98">
        <v>3</v>
      </c>
      <c r="G98">
        <v>483333</v>
      </c>
      <c r="H98" s="125">
        <v>68400</v>
      </c>
      <c r="I98">
        <v>7148</v>
      </c>
      <c r="J98">
        <v>17148</v>
      </c>
      <c r="K98">
        <v>1429</v>
      </c>
      <c r="L98" s="133">
        <v>3.5346206896551699E-2</v>
      </c>
      <c r="V98"/>
      <c r="W98"/>
    </row>
    <row r="99" spans="1:23" hidden="1" x14ac:dyDescent="0.25">
      <c r="A99" s="132">
        <v>104</v>
      </c>
      <c r="B99" s="125" t="s">
        <v>1075</v>
      </c>
      <c r="C99" s="125" t="s">
        <v>964</v>
      </c>
      <c r="D99">
        <v>1575000</v>
      </c>
      <c r="E99">
        <v>0</v>
      </c>
      <c r="F99">
        <v>2</v>
      </c>
      <c r="G99">
        <v>787500</v>
      </c>
      <c r="H99" s="125">
        <v>60000</v>
      </c>
      <c r="I99">
        <v>9000</v>
      </c>
      <c r="J99">
        <v>9000</v>
      </c>
      <c r="K99">
        <v>750</v>
      </c>
      <c r="L99" s="133">
        <v>3.2380952380952399E-2</v>
      </c>
      <c r="V99"/>
      <c r="W99"/>
    </row>
    <row r="100" spans="1:23" hidden="1" x14ac:dyDescent="0.25">
      <c r="A100" s="132">
        <v>79</v>
      </c>
      <c r="B100" s="125" t="s">
        <v>1076</v>
      </c>
      <c r="C100" s="125" t="s">
        <v>964</v>
      </c>
      <c r="D100">
        <v>1675000</v>
      </c>
      <c r="E100">
        <v>0</v>
      </c>
      <c r="F100">
        <v>3</v>
      </c>
      <c r="G100">
        <v>558333</v>
      </c>
      <c r="H100" s="125">
        <v>72000</v>
      </c>
      <c r="I100">
        <v>9200</v>
      </c>
      <c r="J100">
        <v>19200</v>
      </c>
      <c r="K100">
        <v>1600</v>
      </c>
      <c r="L100" s="133">
        <v>3.1522388059701499E-2</v>
      </c>
      <c r="V100"/>
      <c r="W100"/>
    </row>
    <row r="101" spans="1:23" hidden="1" x14ac:dyDescent="0.25">
      <c r="A101" s="132">
        <v>37</v>
      </c>
      <c r="B101" s="125" t="s">
        <v>1077</v>
      </c>
      <c r="C101" s="125" t="s">
        <v>964</v>
      </c>
      <c r="D101">
        <v>1400000</v>
      </c>
      <c r="E101">
        <v>0</v>
      </c>
      <c r="F101">
        <v>3</v>
      </c>
      <c r="G101">
        <v>466667</v>
      </c>
      <c r="H101" s="125">
        <v>61200</v>
      </c>
      <c r="I101">
        <v>7452</v>
      </c>
      <c r="J101">
        <v>17452</v>
      </c>
      <c r="K101">
        <v>1454</v>
      </c>
      <c r="L101" s="133">
        <v>3.1265714285714299E-2</v>
      </c>
      <c r="V101"/>
      <c r="W101"/>
    </row>
    <row r="102" spans="1:23" x14ac:dyDescent="0.25">
      <c r="A102" s="132">
        <v>60</v>
      </c>
      <c r="B102" s="125" t="s">
        <v>1078</v>
      </c>
      <c r="C102" s="125" t="s">
        <v>960</v>
      </c>
      <c r="D102">
        <v>1500000</v>
      </c>
      <c r="E102">
        <v>0</v>
      </c>
      <c r="F102">
        <v>3</v>
      </c>
      <c r="G102">
        <v>500000</v>
      </c>
      <c r="H102" s="125">
        <v>61800</v>
      </c>
      <c r="I102">
        <v>5000</v>
      </c>
      <c r="J102">
        <v>15000</v>
      </c>
      <c r="K102">
        <v>1250</v>
      </c>
      <c r="L102" s="133">
        <v>3.1199999999999999E-2</v>
      </c>
      <c r="V102"/>
      <c r="W102"/>
    </row>
    <row r="103" spans="1:23" x14ac:dyDescent="0.25">
      <c r="A103" s="132">
        <v>7</v>
      </c>
      <c r="B103" s="125" t="s">
        <v>1079</v>
      </c>
      <c r="C103" s="125" t="s">
        <v>960</v>
      </c>
      <c r="D103">
        <v>1500000</v>
      </c>
      <c r="E103">
        <v>0</v>
      </c>
      <c r="F103">
        <v>2</v>
      </c>
      <c r="G103">
        <v>750000</v>
      </c>
      <c r="H103" s="125">
        <v>66000</v>
      </c>
      <c r="I103">
        <v>6589</v>
      </c>
      <c r="J103">
        <v>20990</v>
      </c>
      <c r="K103">
        <v>1749</v>
      </c>
      <c r="L103" s="133">
        <v>3.0006666666666699E-2</v>
      </c>
      <c r="V103"/>
      <c r="W103"/>
    </row>
    <row r="104" spans="1:23" hidden="1" x14ac:dyDescent="0.25">
      <c r="A104" s="132">
        <v>57</v>
      </c>
      <c r="B104" s="125" t="s">
        <v>1080</v>
      </c>
      <c r="C104" s="125" t="s">
        <v>964</v>
      </c>
      <c r="D104">
        <v>1498000</v>
      </c>
      <c r="E104">
        <v>1</v>
      </c>
      <c r="F104">
        <v>2</v>
      </c>
      <c r="G104">
        <v>499333</v>
      </c>
      <c r="H104" s="125">
        <v>60600</v>
      </c>
      <c r="I104">
        <v>7964</v>
      </c>
      <c r="J104">
        <v>17964</v>
      </c>
      <c r="K104">
        <v>1497</v>
      </c>
      <c r="L104" s="133">
        <v>2.8461949265687601E-2</v>
      </c>
      <c r="V104"/>
      <c r="W104"/>
    </row>
    <row r="105" spans="1:23" hidden="1" x14ac:dyDescent="0.25">
      <c r="A105" s="132">
        <v>38</v>
      </c>
      <c r="B105" s="125" t="s">
        <v>1081</v>
      </c>
      <c r="C105" s="125" t="s">
        <v>964</v>
      </c>
      <c r="D105">
        <v>1499000</v>
      </c>
      <c r="E105">
        <v>1</v>
      </c>
      <c r="F105">
        <v>2</v>
      </c>
      <c r="G105">
        <v>499667</v>
      </c>
      <c r="H105" s="125">
        <v>55200</v>
      </c>
      <c r="I105">
        <v>7733</v>
      </c>
      <c r="J105">
        <v>17733</v>
      </c>
      <c r="K105">
        <v>1478</v>
      </c>
      <c r="L105" s="133">
        <v>2.4994663108739198E-2</v>
      </c>
      <c r="V105"/>
      <c r="W105"/>
    </row>
    <row r="106" spans="1:23" x14ac:dyDescent="0.25">
      <c r="A106" s="132">
        <v>87</v>
      </c>
      <c r="B106" s="125" t="s">
        <v>1082</v>
      </c>
      <c r="C106" s="125" t="s">
        <v>960</v>
      </c>
      <c r="D106">
        <v>2200000</v>
      </c>
      <c r="E106">
        <v>0</v>
      </c>
      <c r="F106">
        <v>3</v>
      </c>
      <c r="G106">
        <v>733333</v>
      </c>
      <c r="H106" s="125">
        <v>65400</v>
      </c>
      <c r="I106">
        <v>4600</v>
      </c>
      <c r="J106">
        <v>14600</v>
      </c>
      <c r="K106">
        <v>1217</v>
      </c>
      <c r="L106" s="133">
        <v>2.3090909090909099E-2</v>
      </c>
      <c r="V106"/>
      <c r="W106"/>
    </row>
    <row r="107" spans="1:23" x14ac:dyDescent="0.25">
      <c r="A107" s="132">
        <v>21</v>
      </c>
      <c r="B107" s="125" t="s">
        <v>1083</v>
      </c>
      <c r="C107" s="125" t="s">
        <v>960</v>
      </c>
      <c r="D107">
        <v>1180000</v>
      </c>
      <c r="E107">
        <v>0</v>
      </c>
      <c r="F107">
        <v>2</v>
      </c>
      <c r="G107">
        <v>590000</v>
      </c>
      <c r="H107" s="125">
        <v>39600</v>
      </c>
      <c r="I107">
        <v>4500</v>
      </c>
      <c r="J107">
        <v>14500</v>
      </c>
      <c r="K107">
        <v>1208</v>
      </c>
      <c r="L107" s="133">
        <v>2.1271186440677999E-2</v>
      </c>
      <c r="V107"/>
      <c r="W107"/>
    </row>
    <row r="108" spans="1:23" x14ac:dyDescent="0.25">
      <c r="A108" s="132">
        <v>59</v>
      </c>
      <c r="B108" s="125" t="s">
        <v>1084</v>
      </c>
      <c r="C108" s="125" t="s">
        <v>960</v>
      </c>
      <c r="D108">
        <v>2250000</v>
      </c>
      <c r="E108">
        <v>3</v>
      </c>
      <c r="F108">
        <v>9</v>
      </c>
      <c r="G108">
        <v>187500</v>
      </c>
      <c r="H108" s="125">
        <v>106560</v>
      </c>
      <c r="I108">
        <v>35936</v>
      </c>
      <c r="J108">
        <v>72771</v>
      </c>
      <c r="K108">
        <v>6064</v>
      </c>
      <c r="L108" s="133">
        <v>1.5017333333333299E-2</v>
      </c>
      <c r="V108"/>
      <c r="W108"/>
    </row>
    <row r="109" spans="1:23" x14ac:dyDescent="0.25">
      <c r="A109" s="132">
        <v>39</v>
      </c>
      <c r="B109" s="125" t="s">
        <v>1085</v>
      </c>
      <c r="C109" s="125" t="s">
        <v>960</v>
      </c>
      <c r="D109">
        <v>1588000</v>
      </c>
      <c r="E109">
        <v>0</v>
      </c>
      <c r="F109">
        <v>3</v>
      </c>
      <c r="G109">
        <v>529333</v>
      </c>
      <c r="H109" s="125">
        <v>37800</v>
      </c>
      <c r="I109">
        <v>5175</v>
      </c>
      <c r="J109">
        <v>15175</v>
      </c>
      <c r="K109">
        <v>1265</v>
      </c>
      <c r="L109" s="133">
        <v>1.4247481108312299E-2</v>
      </c>
      <c r="V109"/>
      <c r="W109"/>
    </row>
    <row r="110" spans="1:23" hidden="1" x14ac:dyDescent="0.25">
      <c r="A110" s="132">
        <v>36</v>
      </c>
      <c r="B110" s="125" t="s">
        <v>1086</v>
      </c>
      <c r="C110" s="125" t="s">
        <v>964</v>
      </c>
      <c r="D110">
        <v>1388000</v>
      </c>
      <c r="E110">
        <v>1</v>
      </c>
      <c r="F110">
        <v>3</v>
      </c>
      <c r="G110">
        <v>347000</v>
      </c>
      <c r="H110" s="125">
        <v>30300</v>
      </c>
      <c r="I110">
        <v>10800</v>
      </c>
      <c r="J110">
        <v>10800</v>
      </c>
      <c r="K110">
        <v>900</v>
      </c>
      <c r="L110" s="133">
        <v>1.4048991354466901E-2</v>
      </c>
      <c r="V110"/>
      <c r="W110"/>
    </row>
    <row r="111" spans="1:23" x14ac:dyDescent="0.25">
      <c r="A111" s="132">
        <v>9</v>
      </c>
      <c r="B111" s="125" t="s">
        <v>1087</v>
      </c>
      <c r="C111" s="125" t="s">
        <v>960</v>
      </c>
      <c r="D111">
        <v>1470000</v>
      </c>
      <c r="E111">
        <v>0</v>
      </c>
      <c r="F111">
        <v>2</v>
      </c>
      <c r="G111">
        <v>735000</v>
      </c>
      <c r="H111" s="125">
        <v>64476</v>
      </c>
      <c r="I111">
        <v>25343</v>
      </c>
      <c r="J111">
        <v>58343</v>
      </c>
      <c r="K111">
        <v>4862</v>
      </c>
      <c r="L111" s="133">
        <v>4.1721088435374204E-3</v>
      </c>
      <c r="V111"/>
      <c r="W111"/>
    </row>
    <row r="112" spans="1:23" x14ac:dyDescent="0.25">
      <c r="A112" s="132"/>
      <c r="B112" s="132"/>
      <c r="C112" s="125"/>
      <c r="H112" s="125"/>
      <c r="L112" s="133"/>
      <c r="V112"/>
      <c r="W112"/>
    </row>
    <row r="113" spans="22:23" x14ac:dyDescent="0.25">
      <c r="V113"/>
      <c r="W113"/>
    </row>
    <row r="114" spans="22:23" x14ac:dyDescent="0.25">
      <c r="V114"/>
      <c r="W114"/>
    </row>
    <row r="115" spans="22:23" x14ac:dyDescent="0.25">
      <c r="V115"/>
      <c r="W115"/>
    </row>
    <row r="116" spans="22:23" x14ac:dyDescent="0.25">
      <c r="V116"/>
      <c r="W116"/>
    </row>
    <row r="117" spans="22:23" x14ac:dyDescent="0.25">
      <c r="V117"/>
      <c r="W117"/>
    </row>
    <row r="118" spans="22:23" x14ac:dyDescent="0.25">
      <c r="V118"/>
      <c r="W118"/>
    </row>
  </sheetData>
  <phoneticPr fontId="7" type="noConversion"/>
  <conditionalFormatting sqref="L7:L111">
    <cfRule type="colorScale" priority="4">
      <colorScale>
        <cfvo type="min"/>
        <cfvo type="percentile" val="50"/>
        <cfvo type="max"/>
        <color rgb="FFF8696B"/>
        <color rgb="FFFCFCFF"/>
        <color rgb="FF5A8AC6"/>
      </colorScale>
    </cfRule>
  </conditionalFormatting>
  <conditionalFormatting sqref="I7:I111">
    <cfRule type="colorScale" priority="6">
      <colorScale>
        <cfvo type="min"/>
        <cfvo type="percentile" val="50"/>
        <cfvo type="max"/>
        <color rgb="FF5A8AC6"/>
        <color rgb="FFFCFCFF"/>
        <color rgb="FFF8696B"/>
      </colorScale>
    </cfRule>
  </conditionalFormatting>
  <conditionalFormatting sqref="G7:G111">
    <cfRule type="colorScale" priority="8">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27" activePane="bottomLeft" state="frozen"/>
      <selection pane="bottomLeft" sqref="A1:XFD1"/>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9" t="s">
        <v>977</v>
      </c>
    </row>
    <row r="2" spans="1:32" x14ac:dyDescent="0.25">
      <c r="B2" t="s">
        <v>962</v>
      </c>
    </row>
    <row r="3" spans="1:32" x14ac:dyDescent="0.25">
      <c r="C3" t="s">
        <v>952</v>
      </c>
    </row>
    <row r="4" spans="1:32" x14ac:dyDescent="0.25">
      <c r="C4" t="s">
        <v>953</v>
      </c>
      <c r="F4" t="s">
        <v>954</v>
      </c>
    </row>
    <row r="5" spans="1:32" x14ac:dyDescent="0.25">
      <c r="C5" t="s">
        <v>980</v>
      </c>
    </row>
    <row r="7" spans="1:32" x14ac:dyDescent="0.25">
      <c r="B7" t="s">
        <v>956</v>
      </c>
    </row>
    <row r="8" spans="1:32" x14ac:dyDescent="0.25">
      <c r="C8" t="s">
        <v>959</v>
      </c>
    </row>
    <row r="9" spans="1:32" x14ac:dyDescent="0.25">
      <c r="C9" t="s">
        <v>957</v>
      </c>
    </row>
    <row r="10" spans="1:32" x14ac:dyDescent="0.25">
      <c r="C10" t="s">
        <v>958</v>
      </c>
    </row>
    <row r="11" spans="1:32" x14ac:dyDescent="0.25">
      <c r="C11" t="s">
        <v>961</v>
      </c>
    </row>
    <row r="12" spans="1:32" x14ac:dyDescent="0.25">
      <c r="C12" t="s">
        <v>963</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x14ac:dyDescent="0.25">
      <c r="A18" t="str">
        <f>_xlfn.CONCAT(A15," ",A16," ",A17)</f>
        <v xml:space="preserve"> website </v>
      </c>
      <c r="B18" t="str">
        <f t="shared" ref="B18:AF18" si="0">_xlfn.CONCAT(B15," ",B16," ",B17)</f>
        <v xml:space="preserve">area  </v>
      </c>
      <c r="C18" t="str">
        <f t="shared" si="0"/>
        <v xml:space="preserve"> address </v>
      </c>
      <c r="D18" t="str">
        <f t="shared" si="0"/>
        <v xml:space="preserve"> asking price</v>
      </c>
      <c r="E18" t="str">
        <f t="shared" si="0"/>
        <v xml:space="preserve"> offer price </v>
      </c>
      <c r="F18" t="str">
        <f t="shared" si="0"/>
        <v xml:space="preserve">  NOTES</v>
      </c>
      <c r="G18" t="str">
        <f t="shared" si="0"/>
        <v xml:space="preserve"> date listed</v>
      </c>
      <c r="H18" t="str">
        <f t="shared" si="0"/>
        <v xml:space="preserve"> broker </v>
      </c>
      <c r="I18" t="str">
        <f t="shared" si="0"/>
        <v xml:space="preserve"> appt date/time</v>
      </c>
      <c r="J18" t="str">
        <f t="shared" si="0"/>
        <v xml:space="preserve"> Lot size</v>
      </c>
      <c r="K18" t="str">
        <f t="shared" si="0"/>
        <v xml:space="preserve"> building sq ft</v>
      </c>
      <c r="L18" t="str">
        <f t="shared" si="0"/>
        <v xml:space="preserve"> cmrcial units</v>
      </c>
      <c r="M18" t="str">
        <f t="shared" si="0"/>
        <v>monthly commerc income</v>
      </c>
      <c r="N18" t="str">
        <f t="shared" si="0"/>
        <v>annual commercial  income</v>
      </c>
      <c r="O18" t="str">
        <f t="shared" si="0"/>
        <v xml:space="preserve"> resdntial units</v>
      </c>
      <c r="P18" t="str">
        <f t="shared" si="0"/>
        <v xml:space="preserve"> bedrooms </v>
      </c>
      <c r="Q18" t="str">
        <f t="shared" si="0"/>
        <v>monthly residential income</v>
      </c>
      <c r="R18" t="str">
        <f t="shared" si="0"/>
        <v>annual resdntial income</v>
      </c>
      <c r="S18" t="str">
        <f t="shared" si="0"/>
        <v xml:space="preserve"> parking spots</v>
      </c>
      <c r="T18" t="str">
        <f t="shared" si="0"/>
        <v>other income monthly</v>
      </c>
      <c r="U18" t="str">
        <f t="shared" si="0"/>
        <v>other income annual</v>
      </c>
      <c r="V18" t="str">
        <f t="shared" si="0"/>
        <v>Total Annual Income</v>
      </c>
      <c r="W18" t="str">
        <f t="shared" si="0"/>
        <v>monthly gross income</v>
      </c>
      <c r="X18" t="str">
        <f t="shared" si="0"/>
        <v>annual gross income</v>
      </c>
      <c r="Y18" t="str">
        <f t="shared" si="0"/>
        <v xml:space="preserve"> taxes </v>
      </c>
      <c r="Z18" t="str">
        <f t="shared" si="0"/>
        <v xml:space="preserve"> other  expenses</v>
      </c>
      <c r="AA18" t="str">
        <f t="shared" si="0"/>
        <v xml:space="preserve"> total expenses</v>
      </c>
      <c r="AB18" t="str">
        <f t="shared" si="0"/>
        <v xml:space="preserve"> cap rate or blocks to train</v>
      </c>
      <c r="AC18" t="str">
        <f t="shared" si="0"/>
        <v xml:space="preserve"> new cap rate</v>
      </c>
      <c r="AD18" t="str">
        <f t="shared" si="0"/>
        <v>offer price mortgage monthly</v>
      </c>
      <c r="AE18" t="str">
        <f t="shared" si="0"/>
        <v xml:space="preserve"> monthly tax/exp</v>
      </c>
      <c r="AF18"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964</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960</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960</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965</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964</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960</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964</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960</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960</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960</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960</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960</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960</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960</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960</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960</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965</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965</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960</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960</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960</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960</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960</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960</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960</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960</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960</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960</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960</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964</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964</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960</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960</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964</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960</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960</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960</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960</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964</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964</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964</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964</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964</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960</v>
      </c>
      <c r="C89" t="s">
        <v>188</v>
      </c>
      <c r="D89">
        <v>4500000</v>
      </c>
      <c r="E89" t="s">
        <v>189</v>
      </c>
      <c r="F89" t="s">
        <v>190</v>
      </c>
      <c r="H89" t="s">
        <v>191</v>
      </c>
      <c r="Y89">
        <v>30000</v>
      </c>
    </row>
    <row r="90" spans="1:32" x14ac:dyDescent="0.25">
      <c r="A90" t="s">
        <v>76</v>
      </c>
      <c r="B90" t="s">
        <v>960</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960</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964</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960</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964</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964</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960</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960</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960</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960</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960</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960</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960</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960</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960</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960</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960</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960</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960</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960</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960</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960</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960</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960</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960</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960</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960</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960</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960</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960</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960</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965</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964</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965</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965</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964</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964</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965</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964</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964</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965</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964</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964</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964</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964</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964</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964</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964</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964</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964</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964</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964</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964</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960</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960</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964</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964</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960</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964</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960</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960</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960</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960</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960</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960</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960</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960</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960</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960</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960</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964</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964</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964</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964</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960</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960</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960</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960</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964</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964</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964</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964</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964</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964</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964</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964</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960</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965</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960</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964</v>
      </c>
      <c r="C194" t="s">
        <v>456</v>
      </c>
      <c r="E194">
        <v>1335000</v>
      </c>
      <c r="F194" t="s">
        <v>457</v>
      </c>
      <c r="N194">
        <f t="shared" si="120"/>
        <v>0</v>
      </c>
      <c r="R194">
        <f t="shared" si="108"/>
        <v>0</v>
      </c>
      <c r="X194">
        <f t="shared" si="112"/>
        <v>0</v>
      </c>
      <c r="AA194">
        <f>Z194*12</f>
        <v>0</v>
      </c>
    </row>
    <row r="195" spans="1:32" x14ac:dyDescent="0.25">
      <c r="B195" t="s">
        <v>960</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960</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960</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960</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960</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960</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960</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964</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960</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960</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960</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960</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960</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964</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960</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960</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960</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960</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964</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960</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964</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964</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960</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960</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960</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960</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960</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960</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960</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960</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960</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960</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960</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960</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960</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964</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964</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960</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964</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960</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960</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960</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960</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960</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960</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960</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960</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964</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960</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964</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960</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960</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964</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960</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960</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960</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964</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960</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960</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964</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964</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960</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964</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960</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964</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960</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960</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964</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960</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960</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960</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964</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960</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960</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960</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960</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964</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964</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964</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960</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960</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960</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960</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960</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964</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960</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960</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964</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964</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960</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960</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981</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960</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960</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960</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960</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960</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960</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960</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964</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960</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964</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964</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964</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964</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964</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960</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960</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960</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964</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960</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960</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960</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960</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960</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960</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960</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960</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964</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960</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960</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960</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960</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960</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960</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960</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960</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964</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965</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960</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964</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964</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964</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964</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964</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964</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964</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964</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964</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964</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964</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960</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960</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960</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960</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960</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960</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960</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978</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979</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41" si="257">(X678-AA678)/E678</f>
        <v>#DIV/0!</v>
      </c>
      <c r="AE678">
        <f t="shared" ref="AE678:AE741" si="258">AA678/12</f>
        <v>0</v>
      </c>
      <c r="AF678">
        <f t="shared" ref="AF678:AF741" si="259">W678-AD678-AE678</f>
        <v>0</v>
      </c>
    </row>
    <row r="679" spans="14:32" x14ac:dyDescent="0.25">
      <c r="N679">
        <f t="shared" ref="N679:N742" si="260">M679*12</f>
        <v>0</v>
      </c>
      <c r="R679">
        <f t="shared" ref="R679:R742" si="261">Q679*12</f>
        <v>0</v>
      </c>
      <c r="U679">
        <f t="shared" ref="U679:U742" si="262">T679*12</f>
        <v>0</v>
      </c>
      <c r="V679">
        <f t="shared" ref="V679:V742" si="263">N679+R679+U679</f>
        <v>0</v>
      </c>
      <c r="W679">
        <f t="shared" ref="W679:W742" si="264">V679/12</f>
        <v>0</v>
      </c>
      <c r="X679">
        <f t="shared" ref="X679:X742" si="265">W679*12</f>
        <v>0</v>
      </c>
      <c r="AA679">
        <f t="shared" ref="AA679:AA74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30"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64" si="213">T308*12</f>
        <v>3600</v>
      </c>
      <c r="V308" s="93">
        <f t="shared" ref="V308:V364" si="214">N308+R308+U308</f>
        <v>69000</v>
      </c>
      <c r="W308" s="93">
        <f t="shared" ref="W308:W364" si="215">V308/12</f>
        <v>5750</v>
      </c>
      <c r="X308" s="91">
        <f>W308*12</f>
        <v>69000</v>
      </c>
      <c r="Y308" s="93">
        <v>7796</v>
      </c>
      <c r="Z308" s="91">
        <v>10000</v>
      </c>
      <c r="AA308" s="93">
        <f t="shared" si="199"/>
        <v>17796</v>
      </c>
      <c r="AB308" s="94" t="e">
        <f t="shared" ref="AB308:AB367"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50"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30" si="278">(X667-AA667)/E667</f>
        <v>#DIV/0!</v>
      </c>
      <c r="AE667" s="43">
        <f t="shared" ref="AE667:AE730" si="279">AA667/12</f>
        <v>0</v>
      </c>
      <c r="AF667" s="43">
        <f t="shared" ref="AF667:AF730" si="280">W667-AD667-AE667</f>
        <v>0</v>
      </c>
    </row>
    <row r="668" spans="4:32" x14ac:dyDescent="0.25">
      <c r="D668" s="8"/>
      <c r="E668" s="8"/>
      <c r="F668" s="8"/>
      <c r="G668" s="8"/>
      <c r="N668" s="27">
        <f t="shared" ref="N668:N731" si="281">M668*12</f>
        <v>0</v>
      </c>
      <c r="R668" s="41">
        <f t="shared" ref="R668:R731" si="282">Q668*12</f>
        <v>0</v>
      </c>
      <c r="U668" s="11">
        <f t="shared" ref="U668:U731" si="283">T668*12</f>
        <v>0</v>
      </c>
      <c r="V668" s="11">
        <f t="shared" ref="V668:V731" si="284">N668+R668+U668</f>
        <v>0</v>
      </c>
      <c r="W668" s="11">
        <f t="shared" ref="W668:W731" si="285">V668/12</f>
        <v>0</v>
      </c>
      <c r="X668" s="27">
        <f t="shared" ref="X668:X731" si="286">W668*12</f>
        <v>0</v>
      </c>
      <c r="AA668" s="29">
        <f t="shared" ref="AA668:AA73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A 8 J A A B Q S w M E F A A C A A g A t Y T E 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t Y T 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E x F b 5 N f 7 O C Q Y A A C A b A A A T A B w A R m 9 y b X V s Y X M v U 2 V j d G l v b j E u b S C i G A A o o B Q A A A A A A A A A A A A A A A A A A A A A A A A A A A D V W F F v 2 z Y Q f g + Q / 0 C o L w 4 m O J b s p A 2 6 D E j T D A 2 w t V m S L Q + G H 2 i J t o l I o k Z R b T K j / 3 1 H U r I o i V R c 7 G F t E a D 0 3 Z H H + / j d 8 a i C R I K y D N 3 p / 4 O 3 h w e H B 8 U G c x K j e 7 x M S I j O U U L E 4 Q G C f 3 e s 5 B E B y d V T R J L x Z c k 5 y c Q D 4 4 9 L x h 5 H R 9 v 5 R 5 y S c 0 / P 9 B Z f 5 5 c s E 2 C y 8 P U C r 7 z L D c 7 W c v H n n H i w k j I d 3 3 O c F S v G 0 0 u W l G k m l c V I e / O 3 W 0 9 L A 8 9 H A j R I k C f x 1 U e 1 P H T I p w 7 5 r J b j 7 N k Q n 9 j F p 3 b x a 7 v 4 j V 1 8 5 t h K M L H b B 4 F D H j r k U 4 f c E W v g C D Z w R B s 4 w g 0 c 8 Q Z n d n n o i D d 0 x B s 6 4 g 0 d 8 Y a O e E N H v K E j 3 t A R b + i I N 3 T E O 3 X E O 3 X E O 2 3 F + / V o l z a 3 J G W f Z d q w H N 2 y L 0 W T O n e P N B 9 1 8 s q f N j N v O E u Z A M 0 H g m P C j Z m V p p K P L E 5 8 N K + M L p L k L s I J 5 s W 5 4 C V Z 9 H e m A z C W 1 4 p K P L J s x N 9 6 6 A t Z F l Q Q 5 B m x / k o T Q W Q B 6 g R K E i h S U j b q e / U R w d E G j e a v P I S L R 5 q t U c 5 p R L w F + v k X l J V J A o j G y K 7 2 g t d n J 5 P J x E f g t Y x g W c F Q M D 4 9 8 Y Y m M U 7 X N M N J 8 g y 2 s 7 O T z u z p 4 G T T 1 J + 8 m f j g H q 0 A I R S E c i u T w d k F S 2 K E g u B M W R 4 5 D y N w n 0 Y b Z H k U b L U i X L t B g K e H Y g w H k 9 A C z k z 9 X n L 2 C B Z q j P N c K I N j Q V M i R S l U + g 1 g E b E 0 J T x C N I O R 0 u A s K 3 F S K y g M D W U 9 j Z O C x n B T S H V v K i j j r g r l m C t g i p w J S Q C P i Q 1 s T 1 u g a t 2 e X K 9 o e l 5 z V h R 9 n 1 0 x 0 s s g 8 p S T r C D K I 8 r I F x T h H H F A Q r k y M E w Z F 2 u 8 b r b S S m f G Y w W / J W 2 U q j m p 3 p n C Y c H 9 j F F 1 E n E M 8 B T V D 5 M r U o A + f r q / u l P D 3 5 h A B f 1 H y 5 c l T W K F 3 t 9 o J Z Q o S v X h l B n V e B q w N 7 I l i T l j q f Z 3 z w Q o L z R g 1 w 1 U A j + R a k d C m b R A q 4 E H q 2 N Q a O c V i I h x t E x Y 9 F j I 1 B A c 0 6 w C W u z m V W d i q Y 4 V R K G b 9 n 3 g J f W H V 2 + l S r B f Q Q q b i m Q B q V O U X B Y T d 2 Z P 9 8 x s x Z Z 9 W W D E f B H H y l k W U 9 k X w r 6 0 g 8 Y t W G h R P 3 h 5 O X t m Q t f 0 U Y j Q l S p r X X I t Y G U F C a R Z h k J E k o L Y D Q f S K B j I I 2 d I 3 5 J P e y W J L f T / J X P c K T L 7 h h T R H O r G 6 U q Q c L 8 E m b W u 7 C r s X V 5 Y i H / F O e O 9 9 k I u / k D F R m u 7 7 A + 9 L q O v s 5 g 8 t U i s J D 0 m V 9 4 A Y D 3 D h 2 t a / l 1 n 4 n Q 2 l k 3 W A A v D F 1 l Y L b r d r f 4 f G P h 9 s i 2 D h 6 D 1 d p O K A b J B 4 d w a s E D T m B M u n t H 1 e 0 / 1 y Q 1 O 7 x h n 5 X q j x S 3 Q L v S 4 1 n Q Q v F E D r e u B e Q m C Z I z + 1 B S X N l Z 4 b 4 t Y t M 3 a g L + r f n i 2 H r 6 K 9 G Q o B d v w A V G a F Z 0 o B 0 M w d 1 x L k I 3 j v 5 e j K p A + E z R 9 r m q J N r O w 4 / d K 1 L F 8 4 W 6 / B P W t 7 J 9 M r M z n T P D C d w I L E O q j Q b 2 u j 2 6 g 7 4 Q j h G Z M p a 7 a V m + z Z n I r i 0 7 Y f b 0 C z T G t m 2 w d o x a B e t o W C 3 v a m 4 r J h r h F i j z B 8 m n x F 0 5 K Y l J C y Z V 0 1 A X Y l 0 X X n / i V E W 9 Z + 5 0 N 9 d u E s h A s d b U G r e 3 U + S e P R C 1 X X w N z J V 4 c j + a m r 8 V P c x O p x Z G d I e G L D G l t V L K j t w s X m p 3 6 N B 2 o 7 e 0 t + d t W 9 T I q l l G i d v W o W 3 u 6 R c Y G n K u u 1 8 T s M 9 j G e i M B m 7 j v 4 P H S f 4 G D 0 F a z p 9 1 8 + y T 1 4 / e k g K y T / e U g o r M B R M 1 t 9 P E 0 Q D S g / S 7 x B B m F u d B 4 Q 2 8 h + f 4 A k T p Z a 7 0 Z Z w r l J u Z 7 8 i T G G h H z 4 6 K r L 5 s 6 + j L 7 z n b N W e W v 6 c z U k 2 U 0 r w D X 3 y M i n C 4 5 x W h D 6 H o D 4 O p n T c t k l T A O 2 M l H u 0 2 9 I W l e C I J j 2 9 c M 3 Y z 1 P m Y M 9 3 7 y E f I j M 6 Z z Z Z 8 O d Q t t m H z L 5 W Y s f A 0 C l V X v 6 W d a w E t o r z e d / F D q 7 W b U R b s d 3 g I d o y C s y J i V 6 Z J w Z 7 M S u p u V / g Y l 8 Q 3 f l v C G C s z J 4 M e V z q 5 + 7 C p j X E D T P b q m H l A S 6 O H G y N l p B H u 1 G p C V 3 h 8 l I b K p 3 Q 2 6 X Y e s b L L l r R t 8 R 0 W b O V + a 7 X 3 t a l m r 4 m j n C O r N 4 Q H N H A 7 e / g t Q S w E C L Q A U A A I A C A C 1 h M R W O L I Z 3 a Q A A A D 2 A A A A E g A A A A A A A A A A A A A A A A A A A A A A Q 2 9 u Z m l n L 1 B h Y 2 t h Z 2 U u e G 1 s U E s B A i 0 A F A A C A A g A t Y T E V g / K 6 a u k A A A A 6 Q A A A B M A A A A A A A A A A A A A A A A A 8 A A A A F t D b 2 5 0 Z W 5 0 X 1 R 5 c G V z X S 5 4 b W x Q S w E C L Q A U A A I A C A C 1 h M R W + T X + z g k G A A A g G w A A E w A A A A A A A A A A A A A A A A D h A Q A A R m 9 y b X V s Y X M v U 2 V j d G l v b j E u b V B L B Q Y A A A A A A w A D A M I A A A A 3 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g A A A A A A A N w 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N v b H V t b l R 5 c G V z I i B W Y W x 1 Z T 0 i c 0 F 3 W U d B d 1 V E Q X d N R E F 3 T U U i I C 8 + P E V u d H J 5 I F R 5 c G U 9 I k Z p b G x M Y X N 0 V X B k Y X R l Z C I g V m F s d W U 9 I m Q y M D I z L T A 2 L T A y V D I w O j E y O j U 0 L j k y O T Y y N T d 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N v d W 5 0 I i B W Y W x 1 Z T 0 i b D E w N C I g L z 4 8 R W 5 0 c n k g V H l w Z T 0 i Q W R k Z W R U b 0 R h d G F N b 2 R l b C I g V m F s d W U 9 I m w w I i A v P j x F b n R y e S B U e X B l P S J G a W x s R X J y b 3 J D b 3 V u d C I g V m F s d W U 9 I m w w I i A v P j x F b n R y e S B U e X B l P S J G a W x s R X J y b 3 J D b 2 R l I i B W Y W x 1 Z T 0 i c 1 V u a 2 5 v d 2 4 i I C 8 + P E V u d H J 5 I F R 5 c G U 9 I l F 1 Z X J 5 S U Q i I F Z h b H V l P S J z Y z A x Z j l i N j k t Y m E 5 Z C 0 0 O T F i L W F m M T Q t Y z c 3 Y z c z Z T l i M T M w I i A v P j x F b n R y e S B U e X B l P S J G a W x s Q 2 9 s d W 1 u T m F t Z X M i I F Z h b H V l P S J z W y Z x d W 9 0 O 1 B y b 3 B l c n R 5 I E l E J n F 1 b 3 Q 7 L C Z x d W 9 0 O 0 F k Z H J l c 3 M m c X V v d D s s J n F 1 b 3 Q 7 Q m 9 y b 3 V n a C Z x d W 9 0 O y w m c X V v d D t Q c m l j Z S Z x d W 9 0 O y w m c X V v d D t D b X J j b C 4 g V W 5 p d H M m c X V v d D s s J n F 1 b 3 Q 7 U n N k d G w u I F V u a X R z J n F 1 b 3 Q 7 L C Z x d W 9 0 O 1 B y a W N l I F B l c i B V b m l 0 J n F 1 b 3 Q 7 L C Z x d W 9 0 O 1 R v d G F s I E F u b n V h b C B J b m N v b W U m c X V v d D s s J n F 1 b 3 Q 7 V G F 4 Z X M m c X V v d D s s J n F 1 b 3 Q 7 V G 9 0 Y W w g R X h w Z W 5 z Z X M m c X V v d D s s J n F 1 b 3 Q 7 T W 9 u d G h s e S B F e H B l b n N l c y Z x d W 9 0 O y w m c X V v d D t D Y X A g U m 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I v Q X V 0 b 1 J l b W 9 2 Z W R D b 2 x 1 b W 5 z M S 5 7 U H J v c G V y d H k g S U Q s M H 0 m c X V v d D s s J n F 1 b 3 Q 7 U 2 V j d G l v b j E v V G F i b G U y L 0 F 1 d G 9 S Z W 1 v d m V k Q 2 9 s d W 1 u c z E u e 0 F k Z H J l c 3 M s M X 0 m c X V v d D s s J n F 1 b 3 Q 7 U 2 V j d G l v b j E v V G F i b G U y L 0 F 1 d G 9 S Z W 1 v d m V k Q 2 9 s d W 1 u c z E u e 0 J v c m 9 1 Z 2 g s M n 0 m c X V v d D s s J n F 1 b 3 Q 7 U 2 V j d G l v b j E v V G F i b G U y L 0 F 1 d G 9 S Z W 1 v d m V k Q 2 9 s d W 1 u c z E u e 1 B y a W N l L D N 9 J n F 1 b 3 Q 7 L C Z x d W 9 0 O 1 N l Y 3 R p b 2 4 x L 1 R h Y m x l M i 9 B d X R v U m V t b 3 Z l Z E N v b H V t b n M x L n t D b X J j b C 4 g V W 5 p d H M s N H 0 m c X V v d D s s J n F 1 b 3 Q 7 U 2 V j d G l v b j E v V G F i b G U y L 0 F 1 d G 9 S Z W 1 v d m V k Q 2 9 s d W 1 u c z E u e 1 J z Z H R s L i B V b m l 0 c y w 1 f S Z x d W 9 0 O y w m c X V v d D t T Z W N 0 a W 9 u M S 9 U Y W J s Z T I v Q X V 0 b 1 J l b W 9 2 Z W R D b 2 x 1 b W 5 z M S 5 7 U H J p Y 2 U g U G V y I F V u a X Q s N n 0 m c X V v d D s s J n F 1 b 3 Q 7 U 2 V j d G l v b j E v V G F i b G U y L 0 F 1 d G 9 S Z W 1 v d m V k Q 2 9 s d W 1 u c z E u e 1 R v d G F s I E F u b n V h b C B J b m N v b W U s N 3 0 m c X V v d D s s J n F 1 b 3 Q 7 U 2 V j d G l v b j E v V G F i b G U y L 0 F 1 d G 9 S Z W 1 v d m V k Q 2 9 s d W 1 u c z E u e 1 R h e G V z L D h 9 J n F 1 b 3 Q 7 L C Z x d W 9 0 O 1 N l Y 3 R p b 2 4 x L 1 R h Y m x l M i 9 B d X R v U m V t b 3 Z l Z E N v b H V t b n M x L n t U b 3 R h b C B F e H B l b n N l c y w 5 f S Z x d W 9 0 O y w m c X V v d D t T Z W N 0 a W 9 u M S 9 U Y W J s Z T I v Q X V 0 b 1 J l b W 9 2 Z W R D b 2 x 1 b W 5 z M S 5 7 T W 9 u d G h s e S B F e H B l b n N l c y w x M H 0 m c X V v d D s s J n F 1 b 3 Q 7 U 2 V j d G l v b j E v V G F i b G U y L 0 F 1 d G 9 S Z W 1 v d m V k Q 2 9 s d W 1 u c z E u e 0 N h c C B S Y X R l L D E x f S Z x d W 9 0 O 1 0 s J n F 1 b 3 Q 7 Q 2 9 s d W 1 u Q 2 9 1 b n Q m c X V v d D s 6 M T I s J n F 1 b 3 Q 7 S 2 V 5 Q 2 9 s d W 1 u T m F t Z X M m c X V v d D s 6 W 1 0 s J n F 1 b 3 Q 7 Q 2 9 s d W 1 u S W R l b n R p d G l l c y Z x d W 9 0 O z p b J n F 1 b 3 Q 7 U 2 V j d G l v b j E v V G F i b G U y L 0 F 1 d G 9 S Z W 1 v d m V k Q 2 9 s d W 1 u c z E u e 1 B y b 3 B l c n R 5 I E l E L D B 9 J n F 1 b 3 Q 7 L C Z x d W 9 0 O 1 N l Y 3 R p b 2 4 x L 1 R h Y m x l M i 9 B d X R v U m V t b 3 Z l Z E N v b H V t b n M x L n t B Z G R y Z X N z L D F 9 J n F 1 b 3 Q 7 L C Z x d W 9 0 O 1 N l Y 3 R p b 2 4 x L 1 R h Y m x l M i 9 B d X R v U m V t b 3 Z l Z E N v b H V t b n M x L n t C b 3 J v d W d o L D J 9 J n F 1 b 3 Q 7 L C Z x d W 9 0 O 1 N l Y 3 R p b 2 4 x L 1 R h Y m x l M i 9 B d X R v U m V t b 3 Z l Z E N v b H V t b n M x L n t Q c m l j Z S w z f S Z x d W 9 0 O y w m c X V v d D t T Z W N 0 a W 9 u M S 9 U Y W J s Z T I v Q X V 0 b 1 J l b W 9 2 Z W R D b 2 x 1 b W 5 z M S 5 7 Q 2 1 y Y 2 w u I F V u a X R z L D R 9 J n F 1 b 3 Q 7 L C Z x d W 9 0 O 1 N l Y 3 R p b 2 4 x L 1 R h Y m x l M i 9 B d X R v U m V t b 3 Z l Z E N v b H V t b n M x L n t S c 2 R 0 b C 4 g V W 5 p d H M s N X 0 m c X V v d D s s J n F 1 b 3 Q 7 U 2 V j d G l v b j E v V G F i b G U y L 0 F 1 d G 9 S Z W 1 v d m V k Q 2 9 s d W 1 u c z E u e 1 B y a W N l I F B l c i B V b m l 0 L D Z 9 J n F 1 b 3 Q 7 L C Z x d W 9 0 O 1 N l Y 3 R p b 2 4 x L 1 R h Y m x l M i 9 B d X R v U m V t b 3 Z l Z E N v b H V t b n M x L n t U b 3 R h b C B B b m 5 1 Y W w g S W 5 j b 2 1 l L D d 9 J n F 1 b 3 Q 7 L C Z x d W 9 0 O 1 N l Y 3 R p b 2 4 x L 1 R h Y m x l M i 9 B d X R v U m V t b 3 Z l Z E N v b H V t b n M x L n t U Y X h l c y w 4 f S Z x d W 9 0 O y w m c X V v d D t T Z W N 0 a W 9 u M S 9 U Y W J s Z T I v Q X V 0 b 1 J l b W 9 2 Z W R D b 2 x 1 b W 5 z M S 5 7 V G 9 0 Y W w g R X h w Z W 5 z Z X M s O X 0 m c X V v d D s s J n F 1 b 3 Q 7 U 2 V j d G l v b j E v V G F i b G U y L 0 F 1 d G 9 S Z W 1 v d m V k Q 2 9 s d W 1 u c z E u e 0 1 v b n R o b H k g R X h w Z W 5 z Z X M s M T B 9 J n F 1 b 3 Q 7 L C Z x d W 9 0 O 1 N l Y 3 R p b 2 4 x L 1 R h Y m x l M i 9 B d X R v U m V t b 3 Z l Z E N v b H V t b n M x L n t D Y X A g U m F 0 Z S w x M X 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L 0 l 0 Z W 1 z P j w v T G 9 j Y W x Q Y W N r Y W d l T W V 0 Y W R h d G F G a W x l P h Y A A A B Q S w U G A A A A A A A A A A A A A A A A A A A A A A A A J g E A A A E A A A D Q j J 3 f A R X R E Y x 6 A M B P w p f r A Q A A A I 3 j V f G f 5 W F C l + V G V U x Z r C I A A A A A A g A A A A A A E G Y A A A A B A A A g A A A A a h J / t 4 a W 2 N v A s P W h j U f + 0 n / c i 5 L Q X 4 y X r D X P p M U c j Z E A A A A A D o A A A A A C A A A g A A A A q 9 y 7 4 t 8 F A P m R W / y V s t 3 c S t M e p a 9 g 3 l 6 t i m y N c P d 2 + m R Q A A A A m Q 6 r U G N a l p n z y 1 m B e F Y q k s 4 a 0 2 Z k C V P 3 v w R L c M U P c P 8 p L a B R M s o m F G h L e L I 7 b p z l r u / B f 2 x i P t S f k q Y B F K b c T g 4 W S 4 i 9 1 V b r L 2 l S k w u m Q Y h A A A A A D D l S Z N K N 8 z 0 n E 4 R + L H e L 8 + H Y i E z q j 7 N b + O o 3 P z R S C L r x 3 v Y 2 y S z N y H a H 4 Y K q b F t o i A 6 q e A F Q B 9 2 V P n u h J M u V 0 g = = < / 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2023-06-04T21:24:33Z</dcterms:modified>
</cp:coreProperties>
</file>