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erinh\Desktop\Data Analysis\projects\"/>
    </mc:Choice>
  </mc:AlternateContent>
  <xr:revisionPtr revIDLastSave="0" documentId="13_ncr:1_{D432BCA3-6FEC-4D1A-B84B-BEFF671A0571}" xr6:coauthVersionLast="47" xr6:coauthVersionMax="47" xr10:uidLastSave="{00000000-0000-0000-0000-000000000000}"/>
  <bookViews>
    <workbookView xWindow="28680" yWindow="-120" windowWidth="29040" windowHeight="15720" xr2:uid="{5AF5D4AF-D10E-435D-ABA8-B0D0494ED23E}"/>
  </bookViews>
  <sheets>
    <sheet name="Dashboard" sheetId="4" r:id="rId1"/>
    <sheet name="pivot tables" sheetId="7" r:id="rId2"/>
    <sheet name="Data" sheetId="1" r:id="rId3"/>
  </sheets>
  <definedNames>
    <definedName name="_xlchart.v1.2" hidden="1">'pivot tables'!$D$51:$D$59</definedName>
    <definedName name="_xlchart.v1.3" hidden="1">'pivot tables'!$E$51:$E$59</definedName>
    <definedName name="_xlchart.v1.6" hidden="1">'pivot tables'!$D$51:$D$59</definedName>
    <definedName name="_xlchart.v1.7" hidden="1">'pivot tables'!$E$51:$E$59</definedName>
    <definedName name="_xlchart.v2.0" hidden="1">'pivot tables'!$D$85:$D$87</definedName>
    <definedName name="_xlchart.v2.1" hidden="1">'pivot tables'!$E$85:$E$87</definedName>
    <definedName name="_xlchart.v2.4" hidden="1">'pivot tables'!$D$85:$D$87</definedName>
    <definedName name="_xlchart.v2.5" hidden="1">'pivot tables'!$E$85:$E$87</definedName>
    <definedName name="_xlchart.v2.8" hidden="1">'pivot tables'!$D$85:$D$87</definedName>
    <definedName name="_xlchart.v2.9" hidden="1">'pivot tables'!$E$85:$E$87</definedName>
    <definedName name="Slicer_Department">#N/A</definedName>
    <definedName name="Slicer_Education_Field">#N/A</definedName>
    <definedName name="Slicer_Gender">#N/A</definedName>
  </definedNames>
  <calcPr calcId="191029"/>
  <pivotCaches>
    <pivotCache cacheId="153"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5" i="7" l="1" a="1"/>
  <c r="E85" i="7" s="1"/>
  <c r="D85" i="7" a="1"/>
  <c r="D85" i="7" s="1"/>
  <c r="E51" i="7" a="1"/>
  <c r="E51" i="7" s="1"/>
  <c r="D51" i="7" a="1"/>
  <c r="D51" i="7" s="1"/>
  <c r="B35" i="7"/>
  <c r="B34" i="7"/>
  <c r="C34" i="7" l="1"/>
  <c r="C35" i="7"/>
  <c r="B14" i="7"/>
  <c r="C8" i="7"/>
  <c r="A8" i="7"/>
  <c r="B8" i="7"/>
  <c r="E8" i="7" l="1"/>
  <c r="D8" i="7"/>
  <c r="B15" i="7"/>
  <c r="C15" i="7" s="1"/>
  <c r="C14"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<sst xmlns="http://schemas.openxmlformats.org/spreadsheetml/2006/main" count="19216" uniqueCount="1570">
  <si>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</si>
  <si>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</si>
  <si>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</si>
  <si>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</si>
  <si>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</si>
  <si>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</si>
  <si>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</si>
  <si>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</si>
  <si>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</si>
  <si>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</si>
  <si>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</si>
  <si>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</si>
  <si>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</si>
  <si>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</si>
  <si>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</si>
  <si>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</si>
  <si>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</si>
  <si>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</si>
  <si>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</si>
  <si>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</si>
  <si>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</si>
  <si>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</si>
  <si>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</si>
  <si>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</si>
  <si>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</si>
  <si>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</si>
  <si>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</si>
  <si>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</si>
  <si>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</si>
  <si>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</si>
  <si>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</si>
  <si>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</si>
  <si>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</si>
  <si>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</si>
  <si>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</si>
  <si>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</si>
  <si>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</si>
  <si>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</si>
  <si>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</si>
  <si>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</si>
  <si>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</si>
  <si>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</si>
  <si>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</si>
  <si>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</si>
  <si>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</si>
  <si>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</si>
  <si>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</si>
  <si>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</si>
  <si>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</si>
  <si>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</si>
  <si>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</si>
  <si>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</si>
  <si>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</si>
  <si>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</si>
  <si>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</si>
  <si>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</si>
  <si>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</si>
  <si>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</si>
  <si>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</si>
  <si>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</si>
  <si>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</si>
  <si>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</si>
  <si>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</si>
  <si>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</si>
  <si>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</si>
  <si>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</si>
  <si>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</si>
  <si>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</si>
  <si>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</si>
  <si>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</si>
  <si>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</si>
  <si>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</si>
  <si>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</si>
  <si>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</si>
  <si>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</si>
  <si>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</si>
  <si>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</si>
  <si>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</si>
  <si>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</si>
  <si>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</si>
  <si>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</si>
  <si>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</si>
  <si>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</si>
  <si>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</si>
  <si>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</si>
  <si>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</si>
  <si>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</si>
  <si>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</si>
  <si>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</si>
  <si>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</si>
  <si>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</si>
  <si>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</si>
  <si>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</si>
  <si>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</si>
  <si>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</si>
  <si>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</si>
  <si>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</si>
  <si>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</si>
  <si>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</si>
  <si>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</si>
  <si>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</si>
  <si>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</si>
  <si>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</si>
  <si>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</si>
  <si>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</si>
  <si>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</si>
  <si>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</si>
  <si>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</si>
  <si>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</si>
  <si>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</si>
  <si>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</si>
  <si>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</si>
  <si>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</si>
  <si>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</si>
  <si>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</si>
  <si>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</si>
  <si>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</si>
  <si>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</si>
  <si>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</si>
  <si>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</si>
  <si>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</si>
  <si>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</si>
  <si>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</si>
  <si>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</si>
  <si>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</si>
  <si>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</si>
  <si>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</si>
  <si>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</si>
  <si>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</si>
  <si>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</si>
  <si>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</si>
  <si>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</si>
  <si>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</si>
  <si>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</si>
  <si>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</si>
  <si>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</si>
  <si>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</si>
  <si>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</si>
  <si>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</si>
  <si>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</si>
  <si>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</si>
  <si>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</si>
  <si>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</si>
  <si>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</si>
  <si>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</si>
  <si>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</si>
  <si>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</si>
  <si>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</si>
  <si>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</si>
  <si>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</si>
  <si>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</si>
  <si>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</si>
  <si>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</si>
  <si>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</si>
  <si>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</si>
  <si>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</si>
  <si>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</si>
  <si>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</si>
  <si>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</si>
  <si>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</si>
  <si>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</si>
  <si>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</si>
  <si>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</si>
  <si>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</si>
  <si>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</si>
  <si>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</si>
  <si>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</si>
  <si>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</si>
  <si>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</si>
  <si>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</si>
  <si>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</si>
  <si>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</si>
  <si>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</si>
  <si>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</si>
  <si>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</si>
  <si>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</si>
  <si>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</si>
  <si>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</si>
  <si>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</si>
  <si>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</si>
  <si>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</si>
  <si>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</si>
  <si>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</si>
  <si>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</si>
  <si>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</si>
  <si>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</si>
  <si>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</si>
  <si>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</si>
  <si>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</si>
  <si>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</si>
  <si>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</si>
  <si>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</si>
  <si>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</si>
  <si>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</si>
  <si>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</si>
  <si>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</si>
  <si>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</si>
  <si>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</si>
  <si>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</si>
  <si>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</si>
  <si>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</si>
  <si>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</si>
  <si>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</si>
  <si>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</si>
  <si>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</si>
  <si>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</si>
  <si>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</si>
  <si>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</si>
  <si>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</si>
  <si>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</si>
  <si>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</si>
  <si>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</si>
  <si>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</si>
  <si>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</si>
  <si>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</si>
  <si>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</si>
  <si>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</si>
  <si>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</si>
  <si>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</si>
  <si>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</si>
  <si>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</si>
  <si>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</si>
  <si>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</si>
  <si>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</si>
  <si>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</si>
  <si>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</si>
  <si>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</si>
  <si>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</si>
  <si>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</si>
  <si>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</si>
  <si>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</si>
  <si>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</si>
  <si>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</si>
  <si>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</si>
  <si>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</si>
  <si>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</si>
  <si>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</si>
  <si>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</si>
  <si>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</si>
  <si>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</si>
  <si>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</si>
  <si>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</si>
  <si>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</si>
  <si>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</si>
  <si>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</si>
  <si>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</si>
  <si>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</si>
  <si>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</si>
  <si>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</si>
  <si>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</si>
  <si>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</si>
  <si>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</si>
  <si>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</si>
  <si>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</si>
  <si>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</si>
  <si>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</si>
  <si>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</si>
  <si>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</si>
  <si>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</si>
  <si>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</si>
  <si>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</si>
  <si>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</si>
  <si>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</si>
  <si>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</si>
  <si>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</si>
  <si>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</si>
  <si>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</si>
  <si>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</si>
  <si>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</si>
  <si>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</si>
  <si>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</si>
  <si>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</si>
  <si>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</si>
  <si>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</si>
  <si>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</si>
  <si>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</si>
  <si>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</si>
  <si>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</si>
  <si>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</si>
  <si>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</si>
  <si>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</si>
  <si>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</si>
  <si>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</si>
  <si>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</si>
  <si>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</si>
  <si>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</si>
  <si>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</si>
  <si>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</si>
  <si>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</si>
  <si>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</si>
  <si>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</si>
  <si>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</si>
  <si>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</si>
  <si>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</si>
  <si>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</si>
  <si>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</si>
  <si>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</si>
  <si>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</si>
  <si>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</si>
  <si>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</si>
  <si>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</si>
  <si>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</si>
  <si>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</si>
  <si>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</si>
  <si>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</si>
  <si>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</si>
  <si>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</si>
  <si>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</si>
  <si>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</si>
  <si>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</si>
  <si>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</si>
  <si>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</si>
  <si>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</si>
  <si>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</si>
  <si>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</si>
  <si>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</si>
  <si>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</si>
  <si>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</si>
  <si>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</si>
  <si>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</si>
  <si>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</si>
  <si>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</si>
  <si>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</si>
  <si>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</si>
  <si>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</si>
  <si>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</si>
  <si>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</si>
  <si>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</si>
  <si>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</si>
  <si>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</si>
  <si>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</si>
  <si>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</si>
  <si>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</si>
  <si>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</si>
  <si>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</si>
  <si>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</si>
  <si>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</si>
  <si>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</si>
  <si>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</si>
  <si>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</si>
  <si>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</si>
  <si>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</si>
  <si>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</si>
  <si>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</si>
  <si>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</si>
  <si>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</si>
  <si>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</si>
  <si>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</si>
  <si>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</si>
  <si>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</si>
  <si>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</si>
  <si>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</si>
  <si>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</si>
  <si>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</si>
  <si>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</si>
  <si>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</si>
  <si>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</si>
  <si>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</si>
  <si>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</si>
  <si>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</si>
  <si>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</si>
  <si>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</si>
  <si>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</si>
  <si>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</si>
  <si>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</si>
  <si>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</si>
  <si>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</si>
  <si>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</si>
  <si>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</si>
  <si>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</si>
  <si>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</si>
  <si>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</si>
  <si>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</si>
  <si>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</si>
  <si>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</si>
  <si>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</si>
  <si>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</si>
  <si>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</si>
  <si>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</si>
  <si>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</si>
  <si>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</si>
  <si>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</si>
  <si>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</si>
  <si>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</si>
  <si>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</si>
  <si>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</si>
  <si>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</si>
  <si>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</si>
  <si>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</si>
  <si>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</si>
  <si>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</si>
  <si>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</si>
  <si>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</si>
  <si>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</si>
  <si>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</si>
  <si>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</si>
  <si>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</si>
  <si>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</si>
  <si>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</si>
  <si>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</si>
  <si>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</si>
  <si>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</si>
  <si>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</si>
  <si>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</si>
  <si>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</si>
  <si>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</si>
  <si>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</si>
  <si>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</si>
  <si>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</si>
  <si>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</si>
  <si>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</si>
  <si>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</si>
  <si>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</si>
  <si>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</si>
  <si>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</si>
  <si>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</si>
  <si>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</si>
  <si>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</si>
  <si>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</si>
  <si>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</si>
  <si>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</si>
  <si>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</si>
  <si>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</si>
  <si>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</si>
  <si>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</si>
  <si>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</si>
  <si>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</si>
  <si>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</si>
  <si>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</si>
  <si>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</si>
  <si>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</si>
  <si>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</si>
  <si>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</si>
  <si>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</si>
  <si>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</si>
  <si>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</si>
  <si>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</si>
  <si>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</si>
  <si>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</si>
  <si>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</si>
  <si>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</si>
  <si>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</si>
  <si>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</si>
  <si>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</si>
  <si>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</si>
  <si>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</si>
  <si>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</si>
  <si>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</si>
  <si>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</si>
  <si>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</si>
  <si>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</si>
  <si>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</si>
  <si>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</si>
  <si>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</si>
  <si>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</si>
  <si>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</si>
  <si>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</si>
  <si>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</si>
  <si>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</si>
  <si>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</si>
  <si>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</si>
  <si>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</si>
  <si>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</si>
  <si>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</si>
  <si>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</si>
  <si>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</si>
  <si>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</si>
  <si>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</si>
  <si>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</si>
  <si>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</si>
  <si>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</si>
  <si>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</si>
  <si>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</si>
  <si>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</si>
  <si>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</si>
  <si>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</si>
  <si>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</si>
  <si>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</si>
  <si>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</si>
  <si>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</si>
  <si>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</si>
  <si>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</si>
  <si>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</si>
  <si>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</si>
  <si>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</si>
  <si>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</si>
  <si>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</si>
  <si>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</si>
  <si>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</si>
  <si>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</si>
  <si>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</si>
  <si>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</si>
  <si>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</si>
  <si>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</si>
  <si>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</si>
  <si>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</si>
  <si>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</si>
  <si>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</si>
  <si>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</si>
  <si>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</si>
  <si>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</si>
  <si>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</si>
  <si>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</si>
  <si>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</si>
  <si>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</si>
  <si>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</si>
  <si>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</si>
  <si>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</si>
  <si>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</si>
  <si>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</si>
  <si>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</si>
  <si>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</si>
  <si>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</si>
  <si>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</si>
  <si>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</si>
  <si>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</si>
  <si>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</si>
  <si>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</si>
  <si>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</si>
  <si>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</si>
  <si>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</si>
  <si>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</si>
  <si>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</si>
  <si>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</si>
  <si>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</si>
  <si>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</si>
  <si>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</si>
  <si>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</si>
  <si>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</si>
  <si>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</si>
  <si>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</si>
  <si>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</si>
  <si>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</si>
  <si>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</si>
  <si>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</si>
  <si>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</si>
  <si>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</si>
  <si>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</si>
  <si>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</si>
  <si>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</si>
  <si>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</si>
  <si>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</si>
  <si>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</si>
  <si>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</si>
  <si>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</si>
  <si>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</si>
  <si>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</si>
  <si>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</si>
  <si>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</si>
  <si>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</si>
  <si>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</si>
  <si>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</si>
  <si>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</si>
  <si>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</si>
  <si>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</si>
  <si>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</si>
  <si>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</si>
  <si>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</si>
  <si>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</si>
  <si>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</si>
  <si>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</si>
  <si>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</si>
  <si>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</si>
  <si>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</si>
  <si>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</si>
  <si>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</si>
  <si>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</si>
  <si>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</si>
  <si>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</si>
  <si>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</si>
  <si>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</si>
  <si>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</si>
  <si>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</si>
  <si>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</si>
  <si>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</si>
  <si>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</si>
  <si>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</si>
  <si>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</si>
  <si>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</si>
  <si>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</si>
  <si>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</si>
  <si>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</si>
  <si>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</si>
  <si>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</si>
  <si>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</si>
  <si>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</si>
  <si>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</si>
  <si>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</si>
  <si>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</si>
  <si>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</si>
  <si>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</si>
  <si>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</si>
  <si>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</si>
  <si>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</si>
  <si>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</si>
  <si>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</si>
  <si>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</si>
  <si>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</si>
  <si>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</si>
  <si>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</si>
  <si>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</si>
  <si>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</si>
  <si>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</si>
  <si>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</si>
  <si>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</si>
  <si>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</si>
  <si>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</si>
  <si>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</si>
  <si>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</si>
  <si>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</si>
  <si>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</si>
  <si>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</si>
  <si>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</si>
  <si>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</si>
  <si>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</si>
  <si>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</si>
  <si>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</si>
  <si>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</si>
  <si>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</si>
  <si>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</si>
  <si>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</si>
  <si>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</si>
  <si>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</si>
  <si>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</si>
  <si>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</si>
  <si>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</si>
  <si>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</si>
  <si>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</si>
  <si>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</si>
  <si>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</si>
  <si>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</si>
  <si>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</si>
  <si>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</si>
  <si>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</si>
  <si>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</si>
  <si>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</si>
  <si>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</si>
  <si>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</si>
  <si>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</si>
  <si>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</si>
  <si>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</si>
  <si>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</si>
  <si>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</si>
  <si>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</si>
  <si>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</si>
  <si>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</si>
  <si>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</si>
  <si>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</si>
  <si>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</si>
  <si>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</si>
  <si>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</si>
  <si>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</si>
  <si>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</si>
  <si>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</si>
  <si>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</si>
  <si>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</si>
  <si>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</si>
  <si>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</si>
  <si>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</si>
  <si>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</si>
  <si>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</si>
  <si>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</si>
  <si>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</si>
  <si>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</si>
  <si>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</si>
  <si>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</si>
  <si>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</si>
  <si>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</si>
  <si>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</si>
  <si>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</si>
  <si>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</si>
  <si>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</si>
  <si>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</si>
  <si>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</si>
  <si>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</si>
  <si>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</si>
  <si>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</si>
  <si>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</si>
  <si>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</si>
  <si>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</si>
  <si>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</si>
  <si>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</si>
  <si>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</si>
  <si>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</si>
  <si>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</si>
  <si>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</si>
  <si>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</si>
  <si>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</si>
  <si>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</si>
  <si>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</si>
  <si>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</si>
  <si>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</si>
  <si>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</si>
  <si>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</si>
  <si>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</si>
  <si>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</si>
  <si>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</si>
  <si>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</si>
  <si>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</si>
  <si>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</si>
  <si>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</si>
  <si>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</si>
  <si>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</si>
  <si>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</si>
  <si>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</si>
  <si>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</si>
  <si>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</si>
  <si>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</si>
  <si>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</si>
  <si>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</si>
  <si>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</si>
  <si>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</si>
  <si>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</si>
  <si>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</si>
  <si>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</si>
  <si>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</si>
  <si>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</si>
  <si>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</si>
  <si>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</si>
  <si>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</si>
  <si>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</si>
  <si>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</si>
  <si>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</si>
  <si>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</si>
  <si>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</si>
  <si>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</si>
  <si>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</si>
  <si>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</si>
  <si>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</si>
  <si>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</si>
  <si>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</si>
  <si>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</si>
  <si>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</si>
  <si>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</si>
  <si>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</si>
  <si>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</si>
  <si>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</si>
  <si>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</si>
  <si>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</si>
  <si>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</si>
  <si>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</si>
  <si>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</si>
  <si>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</si>
  <si>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</si>
  <si>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</si>
  <si>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</si>
  <si>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</si>
  <si>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</si>
  <si>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</si>
  <si>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</si>
  <si>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</si>
  <si>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</si>
  <si>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</si>
  <si>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</si>
  <si>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</si>
  <si>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</si>
  <si>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</si>
  <si>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</si>
  <si>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</si>
  <si>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</si>
  <si>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</si>
  <si>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</si>
  <si>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</si>
  <si>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</si>
  <si>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</si>
  <si>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</si>
  <si>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</si>
  <si>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</si>
  <si>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</si>
  <si>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</si>
  <si>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</si>
  <si>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</si>
  <si>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</si>
  <si>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</si>
  <si>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</si>
  <si>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</si>
  <si>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</si>
  <si>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</si>
  <si>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</si>
  <si>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</si>
  <si>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</si>
  <si>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</si>
  <si>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</si>
  <si>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</si>
  <si>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</si>
  <si>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</si>
  <si>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</si>
  <si>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</si>
  <si>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</si>
  <si>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</si>
  <si>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</si>
  <si>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</si>
  <si>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</si>
  <si>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</si>
  <si>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</si>
  <si>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</si>
  <si>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</si>
  <si>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</si>
  <si>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</si>
  <si>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</si>
  <si>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</si>
  <si>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</si>
  <si>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</si>
  <si>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</si>
  <si>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</si>
  <si>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</si>
  <si>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</si>
  <si>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</si>
  <si>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</si>
  <si>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</si>
  <si>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</si>
  <si>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</si>
  <si>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</si>
  <si>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</si>
  <si>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</si>
  <si>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</si>
  <si>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</si>
  <si>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</si>
  <si>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</si>
  <si>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</si>
  <si>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</si>
  <si>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</si>
  <si>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</si>
  <si>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</si>
  <si>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</si>
  <si>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</si>
  <si>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</si>
  <si>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</si>
  <si>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</si>
  <si>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</si>
  <si>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</si>
  <si>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</si>
  <si>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</si>
  <si>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</si>
  <si>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</si>
  <si>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</si>
  <si>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</si>
  <si>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</si>
  <si>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</si>
  <si>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</si>
  <si>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</si>
  <si>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</si>
  <si>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</si>
  <si>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</si>
  <si>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</si>
  <si>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</si>
  <si>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</si>
  <si>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</si>
  <si>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</si>
  <si>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</si>
  <si>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</si>
  <si>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</si>
  <si>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</si>
  <si>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</si>
  <si>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</si>
  <si>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</si>
  <si>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</si>
  <si>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</si>
  <si>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</si>
  <si>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</si>
  <si>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</si>
  <si>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</si>
  <si>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</si>
  <si>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</si>
  <si>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</si>
  <si>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</si>
  <si>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</si>
  <si>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</si>
  <si>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</si>
  <si>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</si>
  <si>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</si>
  <si>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</si>
  <si>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</si>
  <si>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</si>
  <si>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</si>
  <si>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</si>
  <si>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</si>
  <si>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</si>
  <si>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</si>
  <si>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</si>
  <si>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</si>
  <si>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</si>
  <si>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</si>
  <si>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</si>
  <si>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</si>
  <si>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</si>
  <si>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</si>
  <si>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</si>
  <si>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</si>
  <si>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</si>
  <si>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</si>
  <si>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</si>
  <si>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</si>
  <si>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</si>
  <si>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</si>
  <si>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</si>
  <si>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</si>
  <si>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</si>
  <si>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</si>
  <si>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</si>
  <si>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</si>
  <si>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</si>
  <si>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</si>
  <si>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</si>
  <si>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</si>
  <si>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</si>
  <si>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</si>
  <si>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</si>
  <si>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</si>
  <si>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</si>
  <si>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</si>
  <si>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</si>
  <si>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</si>
  <si>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</si>
  <si>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</si>
  <si>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</si>
  <si>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</si>
  <si>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</si>
  <si>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</si>
  <si>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</si>
  <si>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</si>
  <si>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</si>
  <si>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</si>
  <si>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</si>
  <si>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</si>
  <si>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</si>
  <si>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</si>
  <si>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</si>
  <si>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</si>
  <si>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</si>
  <si>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</si>
  <si>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</si>
  <si>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</si>
  <si>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</si>
  <si>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</si>
  <si>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</si>
  <si>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</si>
  <si>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</si>
  <si>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</si>
  <si>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</si>
  <si>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</si>
  <si>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</si>
  <si>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</si>
  <si>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</si>
  <si>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</si>
  <si>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</si>
  <si>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</si>
  <si>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</si>
  <si>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</si>
  <si>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</si>
  <si>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</si>
  <si>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</si>
  <si>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</si>
  <si>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</si>
  <si>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</si>
  <si>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</si>
  <si>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</si>
  <si>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</si>
  <si>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</si>
  <si>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</si>
  <si>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</si>
  <si>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</si>
  <si>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</si>
  <si>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</si>
  <si>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</si>
  <si>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</si>
  <si>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</si>
  <si>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</si>
  <si>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</si>
  <si>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</si>
  <si>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</si>
  <si>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</si>
  <si>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</si>
  <si>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</si>
  <si>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</si>
  <si>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</si>
  <si>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</si>
  <si>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</si>
  <si>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</si>
  <si>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</si>
  <si>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</si>
  <si>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</si>
  <si>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</si>
  <si>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</si>
  <si>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</si>
  <si>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</si>
  <si>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</si>
  <si>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</si>
  <si>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</si>
  <si>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</si>
  <si>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</si>
  <si>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</si>
  <si>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</si>
  <si>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</si>
  <si>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</si>
  <si>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</si>
  <si>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</si>
  <si>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</si>
  <si>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</si>
  <si>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</si>
  <si>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</si>
  <si>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</si>
  <si>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</si>
  <si>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</si>
  <si>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</si>
  <si>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</si>
  <si>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</si>
  <si>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</si>
  <si>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</si>
  <si>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</si>
  <si>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</si>
  <si>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</si>
  <si>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</si>
  <si>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</si>
  <si>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</si>
  <si>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</si>
  <si>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</si>
  <si>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</si>
  <si>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</si>
  <si>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</si>
  <si>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</si>
  <si>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</si>
  <si>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</si>
  <si>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</si>
  <si>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</si>
  <si>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</si>
  <si>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</si>
  <si>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</si>
  <si>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</si>
  <si>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</si>
  <si>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</si>
  <si>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</si>
  <si>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</si>
  <si>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</si>
  <si>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</si>
  <si>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</si>
  <si>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</si>
  <si>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</si>
  <si>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</si>
  <si>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</si>
  <si>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</si>
  <si>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</si>
  <si>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</si>
  <si>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</si>
  <si>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</si>
  <si>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</si>
  <si>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</si>
  <si>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</si>
  <si>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</si>
  <si>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</si>
  <si>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</si>
  <si>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</si>
  <si>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</si>
  <si>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</si>
  <si>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</si>
  <si>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</si>
  <si>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</si>
  <si>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</si>
  <si>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</si>
  <si>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</si>
  <si>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</si>
  <si>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</si>
  <si>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</si>
  <si>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</si>
  <si>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</si>
  <si>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</si>
  <si>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</si>
  <si>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</si>
  <si>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</si>
  <si>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</si>
  <si>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</si>
  <si>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</si>
  <si>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</si>
  <si>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</si>
  <si>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</si>
  <si>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</si>
  <si>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</si>
  <si>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</si>
  <si>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</si>
  <si>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</si>
  <si>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</si>
  <si>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</si>
  <si>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</si>
  <si>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</si>
  <si>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</si>
  <si>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</si>
  <si>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</si>
  <si>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</si>
  <si>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</si>
  <si>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</si>
  <si>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</si>
  <si>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</si>
  <si>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</si>
  <si>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</si>
  <si>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</si>
  <si>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</si>
  <si>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</si>
  <si>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</si>
  <si>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</si>
  <si>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</si>
  <si>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</si>
  <si>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</si>
  <si>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</si>
  <si>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</si>
  <si>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</si>
  <si>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</si>
  <si>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</si>
  <si>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</si>
  <si>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</si>
  <si>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</si>
  <si>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</si>
  <si>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</si>
  <si>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</si>
  <si>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</si>
  <si>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</si>
  <si>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</si>
  <si>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</si>
  <si>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</si>
  <si>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</si>
  <si>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</si>
  <si>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</si>
  <si>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</si>
  <si>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</si>
  <si>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</si>
  <si>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</si>
  <si>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</si>
  <si>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</si>
  <si>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</si>
  <si>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</si>
  <si>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</si>
  <si>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</si>
  <si>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</si>
  <si>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</si>
  <si>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</si>
  <si>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</si>
  <si>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</si>
  <si>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</si>
  <si>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</si>
  <si>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</si>
  <si>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</si>
  <si>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</si>
  <si>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</si>
  <si>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</si>
  <si>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</si>
  <si>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</si>
  <si>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</si>
  <si>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</si>
  <si>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</si>
  <si>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</si>
  <si>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</si>
  <si>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</si>
  <si>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</si>
  <si>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</si>
  <si>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</si>
  <si>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</si>
  <si>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</si>
  <si>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</si>
  <si>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</si>
  <si>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</si>
  <si>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</si>
  <si>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</si>
  <si>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</si>
  <si>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</si>
  <si>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</si>
  <si>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</si>
  <si>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</si>
  <si>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</si>
  <si>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</si>
  <si>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</si>
  <si>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</si>
  <si>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</si>
  <si>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</si>
  <si>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</si>
  <si>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</si>
  <si>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</si>
  <si>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</si>
  <si>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</si>
  <si>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</si>
  <si>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</si>
  <si>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</si>
  <si>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</si>
  <si>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</si>
  <si>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</si>
  <si>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</si>
  <si>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</si>
  <si>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</si>
  <si>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</si>
  <si>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</si>
  <si>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</si>
  <si>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</si>
  <si>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</si>
  <si>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</si>
  <si>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</si>
  <si>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</si>
  <si>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</si>
  <si>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</si>
  <si>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</si>
  <si>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</si>
  <si>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</si>
  <si>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</si>
  <si>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</si>
  <si>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</si>
  <si>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</si>
  <si>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</si>
  <si>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</si>
  <si>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</si>
  <si>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</si>
  <si>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</si>
  <si>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</si>
  <si>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</si>
  <si>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</si>
  <si>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</si>
  <si>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</si>
  <si>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</si>
  <si>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</si>
  <si>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</si>
  <si>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</si>
  <si>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</si>
  <si>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</si>
  <si>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</si>
  <si>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</si>
  <si>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</si>
  <si>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</si>
  <si>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</si>
  <si>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</si>
  <si>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</si>
  <si>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</si>
  <si>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</si>
  <si>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</si>
  <si>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</si>
  <si>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</si>
  <si>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</si>
  <si>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</si>
  <si>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</si>
  <si>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</si>
  <si>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</si>
  <si>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</si>
  <si>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</si>
  <si>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</si>
  <si>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</si>
  <si>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</si>
  <si>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</si>
  <si>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</si>
  <si>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</si>
  <si>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</si>
  <si>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</si>
  <si>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</si>
  <si>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</si>
  <si>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</si>
  <si>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</si>
  <si>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</si>
  <si>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</si>
  <si>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</si>
  <si>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</si>
  <si>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</si>
  <si>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</si>
  <si>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</si>
  <si>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</si>
  <si>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</si>
  <si>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</si>
  <si>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</si>
  <si>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</si>
  <si>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</si>
  <si>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</si>
  <si>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</si>
  <si>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</si>
  <si>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</si>
  <si>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</si>
  <si>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</si>
  <si>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</si>
  <si>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</si>
  <si>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</si>
  <si>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</si>
  <si>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</si>
  <si>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</si>
  <si>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</si>
  <si>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</si>
  <si>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</si>
  <si>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</si>
  <si>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</si>
  <si>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</si>
  <si>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</si>
  <si>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</si>
  <si>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</si>
  <si>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</si>
  <si>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</si>
  <si>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</si>
  <si>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</si>
  <si>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</si>
  <si>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</si>
  <si>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</si>
  <si>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</si>
  <si>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</si>
  <si>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</si>
  <si>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</si>
  <si>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</si>
  <si>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</si>
  <si>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</si>
  <si>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</si>
  <si>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</si>
  <si>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</si>
  <si>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</si>
  <si>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</si>
  <si>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</si>
  <si>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</si>
  <si>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</si>
  <si>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</si>
  <si>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</si>
  <si>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</si>
  <si>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</si>
  <si>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</si>
  <si>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</si>
  <si>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</si>
  <si>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</si>
  <si>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</si>
  <si>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</si>
  <si>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</si>
  <si>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</si>
  <si>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</si>
  <si>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</si>
  <si>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</si>
  <si>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</si>
  <si>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</si>
  <si>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</si>
  <si>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</si>
  <si>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</si>
  <si>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</si>
  <si>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</si>
  <si>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</si>
  <si>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</si>
  <si>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</si>
  <si>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</si>
  <si>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</si>
  <si>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</si>
  <si>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</si>
  <si>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</si>
  <si>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</si>
  <si>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</si>
  <si>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</si>
  <si>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</si>
  <si>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</si>
  <si>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</si>
  <si>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</si>
  <si>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</si>
  <si>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</si>
  <si>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</si>
  <si>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</si>
  <si>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</si>
  <si>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</si>
  <si>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</si>
  <si>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</si>
  <si>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</si>
  <si>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</si>
  <si>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</si>
  <si>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</si>
  <si>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</si>
  <si>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</si>
  <si>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</si>
  <si>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</si>
  <si>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</si>
  <si>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</si>
  <si>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</si>
  <si>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</si>
  <si>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</si>
  <si>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</si>
  <si>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</si>
  <si>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</si>
  <si>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</si>
  <si>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</si>
  <si>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</si>
  <si>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</si>
  <si>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</si>
  <si>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</si>
  <si>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</si>
  <si>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</si>
  <si>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</si>
  <si>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</si>
  <si>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</si>
  <si>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</si>
  <si>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</si>
  <si>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</si>
  <si>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</si>
  <si>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</si>
  <si>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</si>
  <si>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</si>
  <si>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</si>
  <si>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</si>
  <si>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</si>
  <si>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</si>
  <si>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</si>
  <si>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</si>
  <si>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</si>
  <si>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</si>
  <si>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</si>
  <si>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</si>
  <si>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</si>
  <si>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</si>
  <si>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</si>
  <si>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</si>
  <si>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</si>
  <si>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</si>
  <si>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</si>
  <si>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</si>
  <si>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</si>
  <si>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</si>
  <si>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</si>
  <si>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</si>
  <si>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</si>
  <si>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</si>
  <si>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</si>
  <si>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</si>
  <si>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</si>
  <si>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</si>
  <si>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</si>
  <si>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</si>
  <si>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</si>
  <si>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</si>
  <si>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</si>
  <si>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</si>
  <si>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</si>
  <si>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</si>
  <si>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</si>
  <si>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</si>
  <si>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</si>
  <si>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</si>
  <si>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</si>
  <si>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</si>
  <si>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</si>
  <si>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</si>
  <si>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</si>
  <si>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</si>
  <si>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</si>
  <si>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</si>
  <si>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</si>
  <si>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</si>
  <si>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</si>
  <si>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</si>
  <si>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</si>
  <si>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</si>
  <si>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</si>
  <si>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</si>
  <si>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</si>
  <si>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</si>
  <si>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</si>
  <si>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</si>
  <si>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</si>
  <si>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</si>
  <si>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</si>
  <si>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</si>
  <si>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</si>
  <si>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</si>
  <si>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</si>
  <si>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</si>
  <si>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</si>
  <si>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</si>
  <si>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</si>
  <si>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</si>
  <si>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</si>
  <si>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</si>
  <si>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</si>
  <si>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</si>
  <si>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</si>
  <si>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</si>
  <si>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</si>
  <si>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</si>
  <si>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</si>
  <si>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</si>
  <si>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</si>
  <si>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</si>
  <si>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</si>
  <si>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</si>
  <si>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</si>
  <si>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</si>
  <si>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</si>
  <si>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</si>
  <si>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</si>
  <si>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</si>
  <si>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</si>
  <si>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</si>
  <si>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</si>
  <si>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</si>
  <si>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</si>
  <si>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</si>
  <si>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</si>
  <si>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</si>
  <si>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</si>
  <si>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</si>
  <si>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</si>
  <si>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</si>
  <si>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</si>
  <si>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</si>
  <si>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</si>
  <si>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</si>
  <si>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</si>
  <si>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</si>
  <si>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</si>
  <si>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</si>
  <si>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</si>
  <si>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</si>
  <si>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</si>
  <si>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</si>
  <si>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</si>
  <si>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</si>
  <si>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</si>
  <si>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</si>
  <si>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</si>
  <si>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</si>
  <si>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</si>
  <si>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</si>
  <si>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</si>
  <si>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</si>
  <si>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</si>
  <si>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</si>
  <si>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</si>
  <si>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</si>
  <si>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</si>
  <si>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</si>
  <si>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</si>
  <si>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</si>
  <si>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</si>
  <si>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</si>
  <si>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</si>
  <si>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</si>
  <si>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</si>
  <si>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</si>
  <si>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</si>
  <si>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</si>
  <si>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</si>
  <si>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</si>
  <si>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</si>
  <si>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</si>
  <si>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</si>
  <si>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</si>
  <si>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</si>
  <si>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</si>
  <si>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</si>
  <si>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</si>
  <si>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</si>
  <si>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</si>
  <si>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</si>
  <si>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</si>
  <si>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</si>
  <si>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</si>
  <si>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</si>
  <si>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</si>
  <si>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</si>
  <si>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</si>
  <si>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</si>
  <si>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</si>
  <si>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</si>
  <si>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</si>
  <si>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</si>
  <si>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</si>
  <si>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</si>
  <si>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</si>
  <si>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</si>
  <si>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</si>
  <si>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</si>
  <si>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</si>
  <si>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</si>
  <si>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</si>
  <si>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</si>
  <si>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</si>
  <si>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</si>
  <si>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Balance Rating</t>
  </si>
  <si>
    <t>Grand Total</t>
  </si>
  <si>
    <t>Count of Employee Count</t>
  </si>
  <si>
    <t>Job Function</t>
  </si>
  <si>
    <t>25 and Under</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</si>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</sst>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
  </numFmts>
  <fonts count="3" x14ac:knownFonts="1">
    <font>
      <sz val="12"/>
      <color theme="1"/>
      <name val="Calibri"/>
      <family val="2"/>
      <scheme val="minor"/>
    </font>
    <font>
      <sz val="12"/>
      <color theme="1"/>
      <name val="Calibri"/>
      <family val="2"/>
      <scheme val="minor"/>
    </font>
    <font>
      <sz val="12"/>
      <color theme="5" tint="-0.499984740745262"/>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164" fontId="0" fillId="0" borderId="0" xfId="0" applyNumberFormat="1"/>
    <xf numFmtId="1" fontId="0" fillId="0" borderId="0" xfId="0" applyNumberFormat="1"/>
    <xf numFmtId="165" fontId="0" fillId="0" borderId="0" xfId="1" applyNumberFormat="1" applyFont="1"/>
    <xf numFmtId="0" fontId="2" fillId="2" borderId="0" xfId="0" applyFont="1" applyFill="1"/>
    <xf numFmtId="0" fontId="0" fillId="0" borderId="0" xfId="0" pivotButton="1"/>
    <xf numFmtId="0" fontId="0" fillId="0" borderId="0" xfId="0" applyNumberFormat="1"/>
    <xf numFmtId="9" fontId="0" fillId="0" borderId="0" xfId="1" applyFont="1"/>
    <xf numFmtId="10" fontId="0" fillId="0" borderId="0" xfId="0" applyNumberFormat="1"/>
  </cellXfs>
  <cellStyles count="2">
    <cellStyle name="Normal" xfId="0" builtinId="0"/>
    <cellStyle name="Percent" xfId="1" builtinId="5"/>
  </cellStyles>
  <dxfs count="6">
    <dxf>
      <numFmt numFmtId="0" formatCode="General"/>
    </dxf>
    <dxf>
      <numFmt numFmtId="35" formatCode="_(* #,##0.00_);_(* \(#,##0.00\);_(* &quot;-&quot;??_);_(@_)"/>
    </dxf>
    <dxf>
      <numFmt numFmtId="0" formatCode="General"/>
    </dxf>
    <dxf>
      <numFmt numFmtId="164" formatCode="0.0"/>
    </dxf>
    <dxf>
      <numFmt numFmtId="1" formatCode="0"/>
    </dxf>
    <dxf>
      <fill>
        <patternFill>
          <bgColor theme="0" tint="-4.9989318521683403E-2"/>
        </patternFill>
      </fill>
    </dxf>
  </dxfs>
  <tableStyles count="1" defaultTableStyle="TableStyleMedium2" defaultPivotStyle="PivotStyleLight16">
    <tableStyle name="new slicer" pivot="0" table="0" count="4" xr9:uid="{BE930C74-8004-40AA-9480-33E05C624CC2}">
      <tableStyleElement type="wholeTable" dxfId="5"/>
    </tableStyle>
  </tableStyles>
  <colors>
    <mruColors>
      <color rgb="FF0F6B75"/>
      <color rgb="FFA3EFF3"/>
      <color rgb="FF740635"/>
      <color rgb="FFE6B0CF"/>
      <color rgb="FF47333E"/>
      <color rgb="FF5E2643"/>
      <color rgb="FF602928"/>
    </mruColors>
  </colors>
  <extLst>
    <ext xmlns:x14="http://schemas.microsoft.com/office/spreadsheetml/2009/9/main" uri="{46F421CA-312F-682f-3DD2-61675219B42D}">
      <x14:dxfs count="3">
        <dxf>
          <fill>
            <gradientFill>
              <stop position="0">
                <color theme="2" tint="-0.74901577806939912"/>
              </stop>
              <stop position="1">
                <color theme="2" tint="-0.25098422193060094"/>
              </stop>
            </gradientFill>
          </fill>
        </dxf>
        <dxf>
          <font>
            <b/>
            <i val="0"/>
            <color theme="0"/>
            <name val="Calibri"/>
            <family val="2"/>
            <scheme val="minor"/>
          </font>
          <fill>
            <gradientFill>
              <stop position="0">
                <color theme="9" tint="-0.25098422193060094"/>
              </stop>
              <stop position="1">
                <color theme="9" tint="0.40000610370189521"/>
              </stop>
            </gradientFill>
          </fill>
        </dxf>
        <dxf>
          <fill>
            <gradientFill>
              <stop position="0">
                <color theme="1"/>
              </stop>
              <stop position="1">
                <color theme="2" tint="-0.49803155613879818"/>
              </stop>
            </gradientFill>
          </fill>
        </dxf>
      </x14:dxfs>
    </ext>
    <ext xmlns:x14="http://schemas.microsoft.com/office/spreadsheetml/2009/9/main" uri="{EB79DEF2-80B8-43e5-95BD-54CBDDF9020C}">
      <x14:slicerStyles defaultSlicerStyle="SlicerStyleLight1">
        <x14:slicerStyle name="new 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50000"/>
                    </a:schemeClr>
                  </a:gs>
                  <a:gs pos="100000">
                    <a:schemeClr val="accent6">
                      <a:lumMod val="50000"/>
                    </a:schemeClr>
                  </a:gs>
                </a:gsLst>
                <a:lin ang="5400000" scaled="1"/>
              </a:gradFill>
              <a:ln w="19050">
                <a:noFill/>
              </a:ln>
              <a:effectLst/>
            </c:spPr>
            <c:extLst>
              <c:ext xmlns:c16="http://schemas.microsoft.com/office/drawing/2014/chart" uri="{C3380CC4-5D6E-409C-BE32-E72D297353CC}">
                <c16:uniqueId val="{00000001-4BCE-496B-8EC2-7CBF69FF1804}"/>
              </c:ext>
            </c:extLst>
          </c:dPt>
          <c:dPt>
            <c:idx val="1"/>
            <c:bubble3D val="0"/>
            <c:spPr>
              <a:solidFill>
                <a:schemeClr val="bg1">
                  <a:alpha val="95000"/>
                </a:schemeClr>
              </a:solidFill>
              <a:ln w="19050">
                <a:noFill/>
              </a:ln>
              <a:effectLst/>
            </c:spPr>
            <c:extLst>
              <c:ext xmlns:c16="http://schemas.microsoft.com/office/drawing/2014/chart" uri="{C3380CC4-5D6E-409C-BE32-E72D297353CC}">
                <c16:uniqueId val="{00000003-4BCE-496B-8EC2-7CBF69FF1804}"/>
              </c:ext>
            </c:extLst>
          </c:dPt>
          <c:val>
            <c:numRef>
              <c:f>'pivot tables'!$C$14:$C$15</c:f>
              <c:numCache>
                <c:formatCode>General</c:formatCode>
                <c:ptCount val="2"/>
                <c:pt idx="0">
                  <c:v>0.65663265306122454</c:v>
                </c:pt>
                <c:pt idx="1">
                  <c:v>0.34336734693877546</c:v>
                </c:pt>
              </c:numCache>
            </c:numRef>
          </c:val>
          <c:extLst>
            <c:ext xmlns:c16="http://schemas.microsoft.com/office/drawing/2014/chart" uri="{C3380CC4-5D6E-409C-BE32-E72D297353CC}">
              <c16:uniqueId val="{00000004-4BCE-496B-8EC2-7CBF69FF1804}"/>
            </c:ext>
          </c:extLst>
        </c:ser>
        <c:dLbls>
          <c:showLegendKey val="0"/>
          <c:showVal val="0"/>
          <c:showCatName val="0"/>
          <c:showSerName val="0"/>
          <c:showPercent val="0"/>
          <c:showBubbleSize val="0"/>
          <c:showLeaderLines val="1"/>
        </c:dLbls>
        <c:firstSliceAng val="0"/>
        <c:holeSize val="66"/>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val>
            <c:numRef>
              <c:f>'pivot tables'!$B$14</c:f>
              <c:numCache>
                <c:formatCode>0.0</c:formatCode>
                <c:ptCount val="1"/>
                <c:pt idx="0">
                  <c:v>2.6265306122448981</c:v>
                </c:pt>
              </c:numCache>
            </c:numRef>
          </c:val>
          <c:extLst>
            <c:ext xmlns:c16="http://schemas.microsoft.com/office/drawing/2014/chart" uri="{C3380CC4-5D6E-409C-BE32-E72D297353CC}">
              <c16:uniqueId val="{00000000-9FA5-4C75-B407-67BF6CB5C1B1}"/>
            </c:ext>
          </c:extLst>
        </c:ser>
        <c:ser>
          <c:idx val="1"/>
          <c:order val="1"/>
          <c:spPr>
            <a:solidFill>
              <a:schemeClr val="accent2"/>
            </a:solidFill>
            <a:ln>
              <a:noFill/>
            </a:ln>
            <a:effectLst/>
          </c:spPr>
          <c:invertIfNegative val="0"/>
          <c:val>
            <c:numRef>
              <c:f>'pivot tables'!$B$15</c:f>
              <c:numCache>
                <c:formatCode>0.0</c:formatCode>
                <c:ptCount val="1"/>
                <c:pt idx="0">
                  <c:v>1.3734693877551019</c:v>
                </c:pt>
              </c:numCache>
            </c:numRef>
          </c:val>
          <c:extLst>
            <c:ext xmlns:c16="http://schemas.microsoft.com/office/drawing/2014/chart" uri="{C3380CC4-5D6E-409C-BE32-E72D297353CC}">
              <c16:uniqueId val="{00000001-9FA5-4C75-B407-67BF6CB5C1B1}"/>
            </c:ext>
          </c:extLst>
        </c:ser>
        <c:dLbls>
          <c:showLegendKey val="0"/>
          <c:showVal val="0"/>
          <c:showCatName val="0"/>
          <c:showSerName val="0"/>
          <c:showPercent val="0"/>
          <c:showBubbleSize val="0"/>
        </c:dLbls>
        <c:gapWidth val="0"/>
        <c:overlap val="100"/>
        <c:axId val="633446639"/>
        <c:axId val="633465359"/>
      </c:barChart>
      <c:catAx>
        <c:axId val="633446639"/>
        <c:scaling>
          <c:orientation val="minMax"/>
        </c:scaling>
        <c:delete val="1"/>
        <c:axPos val="l"/>
        <c:numFmt formatCode="General" sourceLinked="1"/>
        <c:majorTickMark val="none"/>
        <c:minorTickMark val="none"/>
        <c:tickLblPos val="nextTo"/>
        <c:crossAx val="633465359"/>
        <c:crosses val="autoZero"/>
        <c:auto val="1"/>
        <c:lblAlgn val="ctr"/>
        <c:lblOffset val="100"/>
        <c:noMultiLvlLbl val="0"/>
      </c:catAx>
      <c:valAx>
        <c:axId val="633465359"/>
        <c:scaling>
          <c:orientation val="minMax"/>
          <c:max val="4"/>
        </c:scaling>
        <c:delete val="1"/>
        <c:axPos val="b"/>
        <c:numFmt formatCode="0.0" sourceLinked="1"/>
        <c:majorTickMark val="none"/>
        <c:minorTickMark val="none"/>
        <c:tickLblPos val="nextTo"/>
        <c:crossAx val="633446639"/>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5E2643"/>
                  </a:gs>
                  <a:gs pos="100000">
                    <a:srgbClr val="E6B0CF"/>
                  </a:gs>
                </a:gsLst>
                <a:lin ang="10800000" scaled="0"/>
              </a:gradFill>
              <a:ln w="19050">
                <a:noFill/>
              </a:ln>
              <a:effectLst/>
            </c:spPr>
            <c:extLst>
              <c:ext xmlns:c16="http://schemas.microsoft.com/office/drawing/2014/chart" uri="{C3380CC4-5D6E-409C-BE32-E72D297353CC}">
                <c16:uniqueId val="{00000001-B636-40F6-895C-9AE7BA56A88D}"/>
              </c:ext>
            </c:extLst>
          </c:dPt>
          <c:dPt>
            <c:idx val="1"/>
            <c:bubble3D val="0"/>
            <c:spPr>
              <a:solidFill>
                <a:schemeClr val="bg2">
                  <a:lumMod val="90000"/>
                </a:schemeClr>
              </a:solidFill>
              <a:ln w="19050">
                <a:noFill/>
              </a:ln>
              <a:effectLst/>
            </c:spPr>
            <c:extLst>
              <c:ext xmlns:c16="http://schemas.microsoft.com/office/drawing/2014/chart" uri="{C3380CC4-5D6E-409C-BE32-E72D297353CC}">
                <c16:uniqueId val="{00000003-B636-40F6-895C-9AE7BA56A88D}"/>
              </c:ext>
            </c:extLst>
          </c:dPt>
          <c:val>
            <c:numRef>
              <c:f>'pivot tables'!$C$34:$C$35</c:f>
              <c:numCache>
                <c:formatCode>0%</c:formatCode>
                <c:ptCount val="2"/>
                <c:pt idx="0">
                  <c:v>0.4</c:v>
                </c:pt>
                <c:pt idx="1">
                  <c:v>0.6</c:v>
                </c:pt>
              </c:numCache>
            </c:numRef>
          </c:val>
          <c:extLst>
            <c:ext xmlns:c16="http://schemas.microsoft.com/office/drawing/2014/chart" uri="{C3380CC4-5D6E-409C-BE32-E72D297353CC}">
              <c16:uniqueId val="{00000004-B636-40F6-895C-9AE7BA56A88D}"/>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lumMod val="95000"/>
              </a:schemeClr>
            </a:solidFill>
            <a:ln>
              <a:noFill/>
            </a:ln>
          </c:spPr>
          <c:dPt>
            <c:idx val="0"/>
            <c:bubble3D val="0"/>
            <c:spPr>
              <a:solidFill>
                <a:schemeClr val="bg2">
                  <a:lumMod val="90000"/>
                </a:schemeClr>
              </a:solidFill>
              <a:ln w="19050">
                <a:noFill/>
              </a:ln>
              <a:effectLst/>
            </c:spPr>
            <c:extLst>
              <c:ext xmlns:c16="http://schemas.microsoft.com/office/drawing/2014/chart" uri="{C3380CC4-5D6E-409C-BE32-E72D297353CC}">
                <c16:uniqueId val="{00000001-C01A-407A-86BC-BF270A256168}"/>
              </c:ext>
            </c:extLst>
          </c:dPt>
          <c:dPt>
            <c:idx val="1"/>
            <c:bubble3D val="0"/>
            <c:spPr>
              <a:gradFill>
                <a:gsLst>
                  <a:gs pos="0">
                    <a:srgbClr val="0F6B75"/>
                  </a:gs>
                  <a:gs pos="100000">
                    <a:srgbClr val="A3EFF3"/>
                  </a:gs>
                </a:gsLst>
                <a:lin ang="10800000" scaled="0"/>
              </a:gradFill>
              <a:ln w="19050">
                <a:noFill/>
              </a:ln>
              <a:effectLst/>
            </c:spPr>
            <c:extLst>
              <c:ext xmlns:c16="http://schemas.microsoft.com/office/drawing/2014/chart" uri="{C3380CC4-5D6E-409C-BE32-E72D297353CC}">
                <c16:uniqueId val="{00000003-C01A-407A-86BC-BF270A256168}"/>
              </c:ext>
            </c:extLst>
          </c:dPt>
          <c:val>
            <c:numRef>
              <c:f>'pivot tables'!$C$34:$C$35</c:f>
              <c:numCache>
                <c:formatCode>0%</c:formatCode>
                <c:ptCount val="2"/>
                <c:pt idx="0">
                  <c:v>0.4</c:v>
                </c:pt>
                <c:pt idx="1">
                  <c:v>0.6</c:v>
                </c:pt>
              </c:numCache>
            </c:numRef>
          </c:val>
          <c:extLst>
            <c:ext xmlns:c16="http://schemas.microsoft.com/office/drawing/2014/chart" uri="{C3380CC4-5D6E-409C-BE32-E72D297353CC}">
              <c16:uniqueId val="{00000004-C01A-407A-86BC-BF270A256168}"/>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Dashboard - HR analytics.xlsx]pivot tables!Attrition by Education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6">
                  <a:lumMod val="75000"/>
                </a:schemeClr>
              </a:gs>
              <a:gs pos="100000">
                <a:schemeClr val="accent6">
                  <a:lumMod val="50000"/>
                </a:schemeClr>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tables'!$B$40</c:f>
              <c:strCache>
                <c:ptCount val="1"/>
                <c:pt idx="0">
                  <c:v>Total</c:v>
                </c:pt>
              </c:strCache>
            </c:strRef>
          </c:tx>
          <c:spPr>
            <a:gradFill>
              <a:gsLst>
                <a:gs pos="0">
                  <a:schemeClr val="accent6">
                    <a:lumMod val="75000"/>
                  </a:schemeClr>
                </a:gs>
                <a:gs pos="100000">
                  <a:schemeClr val="accent6">
                    <a:lumMod val="50000"/>
                  </a:schemeClr>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tables'!$A$41:$A$46</c:f>
              <c:strCache>
                <c:ptCount val="5"/>
                <c:pt idx="0">
                  <c:v>Doctoral Degree</c:v>
                </c:pt>
                <c:pt idx="1">
                  <c:v>High School</c:v>
                </c:pt>
                <c:pt idx="2">
                  <c:v>Associates Degree</c:v>
                </c:pt>
                <c:pt idx="3">
                  <c:v>Master's Degree</c:v>
                </c:pt>
                <c:pt idx="4">
                  <c:v>Bachelor's Degree</c:v>
                </c:pt>
              </c:strCache>
            </c:strRef>
          </c:cat>
          <c:val>
            <c:numRef>
              <c:f>'pivot tables'!$B$41:$B$46</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E38-4C6B-8992-3E304DA12C5F}"/>
            </c:ext>
          </c:extLst>
        </c:ser>
        <c:dLbls>
          <c:dLblPos val="outEnd"/>
          <c:showLegendKey val="0"/>
          <c:showVal val="1"/>
          <c:showCatName val="0"/>
          <c:showSerName val="0"/>
          <c:showPercent val="0"/>
          <c:showBubbleSize val="0"/>
        </c:dLbls>
        <c:gapWidth val="100"/>
        <c:axId val="751806127"/>
        <c:axId val="751809487"/>
      </c:barChart>
      <c:catAx>
        <c:axId val="75180612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809487"/>
        <c:crosses val="autoZero"/>
        <c:auto val="1"/>
        <c:lblAlgn val="ctr"/>
        <c:lblOffset val="100"/>
        <c:noMultiLvlLbl val="0"/>
      </c:catAx>
      <c:valAx>
        <c:axId val="751809487"/>
        <c:scaling>
          <c:orientation val="minMax"/>
        </c:scaling>
        <c:delete val="1"/>
        <c:axPos val="b"/>
        <c:numFmt formatCode="General" sourceLinked="1"/>
        <c:majorTickMark val="out"/>
        <c:minorTickMark val="none"/>
        <c:tickLblPos val="nextTo"/>
        <c:crossAx val="751806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Dashboard - HR analytics.xlsx]pivot tables!Attrtion by Department</c:name>
    <c:fmtId val="2"/>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9.0194225721784774E-2"/>
              <c:y val="2.662037037037037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2"/>
          </a:solidFill>
          <a:ln w="19050">
            <a:solidFill>
              <a:schemeClr val="lt1"/>
            </a:solidFill>
          </a:ln>
          <a:effectLst/>
        </c:spPr>
        <c:dLbl>
          <c:idx val="0"/>
          <c:layout>
            <c:manualLayout>
              <c:x val="5.5445538057742785E-2"/>
              <c:y val="-0.2112029746281714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3"/>
          </a:solidFill>
          <a:ln w="19050">
            <a:solidFill>
              <a:schemeClr val="lt1"/>
            </a:solidFill>
          </a:ln>
          <a:effectLst/>
        </c:spPr>
        <c:dLbl>
          <c:idx val="0"/>
          <c:layout>
            <c:manualLayout>
              <c:x val="-2.8804680664916885E-2"/>
              <c:y val="0.1636956838728492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9.0194225721784774E-2"/>
              <c:y val="2.662037037037037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layout>
            <c:manualLayout>
              <c:x val="5.5445538057742785E-2"/>
              <c:y val="-0.2112029746281714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2.8804680664916885E-2"/>
              <c:y val="0.1636956838728492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2700">
            <a:solidFill>
              <a:schemeClr val="bg1">
                <a:lumMod val="95000"/>
              </a:schemeClr>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a:gsLst>
              <a:gs pos="0">
                <a:schemeClr val="accent1">
                  <a:lumMod val="50000"/>
                </a:schemeClr>
              </a:gs>
              <a:gs pos="100000">
                <a:schemeClr val="accent1">
                  <a:lumMod val="60000"/>
                  <a:lumOff val="40000"/>
                </a:schemeClr>
              </a:gs>
            </a:gsLst>
            <a:lin ang="10800000" scaled="0"/>
          </a:gradFill>
          <a:ln w="12700">
            <a:solidFill>
              <a:schemeClr val="bg1">
                <a:lumMod val="95000"/>
              </a:schemeClr>
            </a:solidFill>
          </a:ln>
          <a:effectLst/>
        </c:spPr>
      </c:pivotFmt>
      <c:pivotFmt>
        <c:idx val="10"/>
        <c:spPr>
          <a:gradFill>
            <a:gsLst>
              <a:gs pos="0">
                <a:schemeClr val="accent6">
                  <a:lumMod val="75000"/>
                </a:schemeClr>
              </a:gs>
              <a:gs pos="100000">
                <a:schemeClr val="accent6">
                  <a:lumMod val="40000"/>
                  <a:lumOff val="60000"/>
                </a:schemeClr>
              </a:gs>
            </a:gsLst>
            <a:lin ang="10800000" scaled="0"/>
          </a:gradFill>
          <a:ln w="12700">
            <a:solidFill>
              <a:schemeClr val="bg1">
                <a:lumMod val="95000"/>
              </a:schemeClr>
            </a:solidFill>
          </a:ln>
          <a:effectLst/>
        </c:spPr>
        <c:dLbl>
          <c:idx val="0"/>
          <c:layout>
            <c:manualLayout>
              <c:x val="-0.19277957918607896"/>
              <c:y val="-0.1819821649260468"/>
            </c:manualLayout>
          </c:layout>
          <c:spPr>
            <a:noFill/>
            <a:ln>
              <a:no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gradFill>
            <a:gsLst>
              <a:gs pos="0">
                <a:schemeClr val="bg2">
                  <a:lumMod val="25000"/>
                </a:schemeClr>
              </a:gs>
              <a:gs pos="100000">
                <a:schemeClr val="bg2">
                  <a:lumMod val="75000"/>
                </a:schemeClr>
              </a:gs>
            </a:gsLst>
            <a:lin ang="10800000" scaled="0"/>
          </a:gradFill>
          <a:ln w="12700">
            <a:solidFill>
              <a:schemeClr val="bg1">
                <a:lumMod val="95000"/>
              </a:schemeClr>
            </a:solidFill>
          </a:ln>
          <a:effectLst/>
        </c:spPr>
        <c:dLbl>
          <c:idx val="0"/>
          <c:layout>
            <c:manualLayout>
              <c:x val="0.19899778784589678"/>
              <c:y val="0.10292132228940033"/>
            </c:manualLayout>
          </c:layout>
          <c:spPr>
            <a:noFill/>
            <a:ln>
              <a:no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'pivot tables'!$B$64</c:f>
              <c:strCache>
                <c:ptCount val="1"/>
                <c:pt idx="0">
                  <c:v>Total</c:v>
                </c:pt>
              </c:strCache>
            </c:strRef>
          </c:tx>
          <c:spPr>
            <a:ln w="12700">
              <a:solidFill>
                <a:schemeClr val="bg1">
                  <a:lumMod val="95000"/>
                </a:schemeClr>
              </a:solidFill>
            </a:ln>
          </c:spPr>
          <c:dPt>
            <c:idx val="0"/>
            <c:bubble3D val="0"/>
            <c:spPr>
              <a:gradFill>
                <a:gsLst>
                  <a:gs pos="0">
                    <a:schemeClr val="accent1">
                      <a:lumMod val="50000"/>
                    </a:schemeClr>
                  </a:gs>
                  <a:gs pos="100000">
                    <a:schemeClr val="accent1">
                      <a:lumMod val="60000"/>
                      <a:lumOff val="40000"/>
                    </a:schemeClr>
                  </a:gs>
                </a:gsLst>
                <a:lin ang="10800000" scaled="0"/>
              </a:gradFill>
              <a:ln w="12700">
                <a:solidFill>
                  <a:schemeClr val="bg1">
                    <a:lumMod val="95000"/>
                  </a:schemeClr>
                </a:solidFill>
              </a:ln>
              <a:effectLst/>
            </c:spPr>
            <c:extLst>
              <c:ext xmlns:c16="http://schemas.microsoft.com/office/drawing/2014/chart" uri="{C3380CC4-5D6E-409C-BE32-E72D297353CC}">
                <c16:uniqueId val="{00000001-5EE6-4462-AD7A-04B5E37D668C}"/>
              </c:ext>
            </c:extLst>
          </c:dPt>
          <c:dPt>
            <c:idx val="1"/>
            <c:bubble3D val="0"/>
            <c:spPr>
              <a:gradFill>
                <a:gsLst>
                  <a:gs pos="0">
                    <a:schemeClr val="accent6">
                      <a:lumMod val="75000"/>
                    </a:schemeClr>
                  </a:gs>
                  <a:gs pos="100000">
                    <a:schemeClr val="accent6">
                      <a:lumMod val="40000"/>
                      <a:lumOff val="60000"/>
                    </a:schemeClr>
                  </a:gs>
                </a:gsLst>
                <a:lin ang="10800000" scaled="0"/>
              </a:gradFill>
              <a:ln w="12700">
                <a:solidFill>
                  <a:schemeClr val="bg1">
                    <a:lumMod val="95000"/>
                  </a:schemeClr>
                </a:solidFill>
              </a:ln>
              <a:effectLst/>
            </c:spPr>
            <c:extLst>
              <c:ext xmlns:c16="http://schemas.microsoft.com/office/drawing/2014/chart" uri="{C3380CC4-5D6E-409C-BE32-E72D297353CC}">
                <c16:uniqueId val="{00000003-5EE6-4462-AD7A-04B5E37D668C}"/>
              </c:ext>
            </c:extLst>
          </c:dPt>
          <c:dPt>
            <c:idx val="2"/>
            <c:bubble3D val="0"/>
            <c:spPr>
              <a:gradFill>
                <a:gsLst>
                  <a:gs pos="0">
                    <a:schemeClr val="bg2">
                      <a:lumMod val="25000"/>
                    </a:schemeClr>
                  </a:gs>
                  <a:gs pos="100000">
                    <a:schemeClr val="bg2">
                      <a:lumMod val="75000"/>
                    </a:schemeClr>
                  </a:gs>
                </a:gsLst>
                <a:lin ang="10800000" scaled="0"/>
              </a:gradFill>
              <a:ln w="12700">
                <a:solidFill>
                  <a:schemeClr val="bg1">
                    <a:lumMod val="95000"/>
                  </a:schemeClr>
                </a:solidFill>
              </a:ln>
              <a:effectLst/>
            </c:spPr>
            <c:extLst>
              <c:ext xmlns:c16="http://schemas.microsoft.com/office/drawing/2014/chart" uri="{C3380CC4-5D6E-409C-BE32-E72D297353CC}">
                <c16:uniqueId val="{00000005-5EE6-4462-AD7A-04B5E37D668C}"/>
              </c:ext>
            </c:extLst>
          </c:dPt>
          <c:dLbls>
            <c:dLbl>
              <c:idx val="1"/>
              <c:layout>
                <c:manualLayout>
                  <c:x val="-0.19277957918607896"/>
                  <c:y val="-0.181982164926046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EE6-4462-AD7A-04B5E37D668C}"/>
                </c:ext>
              </c:extLst>
            </c:dLbl>
            <c:dLbl>
              <c:idx val="2"/>
              <c:layout>
                <c:manualLayout>
                  <c:x val="0.19899778784589678"/>
                  <c:y val="0.1029213222894003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5EE6-4462-AD7A-04B5E37D668C}"/>
                </c:ext>
              </c:extLst>
            </c:dLbl>
            <c:spPr>
              <a:noFill/>
              <a:ln>
                <a:no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tables'!$A$65:$A$68</c:f>
              <c:strCache>
                <c:ptCount val="3"/>
                <c:pt idx="0">
                  <c:v>HR</c:v>
                </c:pt>
                <c:pt idx="1">
                  <c:v>R&amp;D</c:v>
                </c:pt>
                <c:pt idx="2">
                  <c:v>Sales</c:v>
                </c:pt>
              </c:strCache>
            </c:strRef>
          </c:cat>
          <c:val>
            <c:numRef>
              <c:f>'pivot tables'!$B$65:$B$68</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5EE6-4462-AD7A-04B5E37D668C}"/>
            </c:ext>
          </c:extLst>
        </c:ser>
        <c:dLbls>
          <c:dLblPos val="bestFit"/>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Dashboard - HR analytics.xlsx]pivot tables!Attrtion by Age Group</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tx1">
                  <a:lumMod val="65000"/>
                  <a:lumOff val="35000"/>
                </a:schemeClr>
              </a:gs>
              <a:gs pos="100000">
                <a:schemeClr val="accent2">
                  <a:lumMod val="75000"/>
                </a:schemeClr>
              </a:gs>
            </a:gsLst>
            <a:lin ang="162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tables'!$B$73</c:f>
              <c:strCache>
                <c:ptCount val="1"/>
                <c:pt idx="0">
                  <c:v>Total</c:v>
                </c:pt>
              </c:strCache>
            </c:strRef>
          </c:tx>
          <c:spPr>
            <a:gradFill>
              <a:gsLst>
                <a:gs pos="0">
                  <a:schemeClr val="tx1">
                    <a:lumMod val="65000"/>
                    <a:lumOff val="35000"/>
                  </a:schemeClr>
                </a:gs>
                <a:gs pos="100000">
                  <a:schemeClr val="accent2">
                    <a:lumMod val="75000"/>
                  </a:schemeClr>
                </a:gs>
              </a:gsLst>
              <a:lin ang="162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tables'!$A$74:$A$79</c:f>
              <c:strCache>
                <c:ptCount val="5"/>
                <c:pt idx="0">
                  <c:v>25 - 34</c:v>
                </c:pt>
                <c:pt idx="1">
                  <c:v>35 - 44</c:v>
                </c:pt>
                <c:pt idx="2">
                  <c:v>45 - 54</c:v>
                </c:pt>
                <c:pt idx="3">
                  <c:v>Under 25</c:v>
                </c:pt>
                <c:pt idx="4">
                  <c:v>Over 55</c:v>
                </c:pt>
              </c:strCache>
            </c:strRef>
          </c:cat>
          <c:val>
            <c:numRef>
              <c:f>'pivot tables'!$B$74:$B$79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92FD-4E30-B80D-A7CF8C998732}"/>
            </c:ext>
          </c:extLst>
        </c:ser>
        <c:dLbls>
          <c:dLblPos val="outEnd"/>
          <c:showLegendKey val="0"/>
          <c:showVal val="1"/>
          <c:showCatName val="0"/>
          <c:showSerName val="0"/>
          <c:showPercent val="0"/>
          <c:showBubbleSize val="0"/>
        </c:dLbls>
        <c:gapWidth val="100"/>
        <c:overlap val="-27"/>
        <c:axId val="143335392"/>
        <c:axId val="143327712"/>
      </c:barChart>
      <c:catAx>
        <c:axId val="143335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27712"/>
        <c:crosses val="autoZero"/>
        <c:auto val="1"/>
        <c:lblAlgn val="ctr"/>
        <c:lblOffset val="100"/>
        <c:noMultiLvlLbl val="0"/>
      </c:catAx>
      <c:valAx>
        <c:axId val="143327712"/>
        <c:scaling>
          <c:orientation val="minMax"/>
        </c:scaling>
        <c:delete val="1"/>
        <c:axPos val="l"/>
        <c:numFmt formatCode="General" sourceLinked="1"/>
        <c:majorTickMark val="none"/>
        <c:minorTickMark val="none"/>
        <c:tickLblPos val="nextTo"/>
        <c:crossAx val="143335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391-4EFD-9C41-2DF853287F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391-4EFD-9C41-2DF853287F09}"/>
              </c:ext>
            </c:extLst>
          </c:dPt>
          <c:val>
            <c:numRef>
              <c:f>'pivot tables'!$C$14:$C$15</c:f>
              <c:numCache>
                <c:formatCode>General</c:formatCode>
                <c:ptCount val="2"/>
                <c:pt idx="0">
                  <c:v>0.65663265306122454</c:v>
                </c:pt>
                <c:pt idx="1">
                  <c:v>0.34336734693877546</c:v>
                </c:pt>
              </c:numCache>
            </c:numRef>
          </c:val>
          <c:extLst>
            <c:ext xmlns:c16="http://schemas.microsoft.com/office/drawing/2014/chart" uri="{C3380CC4-5D6E-409C-BE32-E72D297353CC}">
              <c16:uniqueId val="{00000000-2039-483B-87C0-283932DA3151}"/>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val>
            <c:numRef>
              <c:f>'pivot tables'!$B$14</c:f>
              <c:numCache>
                <c:formatCode>0.0</c:formatCode>
                <c:ptCount val="1"/>
                <c:pt idx="0">
                  <c:v>2.6265306122448981</c:v>
                </c:pt>
              </c:numCache>
            </c:numRef>
          </c:val>
          <c:extLst>
            <c:ext xmlns:c16="http://schemas.microsoft.com/office/drawing/2014/chart" uri="{C3380CC4-5D6E-409C-BE32-E72D297353CC}">
              <c16:uniqueId val="{00000000-5A35-4E09-9556-9AF4505760B2}"/>
            </c:ext>
          </c:extLst>
        </c:ser>
        <c:ser>
          <c:idx val="1"/>
          <c:order val="1"/>
          <c:spPr>
            <a:solidFill>
              <a:schemeClr val="accent2"/>
            </a:solidFill>
            <a:ln>
              <a:noFill/>
            </a:ln>
            <a:effectLst/>
          </c:spPr>
          <c:invertIfNegative val="0"/>
          <c:val>
            <c:numRef>
              <c:f>'pivot tables'!$B$15</c:f>
              <c:numCache>
                <c:formatCode>0.0</c:formatCode>
                <c:ptCount val="1"/>
                <c:pt idx="0">
                  <c:v>1.3734693877551019</c:v>
                </c:pt>
              </c:numCache>
            </c:numRef>
          </c:val>
          <c:extLst>
            <c:ext xmlns:c16="http://schemas.microsoft.com/office/drawing/2014/chart" uri="{C3380CC4-5D6E-409C-BE32-E72D297353CC}">
              <c16:uniqueId val="{00000005-5A35-4E09-9556-9AF4505760B2}"/>
            </c:ext>
          </c:extLst>
        </c:ser>
        <c:dLbls>
          <c:showLegendKey val="0"/>
          <c:showVal val="0"/>
          <c:showCatName val="0"/>
          <c:showSerName val="0"/>
          <c:showPercent val="0"/>
          <c:showBubbleSize val="0"/>
        </c:dLbls>
        <c:gapWidth val="182"/>
        <c:axId val="633446639"/>
        <c:axId val="633465359"/>
      </c:barChart>
      <c:catAx>
        <c:axId val="633446639"/>
        <c:scaling>
          <c:orientation val="minMax"/>
        </c:scaling>
        <c:delete val="1"/>
        <c:axPos val="l"/>
        <c:numFmt formatCode="General" sourceLinked="1"/>
        <c:majorTickMark val="none"/>
        <c:minorTickMark val="none"/>
        <c:tickLblPos val="nextTo"/>
        <c:crossAx val="633465359"/>
        <c:crosses val="autoZero"/>
        <c:auto val="1"/>
        <c:lblAlgn val="ctr"/>
        <c:lblOffset val="100"/>
        <c:noMultiLvlLbl val="0"/>
      </c:catAx>
      <c:valAx>
        <c:axId val="633465359"/>
        <c:scaling>
          <c:orientation val="minMax"/>
          <c:max val="4"/>
        </c:scaling>
        <c:delete val="0"/>
        <c:axPos val="b"/>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4466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'pivot tables'!$C$34:$C$35</c:f>
              <c:numCache>
                <c:formatCode>0%</c:formatCode>
                <c:ptCount val="2"/>
                <c:pt idx="0">
                  <c:v>0.4</c:v>
                </c:pt>
                <c:pt idx="1">
                  <c:v>0.6</c:v>
                </c:pt>
              </c:numCache>
            </c:numRef>
          </c:val>
          <c:extLst>
            <c:ext xmlns:c16="http://schemas.microsoft.com/office/drawing/2014/chart" uri="{C3380CC4-5D6E-409C-BE32-E72D297353CC}">
              <c16:uniqueId val="{00000000-08B6-4FCE-A29E-1F211012CD5C}"/>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Dashboard - HR analytics.xlsx]pivot tables!Attrition by Education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tables'!$B$40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tables'!$A$41:$A$46</c:f>
              <c:strCache>
                <c:ptCount val="5"/>
                <c:pt idx="0">
                  <c:v>Doctoral Degree</c:v>
                </c:pt>
                <c:pt idx="1">
                  <c:v>High School</c:v>
                </c:pt>
                <c:pt idx="2">
                  <c:v>Associates Degree</c:v>
                </c:pt>
                <c:pt idx="3">
                  <c:v>Master's Degree</c:v>
                </c:pt>
                <c:pt idx="4">
                  <c:v>Bachelor's Degree</c:v>
                </c:pt>
              </c:strCache>
            </c:strRef>
          </c:cat>
          <c:val>
            <c:numRef>
              <c:f>'pivot tables'!$B$41:$B$46</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8864-478E-AB17-9BF9FF469B20}"/>
            </c:ext>
          </c:extLst>
        </c:ser>
        <c:dLbls>
          <c:dLblPos val="outEnd"/>
          <c:showLegendKey val="0"/>
          <c:showVal val="1"/>
          <c:showCatName val="0"/>
          <c:showSerName val="0"/>
          <c:showPercent val="0"/>
          <c:showBubbleSize val="0"/>
        </c:dLbls>
        <c:gapWidth val="182"/>
        <c:axId val="751806127"/>
        <c:axId val="751809487"/>
      </c:barChart>
      <c:catAx>
        <c:axId val="751806127"/>
        <c:scaling>
          <c:orientation val="minMax"/>
        </c:scaling>
        <c:delete val="1"/>
        <c:axPos val="l"/>
        <c:numFmt formatCode="General" sourceLinked="1"/>
        <c:majorTickMark val="none"/>
        <c:minorTickMark val="none"/>
        <c:tickLblPos val="nextTo"/>
        <c:crossAx val="751809487"/>
        <c:crosses val="autoZero"/>
        <c:auto val="1"/>
        <c:lblAlgn val="ctr"/>
        <c:lblOffset val="100"/>
        <c:noMultiLvlLbl val="0"/>
      </c:catAx>
      <c:valAx>
        <c:axId val="751809487"/>
        <c:scaling>
          <c:orientation val="minMax"/>
        </c:scaling>
        <c:delete val="1"/>
        <c:axPos val="b"/>
        <c:numFmt formatCode="General" sourceLinked="1"/>
        <c:majorTickMark val="none"/>
        <c:minorTickMark val="none"/>
        <c:tickLblPos val="nextTo"/>
        <c:crossAx val="751806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Dashboard - HR analytics.xlsx]pivot tables!Attrtion by Department</c:name>
    <c:fmtId val="0"/>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9.0194225721784774E-2"/>
              <c:y val="2.662037037037037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2"/>
          </a:solidFill>
          <a:ln w="19050">
            <a:solidFill>
              <a:schemeClr val="lt1"/>
            </a:solidFill>
          </a:ln>
          <a:effectLst/>
        </c:spPr>
        <c:dLbl>
          <c:idx val="0"/>
          <c:layout>
            <c:manualLayout>
              <c:x val="5.5445538057742785E-2"/>
              <c:y val="-0.2112029746281714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3"/>
          </a:solidFill>
          <a:ln w="19050">
            <a:solidFill>
              <a:schemeClr val="lt1"/>
            </a:solidFill>
          </a:ln>
          <a:effectLst/>
        </c:spPr>
        <c:dLbl>
          <c:idx val="0"/>
          <c:layout>
            <c:manualLayout>
              <c:x val="-2.8804680664916885E-2"/>
              <c:y val="0.1636956838728492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'pivot tables'!$B$64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3BFC-4EE5-91F5-3CEE114899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BFC-4EE5-91F5-3CEE1148999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3BFC-4EE5-91F5-3CEE1148999F}"/>
              </c:ext>
            </c:extLst>
          </c:dPt>
          <c:dLbls>
            <c:dLbl>
              <c:idx val="0"/>
              <c:layout>
                <c:manualLayout>
                  <c:x val="9.0194225721784774E-2"/>
                  <c:y val="2.662037037037037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3BFC-4EE5-91F5-3CEE1148999F}"/>
                </c:ext>
              </c:extLst>
            </c:dLbl>
            <c:dLbl>
              <c:idx val="1"/>
              <c:layout>
                <c:manualLayout>
                  <c:x val="5.5445538057742785E-2"/>
                  <c:y val="-0.21120297462817147"/>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BFC-4EE5-91F5-3CEE1148999F}"/>
                </c:ext>
              </c:extLst>
            </c:dLbl>
            <c:dLbl>
              <c:idx val="2"/>
              <c:layout>
                <c:manualLayout>
                  <c:x val="-2.8804680664916885E-2"/>
                  <c:y val="0.1636956838728492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3BFC-4EE5-91F5-3CEE1148999F}"/>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tables'!$A$65:$A$68</c:f>
              <c:strCache>
                <c:ptCount val="3"/>
                <c:pt idx="0">
                  <c:v>HR</c:v>
                </c:pt>
                <c:pt idx="1">
                  <c:v>R&amp;D</c:v>
                </c:pt>
                <c:pt idx="2">
                  <c:v>Sales</c:v>
                </c:pt>
              </c:strCache>
            </c:strRef>
          </c:cat>
          <c:val>
            <c:numRef>
              <c:f>'pivot tables'!$B$65:$B$68</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3BFC-4EE5-91F5-3CEE1148999F}"/>
            </c:ext>
          </c:extLst>
        </c:ser>
        <c:dLbls>
          <c:dLblPos val="bestFit"/>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Dashboard - HR analytics.xlsx]pivot tables!Attrtion by Age Group</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tables'!$B$73</c:f>
              <c:strCache>
                <c:ptCount val="1"/>
                <c:pt idx="0">
                  <c:v>Total</c:v>
                </c:pt>
              </c:strCache>
            </c:strRef>
          </c:tx>
          <c:spPr>
            <a:solidFill>
              <a:schemeClr val="accent1"/>
            </a:solidFill>
            <a:ln>
              <a:noFill/>
            </a:ln>
            <a:effectLst/>
          </c:spPr>
          <c:invertIfNegative val="0"/>
          <c:cat>
            <c:strRef>
              <c:f>'pivot tables'!$A$74:$A$79</c:f>
              <c:strCache>
                <c:ptCount val="5"/>
                <c:pt idx="0">
                  <c:v>25 - 34</c:v>
                </c:pt>
                <c:pt idx="1">
                  <c:v>35 - 44</c:v>
                </c:pt>
                <c:pt idx="2">
                  <c:v>45 - 54</c:v>
                </c:pt>
                <c:pt idx="3">
                  <c:v>Under 25</c:v>
                </c:pt>
                <c:pt idx="4">
                  <c:v>Over 55</c:v>
                </c:pt>
              </c:strCache>
            </c:strRef>
          </c:cat>
          <c:val>
            <c:numRef>
              <c:f>'pivot tables'!$B$74:$B$79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566D-4B4D-9880-2000578346A4}"/>
            </c:ext>
          </c:extLst>
        </c:ser>
        <c:dLbls>
          <c:showLegendKey val="0"/>
          <c:showVal val="0"/>
          <c:showCatName val="0"/>
          <c:showSerName val="0"/>
          <c:showPercent val="0"/>
          <c:showBubbleSize val="0"/>
        </c:dLbls>
        <c:gapWidth val="219"/>
        <c:overlap val="-27"/>
        <c:axId val="143335392"/>
        <c:axId val="143327712"/>
      </c:barChart>
      <c:catAx>
        <c:axId val="143335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27712"/>
        <c:crosses val="autoZero"/>
        <c:auto val="1"/>
        <c:lblAlgn val="ctr"/>
        <c:lblOffset val="100"/>
        <c:noMultiLvlLbl val="0"/>
      </c:catAx>
      <c:valAx>
        <c:axId val="143327712"/>
        <c:scaling>
          <c:orientation val="minMax"/>
        </c:scaling>
        <c:delete val="1"/>
        <c:axPos val="l"/>
        <c:numFmt formatCode="General" sourceLinked="1"/>
        <c:majorTickMark val="none"/>
        <c:minorTickMark val="none"/>
        <c:tickLblPos val="nextTo"/>
        <c:crossAx val="143335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FC3E33A4-82B7-4289-A18A-9F6E78AF9054}">
          <cx:dataPt idx="2">
            <cx:spPr>
              <a:solidFill>
                <a:srgbClr val="4472C4"/>
              </a:solidFill>
            </cx:spPr>
          </cx:dataPt>
          <cx:dataPt idx="6">
            <cx:spPr>
              <a:ln>
                <a:noFill/>
              </a:ln>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B375C1AA-3E88-4B5F-9E73-F352218C5CD7}">
          <cx:spPr>
            <a:gradFill>
              <a:gsLst>
                <a:gs pos="0">
                  <a:schemeClr val="accent6">
                    <a:lumMod val="60000"/>
                    <a:lumOff val="40000"/>
                  </a:schemeClr>
                </a:gs>
                <a:gs pos="100000">
                  <a:schemeClr val="accent6">
                    <a:lumMod val="75000"/>
                  </a:schemeClr>
                </a:gs>
              </a:gsLst>
              <a:lin ang="16200000" scaled="0"/>
            </a:gradFill>
            <a:ln>
              <a:noFill/>
            </a:ln>
          </cx:spPr>
          <cx:dataLabels>
            <cx:txPr>
              <a:bodyPr spcFirstLastPara="1" vertOverflow="ellipsis" horzOverflow="overflow" wrap="square" lIns="0" tIns="0" rIns="0" bIns="0" anchor="ctr" anchorCtr="1"/>
              <a:lstStyle/>
              <a:p>
                <a:pPr algn="ctr" rtl="0">
                  <a:defRPr sz="1600" b="1">
                    <a:solidFill>
                      <a:schemeClr val="bg1"/>
                    </a:solidFill>
                  </a:defRPr>
                </a:pPr>
                <a:endParaRPr lang="en-US" sz="1600" b="1"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FC3E33A4-82B7-4289-A18A-9F6E78AF9054}">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series layoutId="funnel" uniqueId="{B375C1AA-3E88-4B5F-9E73-F352218C5CD7}">
          <cx:dataLabels>
            <cx:visibility seriesName="0" categoryName="0" value="1"/>
          </cx:dataLabels>
          <cx:dataId val="0"/>
        </cx:series>
      </cx:plotAreaRegion>
      <cx:axis id="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s>
</file>

<file path=xl/drawings/_rels/drawing2.xml.rels><?xml version="1.0" encoding="UTF-8" standalone="yes"?>
<Relationships xmlns="http://schemas.openxmlformats.org/package/2006/relationships"><Relationship Id="rId8" Type="http://schemas.microsoft.com/office/2014/relationships/chartEx" Target="../charts/chartEx4.xml"/><Relationship Id="rId3" Type="http://schemas.openxmlformats.org/officeDocument/2006/relationships/chart" Target="../charts/chart10.xml"/><Relationship Id="rId7" Type="http://schemas.openxmlformats.org/officeDocument/2006/relationships/chart" Target="../charts/chart13.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2.xml"/><Relationship Id="rId5" Type="http://schemas.microsoft.com/office/2014/relationships/chartEx" Target="../charts/chartEx3.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2</xdr:col>
      <xdr:colOff>298076</xdr:colOff>
      <xdr:row>1</xdr:row>
      <xdr:rowOff>64993</xdr:rowOff>
    </xdr:from>
    <xdr:to>
      <xdr:col>22</xdr:col>
      <xdr:colOff>391085</xdr:colOff>
      <xdr:row>40</xdr:row>
      <xdr:rowOff>79351</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1665194" y="221875"/>
          <a:ext cx="13764185" cy="7880888"/>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257735</xdr:colOff>
      <xdr:row>7</xdr:row>
      <xdr:rowOff>56029</xdr:rowOff>
    </xdr:from>
    <xdr:to>
      <xdr:col>6</xdr:col>
      <xdr:colOff>582705</xdr:colOff>
      <xdr:row>8</xdr:row>
      <xdr:rowOff>168088</xdr:rowOff>
    </xdr:to>
    <xdr:sp macro="" textlink="">
      <xdr:nvSpPr>
        <xdr:cNvPr id="27" name="TextBox 26">
          <a:extLst>
            <a:ext uri="{FF2B5EF4-FFF2-40B4-BE49-F238E27FC236}">
              <a16:creationId xmlns:a16="http://schemas.microsoft.com/office/drawing/2014/main" id="{B20F09A7-A16F-9CDA-0CE0-E83133C2A6C9}"/>
            </a:ext>
          </a:extLst>
        </xdr:cNvPr>
        <xdr:cNvSpPr txBox="1"/>
      </xdr:nvSpPr>
      <xdr:spPr>
        <a:xfrm>
          <a:off x="2308411" y="1467970"/>
          <a:ext cx="2375647" cy="3137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accent2">
                  <a:lumMod val="50000"/>
                </a:schemeClr>
              </a:solidFill>
              <a:latin typeface="Arial Rounded MT Bold" panose="020F0704030504030204" pitchFamily="34" charset="0"/>
            </a:rPr>
            <a:t>Total Employees</a:t>
          </a:r>
        </a:p>
      </xdr:txBody>
    </xdr:sp>
    <xdr:clientData/>
  </xdr:twoCellAnchor>
  <xdr:twoCellAnchor>
    <xdr:from>
      <xdr:col>2</xdr:col>
      <xdr:colOff>504264</xdr:colOff>
      <xdr:row>8</xdr:row>
      <xdr:rowOff>192742</xdr:rowOff>
    </xdr:from>
    <xdr:to>
      <xdr:col>6</xdr:col>
      <xdr:colOff>78441</xdr:colOff>
      <xdr:row>11</xdr:row>
      <xdr:rowOff>0</xdr:rowOff>
    </xdr:to>
    <xdr:sp macro="" textlink="'pivot tables'!A8">
      <xdr:nvSpPr>
        <xdr:cNvPr id="28" name="TextBox 27">
          <a:extLst>
            <a:ext uri="{FF2B5EF4-FFF2-40B4-BE49-F238E27FC236}">
              <a16:creationId xmlns:a16="http://schemas.microsoft.com/office/drawing/2014/main" id="{19AF2056-C896-4A67-83E5-E223F2C59AD5}"/>
            </a:ext>
          </a:extLst>
        </xdr:cNvPr>
        <xdr:cNvSpPr txBox="1"/>
      </xdr:nvSpPr>
      <xdr:spPr>
        <a:xfrm>
          <a:off x="1871382" y="1806389"/>
          <a:ext cx="2308412" cy="412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F62954C-0414-4F0A-A4C8-204DF626627A}" type="TxLink">
            <a:rPr lang="en-US" sz="2600" b="0" i="0" u="none" strike="noStrike">
              <a:solidFill>
                <a:srgbClr val="002060"/>
              </a:solidFill>
              <a:latin typeface="Arial Rounded MT Bold" panose="020F0704030504030204" pitchFamily="34" charset="0"/>
              <a:ea typeface="Calibri"/>
              <a:cs typeface="Calibri"/>
            </a:rPr>
            <a:pPr algn="ctr"/>
            <a:t>1470</a:t>
          </a:fld>
          <a:endParaRPr lang="en-US" sz="2600">
            <a:solidFill>
              <a:srgbClr val="002060"/>
            </a:solidFill>
            <a:latin typeface="Arial Rounded MT Bold" panose="020F0704030504030204" pitchFamily="34" charset="0"/>
          </a:endParaRPr>
        </a:p>
      </xdr:txBody>
    </xdr:sp>
    <xdr:clientData/>
  </xdr:twoCellAnchor>
  <xdr:twoCellAnchor>
    <xdr:from>
      <xdr:col>15</xdr:col>
      <xdr:colOff>324970</xdr:colOff>
      <xdr:row>7</xdr:row>
      <xdr:rowOff>67235</xdr:rowOff>
    </xdr:from>
    <xdr:to>
      <xdr:col>18</xdr:col>
      <xdr:colOff>649940</xdr:colOff>
      <xdr:row>8</xdr:row>
      <xdr:rowOff>179294</xdr:rowOff>
    </xdr:to>
    <xdr:sp macro="" textlink="">
      <xdr:nvSpPr>
        <xdr:cNvPr id="29" name="TextBox 28">
          <a:extLst>
            <a:ext uri="{FF2B5EF4-FFF2-40B4-BE49-F238E27FC236}">
              <a16:creationId xmlns:a16="http://schemas.microsoft.com/office/drawing/2014/main" id="{4BCFF18F-45E6-4B8B-BA21-F06912B70E29}"/>
            </a:ext>
          </a:extLst>
        </xdr:cNvPr>
        <xdr:cNvSpPr txBox="1"/>
      </xdr:nvSpPr>
      <xdr:spPr>
        <a:xfrm>
          <a:off x="10578352" y="1479176"/>
          <a:ext cx="2375647" cy="3137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200">
              <a:solidFill>
                <a:schemeClr val="accent2">
                  <a:lumMod val="50000"/>
                </a:schemeClr>
              </a:solidFill>
              <a:latin typeface="Arial Rounded MT Bold" panose="020F0704030504030204" pitchFamily="34" charset="0"/>
              <a:ea typeface="+mn-ea"/>
              <a:cs typeface="+mn-cs"/>
            </a:rPr>
            <a:t>Attrition Rates</a:t>
          </a:r>
        </a:p>
      </xdr:txBody>
    </xdr:sp>
    <xdr:clientData/>
  </xdr:twoCellAnchor>
  <xdr:twoCellAnchor>
    <xdr:from>
      <xdr:col>11</xdr:col>
      <xdr:colOff>156883</xdr:colOff>
      <xdr:row>7</xdr:row>
      <xdr:rowOff>78441</xdr:rowOff>
    </xdr:from>
    <xdr:to>
      <xdr:col>14</xdr:col>
      <xdr:colOff>481853</xdr:colOff>
      <xdr:row>8</xdr:row>
      <xdr:rowOff>190500</xdr:rowOff>
    </xdr:to>
    <xdr:sp macro="" textlink="">
      <xdr:nvSpPr>
        <xdr:cNvPr id="30" name="TextBox 29">
          <a:extLst>
            <a:ext uri="{FF2B5EF4-FFF2-40B4-BE49-F238E27FC236}">
              <a16:creationId xmlns:a16="http://schemas.microsoft.com/office/drawing/2014/main" id="{C84F7BE1-8392-43D2-A6F6-C01E74DD5CFB}"/>
            </a:ext>
          </a:extLst>
        </xdr:cNvPr>
        <xdr:cNvSpPr txBox="1"/>
      </xdr:nvSpPr>
      <xdr:spPr>
        <a:xfrm>
          <a:off x="7676030" y="1490382"/>
          <a:ext cx="2375647" cy="3137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200">
              <a:solidFill>
                <a:schemeClr val="accent2">
                  <a:lumMod val="50000"/>
                </a:schemeClr>
              </a:solidFill>
              <a:latin typeface="Arial Rounded MT Bold" panose="020F0704030504030204" pitchFamily="34" charset="0"/>
              <a:ea typeface="+mn-ea"/>
              <a:cs typeface="+mn-cs"/>
            </a:rPr>
            <a:t>Active Employees</a:t>
          </a:r>
        </a:p>
      </xdr:txBody>
    </xdr:sp>
    <xdr:clientData/>
  </xdr:twoCellAnchor>
  <xdr:twoCellAnchor>
    <xdr:from>
      <xdr:col>19</xdr:col>
      <xdr:colOff>313765</xdr:colOff>
      <xdr:row>7</xdr:row>
      <xdr:rowOff>44824</xdr:rowOff>
    </xdr:from>
    <xdr:to>
      <xdr:col>22</xdr:col>
      <xdr:colOff>638736</xdr:colOff>
      <xdr:row>8</xdr:row>
      <xdr:rowOff>156883</xdr:rowOff>
    </xdr:to>
    <xdr:sp macro="" textlink="">
      <xdr:nvSpPr>
        <xdr:cNvPr id="31" name="TextBox 30">
          <a:extLst>
            <a:ext uri="{FF2B5EF4-FFF2-40B4-BE49-F238E27FC236}">
              <a16:creationId xmlns:a16="http://schemas.microsoft.com/office/drawing/2014/main" id="{CFB9AF87-A126-406E-B9CF-EDA2B04DF152}"/>
            </a:ext>
          </a:extLst>
        </xdr:cNvPr>
        <xdr:cNvSpPr txBox="1"/>
      </xdr:nvSpPr>
      <xdr:spPr>
        <a:xfrm>
          <a:off x="13301383" y="1456765"/>
          <a:ext cx="2375647" cy="3137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200">
              <a:solidFill>
                <a:schemeClr val="accent2">
                  <a:lumMod val="50000"/>
                </a:schemeClr>
              </a:solidFill>
              <a:latin typeface="Arial Rounded MT Bold" panose="020F0704030504030204" pitchFamily="34" charset="0"/>
              <a:ea typeface="+mn-ea"/>
              <a:cs typeface="+mn-cs"/>
            </a:rPr>
            <a:t>Average Age</a:t>
          </a:r>
        </a:p>
      </xdr:txBody>
    </xdr:sp>
    <xdr:clientData/>
  </xdr:twoCellAnchor>
  <xdr:twoCellAnchor>
    <xdr:from>
      <xdr:col>7</xdr:col>
      <xdr:colOff>537882</xdr:colOff>
      <xdr:row>7</xdr:row>
      <xdr:rowOff>89647</xdr:rowOff>
    </xdr:from>
    <xdr:to>
      <xdr:col>11</xdr:col>
      <xdr:colOff>179294</xdr:colOff>
      <xdr:row>9</xdr:row>
      <xdr:rowOff>0</xdr:rowOff>
    </xdr:to>
    <xdr:sp macro="" textlink="">
      <xdr:nvSpPr>
        <xdr:cNvPr id="32" name="TextBox 31">
          <a:extLst>
            <a:ext uri="{FF2B5EF4-FFF2-40B4-BE49-F238E27FC236}">
              <a16:creationId xmlns:a16="http://schemas.microsoft.com/office/drawing/2014/main" id="{215CD0A9-1F7C-4FFE-A60E-D3796DDB9775}"/>
            </a:ext>
          </a:extLst>
        </xdr:cNvPr>
        <xdr:cNvSpPr txBox="1"/>
      </xdr:nvSpPr>
      <xdr:spPr>
        <a:xfrm>
          <a:off x="5322794" y="1501588"/>
          <a:ext cx="2375647" cy="3137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200">
              <a:solidFill>
                <a:schemeClr val="accent2">
                  <a:lumMod val="50000"/>
                </a:schemeClr>
              </a:solidFill>
              <a:latin typeface="Arial Rounded MT Bold" panose="020F0704030504030204" pitchFamily="34" charset="0"/>
              <a:ea typeface="+mn-ea"/>
              <a:cs typeface="+mn-cs"/>
            </a:rPr>
            <a:t>Attrition</a:t>
          </a:r>
        </a:p>
      </xdr:txBody>
    </xdr:sp>
    <xdr:clientData/>
  </xdr:twoCellAnchor>
  <xdr:twoCellAnchor>
    <xdr:from>
      <xdr:col>10</xdr:col>
      <xdr:colOff>425824</xdr:colOff>
      <xdr:row>8</xdr:row>
      <xdr:rowOff>181536</xdr:rowOff>
    </xdr:from>
    <xdr:to>
      <xdr:col>14</xdr:col>
      <xdr:colOff>0</xdr:colOff>
      <xdr:row>10</xdr:row>
      <xdr:rowOff>190500</xdr:rowOff>
    </xdr:to>
    <xdr:sp macro="" textlink="'pivot tables'!D8">
      <xdr:nvSpPr>
        <xdr:cNvPr id="33" name="TextBox 32">
          <a:extLst>
            <a:ext uri="{FF2B5EF4-FFF2-40B4-BE49-F238E27FC236}">
              <a16:creationId xmlns:a16="http://schemas.microsoft.com/office/drawing/2014/main" id="{477D04BD-7D40-4681-8191-1F79243A8009}"/>
            </a:ext>
          </a:extLst>
        </xdr:cNvPr>
        <xdr:cNvSpPr txBox="1"/>
      </xdr:nvSpPr>
      <xdr:spPr>
        <a:xfrm>
          <a:off x="7261412" y="1795183"/>
          <a:ext cx="2308412" cy="412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F788BF2D-25AD-4D08-A3C7-C47DAF5578C8}" type="TxLink">
            <a:rPr lang="en-US" sz="2600" b="0" i="0" u="none" strike="noStrike">
              <a:solidFill>
                <a:srgbClr val="002060"/>
              </a:solidFill>
              <a:latin typeface="Arial Rounded MT Bold" panose="020F0704030504030204" pitchFamily="34" charset="0"/>
              <a:ea typeface="Calibri"/>
              <a:cs typeface="Calibri"/>
            </a:rPr>
            <a:pPr marL="0" indent="0" algn="ctr"/>
            <a:t>1233</a:t>
          </a:fld>
          <a:endParaRPr lang="en-US" sz="2600" b="0" i="0" u="none" strike="noStrike">
            <a:solidFill>
              <a:srgbClr val="002060"/>
            </a:solidFill>
            <a:latin typeface="Arial Rounded MT Bold" panose="020F0704030504030204" pitchFamily="34" charset="0"/>
            <a:ea typeface="Calibri"/>
            <a:cs typeface="Calibri"/>
          </a:endParaRPr>
        </a:p>
      </xdr:txBody>
    </xdr:sp>
    <xdr:clientData/>
  </xdr:twoCellAnchor>
  <xdr:twoCellAnchor>
    <xdr:from>
      <xdr:col>14</xdr:col>
      <xdr:colOff>515469</xdr:colOff>
      <xdr:row>8</xdr:row>
      <xdr:rowOff>125507</xdr:rowOff>
    </xdr:from>
    <xdr:to>
      <xdr:col>18</xdr:col>
      <xdr:colOff>89646</xdr:colOff>
      <xdr:row>10</xdr:row>
      <xdr:rowOff>134471</xdr:rowOff>
    </xdr:to>
    <xdr:sp macro="" textlink="'pivot tables'!E8">
      <xdr:nvSpPr>
        <xdr:cNvPr id="34" name="TextBox 33">
          <a:extLst>
            <a:ext uri="{FF2B5EF4-FFF2-40B4-BE49-F238E27FC236}">
              <a16:creationId xmlns:a16="http://schemas.microsoft.com/office/drawing/2014/main" id="{F883994D-B0C7-4AB7-8FF6-6B2B3D070FD3}"/>
            </a:ext>
          </a:extLst>
        </xdr:cNvPr>
        <xdr:cNvSpPr txBox="1"/>
      </xdr:nvSpPr>
      <xdr:spPr>
        <a:xfrm>
          <a:off x="10085293" y="1739154"/>
          <a:ext cx="2308412" cy="412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169F40C-CBC9-4A2C-9837-8478CBEC44FC}" type="TxLink">
            <a:rPr lang="en-US" sz="2600" b="0" i="0" u="none" strike="noStrike">
              <a:solidFill>
                <a:srgbClr val="002060"/>
              </a:solidFill>
              <a:latin typeface="Arial Rounded MT Bold" panose="020F0704030504030204" pitchFamily="34" charset="0"/>
              <a:ea typeface="Calibri"/>
              <a:cs typeface="Calibri"/>
            </a:rPr>
            <a:pPr marL="0" indent="0" algn="ctr"/>
            <a:t>16.1%</a:t>
          </a:fld>
          <a:endParaRPr lang="en-US" sz="2600" b="0" i="0" u="none" strike="noStrike">
            <a:solidFill>
              <a:srgbClr val="002060"/>
            </a:solidFill>
            <a:latin typeface="Arial Rounded MT Bold" panose="020F0704030504030204" pitchFamily="34" charset="0"/>
            <a:ea typeface="Calibri"/>
            <a:cs typeface="Calibri"/>
          </a:endParaRPr>
        </a:p>
      </xdr:txBody>
    </xdr:sp>
    <xdr:clientData/>
  </xdr:twoCellAnchor>
  <xdr:twoCellAnchor>
    <xdr:from>
      <xdr:col>18</xdr:col>
      <xdr:colOff>437029</xdr:colOff>
      <xdr:row>8</xdr:row>
      <xdr:rowOff>114302</xdr:rowOff>
    </xdr:from>
    <xdr:to>
      <xdr:col>22</xdr:col>
      <xdr:colOff>11206</xdr:colOff>
      <xdr:row>10</xdr:row>
      <xdr:rowOff>123266</xdr:rowOff>
    </xdr:to>
    <xdr:sp macro="" textlink="'pivot tables'!C8">
      <xdr:nvSpPr>
        <xdr:cNvPr id="35" name="TextBox 34">
          <a:extLst>
            <a:ext uri="{FF2B5EF4-FFF2-40B4-BE49-F238E27FC236}">
              <a16:creationId xmlns:a16="http://schemas.microsoft.com/office/drawing/2014/main" id="{85284B06-C0FF-4CF5-A359-FD6FBDC9A376}"/>
            </a:ext>
          </a:extLst>
        </xdr:cNvPr>
        <xdr:cNvSpPr txBox="1"/>
      </xdr:nvSpPr>
      <xdr:spPr>
        <a:xfrm>
          <a:off x="12741088" y="1727949"/>
          <a:ext cx="2308412" cy="412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56282E0-0639-4F1D-B465-89FC46DBB99C}" type="TxLink">
            <a:rPr lang="en-US" sz="2600" b="0" i="0" u="none" strike="noStrike">
              <a:solidFill>
                <a:srgbClr val="002060"/>
              </a:solidFill>
              <a:latin typeface="Arial Rounded MT Bold" panose="020F0704030504030204" pitchFamily="34" charset="0"/>
              <a:ea typeface="Calibri"/>
              <a:cs typeface="Calibri"/>
            </a:rPr>
            <a:pPr marL="0" indent="0" algn="ctr"/>
            <a:t>37</a:t>
          </a:fld>
          <a:endParaRPr lang="en-US" sz="2600" b="0" i="0" u="none" strike="noStrike">
            <a:solidFill>
              <a:srgbClr val="002060"/>
            </a:solidFill>
            <a:latin typeface="Arial Rounded MT Bold" panose="020F0704030504030204" pitchFamily="34" charset="0"/>
            <a:ea typeface="Calibri"/>
            <a:cs typeface="Calibri"/>
          </a:endParaRPr>
        </a:p>
      </xdr:txBody>
    </xdr:sp>
    <xdr:clientData/>
  </xdr:twoCellAnchor>
  <xdr:twoCellAnchor>
    <xdr:from>
      <xdr:col>6</xdr:col>
      <xdr:colOff>425823</xdr:colOff>
      <xdr:row>8</xdr:row>
      <xdr:rowOff>192742</xdr:rowOff>
    </xdr:from>
    <xdr:to>
      <xdr:col>10</xdr:col>
      <xdr:colOff>0</xdr:colOff>
      <xdr:row>11</xdr:row>
      <xdr:rowOff>0</xdr:rowOff>
    </xdr:to>
    <xdr:sp macro="" textlink="'pivot tables'!B8">
      <xdr:nvSpPr>
        <xdr:cNvPr id="36" name="TextBox 35">
          <a:extLst>
            <a:ext uri="{FF2B5EF4-FFF2-40B4-BE49-F238E27FC236}">
              <a16:creationId xmlns:a16="http://schemas.microsoft.com/office/drawing/2014/main" id="{76B60CF5-46B8-4F85-94C4-5B73AC1799EF}"/>
            </a:ext>
          </a:extLst>
        </xdr:cNvPr>
        <xdr:cNvSpPr txBox="1"/>
      </xdr:nvSpPr>
      <xdr:spPr>
        <a:xfrm>
          <a:off x="4527176" y="1806389"/>
          <a:ext cx="2308412" cy="412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ADF10FC-A194-4F54-80E4-DCDF4AE05723}" type="TxLink">
            <a:rPr lang="en-US" sz="2600" b="0" i="0" u="none" strike="noStrike">
              <a:solidFill>
                <a:srgbClr val="002060"/>
              </a:solidFill>
              <a:latin typeface="Arial Rounded MT Bold" panose="020F0704030504030204" pitchFamily="34" charset="0"/>
              <a:ea typeface="Calibri"/>
              <a:cs typeface="Calibri"/>
            </a:rPr>
            <a:pPr marL="0" indent="0" algn="ctr"/>
            <a:t>237</a:t>
          </a:fld>
          <a:endParaRPr lang="en-US" sz="2600" b="0" i="0" u="none" strike="noStrike">
            <a:solidFill>
              <a:srgbClr val="002060"/>
            </a:solidFill>
            <a:latin typeface="Arial Rounded MT Bold" panose="020F0704030504030204" pitchFamily="34" charset="0"/>
            <a:ea typeface="Calibri"/>
            <a:cs typeface="Calibri"/>
          </a:endParaRPr>
        </a:p>
      </xdr:txBody>
    </xdr:sp>
    <xdr:clientData/>
  </xdr:twoCellAnchor>
  <xdr:twoCellAnchor editAs="oneCell">
    <xdr:from>
      <xdr:col>5</xdr:col>
      <xdr:colOff>349723</xdr:colOff>
      <xdr:row>7</xdr:row>
      <xdr:rowOff>76015</xdr:rowOff>
    </xdr:from>
    <xdr:to>
      <xdr:col>6</xdr:col>
      <xdr:colOff>0</xdr:colOff>
      <xdr:row>9</xdr:row>
      <xdr:rowOff>1</xdr:rowOff>
    </xdr:to>
    <xdr:pic>
      <xdr:nvPicPr>
        <xdr:cNvPr id="37" name="Picture 36">
          <a:extLst>
            <a:ext uri="{FF2B5EF4-FFF2-40B4-BE49-F238E27FC236}">
              <a16:creationId xmlns:a16="http://schemas.microsoft.com/office/drawing/2014/main" id="{CD027B4D-7C87-4D77-B4F8-588BC9CC3B2B}"/>
            </a:ext>
          </a:extLst>
        </xdr:cNvPr>
        <xdr:cNvPicPr>
          <a:picLocks noChangeAspect="1"/>
        </xdr:cNvPicPr>
      </xdr:nvPicPr>
      <xdr:blipFill>
        <a:blip xmlns:r="http://schemas.openxmlformats.org/officeDocument/2006/relationships" r:embed="rId1"/>
        <a:stretch>
          <a:fillRect/>
        </a:stretch>
      </xdr:blipFill>
      <xdr:spPr>
        <a:xfrm>
          <a:off x="3767517" y="1487956"/>
          <a:ext cx="333836" cy="327397"/>
        </a:xfrm>
        <a:prstGeom prst="rect">
          <a:avLst/>
        </a:prstGeom>
      </xdr:spPr>
    </xdr:pic>
    <xdr:clientData/>
  </xdr:twoCellAnchor>
  <xdr:twoCellAnchor editAs="oneCell">
    <xdr:from>
      <xdr:col>13</xdr:col>
      <xdr:colOff>320094</xdr:colOff>
      <xdr:row>7</xdr:row>
      <xdr:rowOff>56030</xdr:rowOff>
    </xdr:from>
    <xdr:to>
      <xdr:col>14</xdr:col>
      <xdr:colOff>0</xdr:colOff>
      <xdr:row>8</xdr:row>
      <xdr:rowOff>169631</xdr:rowOff>
    </xdr:to>
    <xdr:pic>
      <xdr:nvPicPr>
        <xdr:cNvPr id="38" name="Picture 37">
          <a:extLst>
            <a:ext uri="{FF2B5EF4-FFF2-40B4-BE49-F238E27FC236}">
              <a16:creationId xmlns:a16="http://schemas.microsoft.com/office/drawing/2014/main" id="{02F30CF9-9F10-41E2-BE69-D8680CCA7EA4}"/>
            </a:ext>
          </a:extLst>
        </xdr:cNvPr>
        <xdr:cNvPicPr>
          <a:picLocks noChangeAspect="1"/>
        </xdr:cNvPicPr>
      </xdr:nvPicPr>
      <xdr:blipFill>
        <a:blip xmlns:r="http://schemas.openxmlformats.org/officeDocument/2006/relationships" r:embed="rId2"/>
        <a:stretch>
          <a:fillRect/>
        </a:stretch>
      </xdr:blipFill>
      <xdr:spPr>
        <a:xfrm>
          <a:off x="9206359" y="1467971"/>
          <a:ext cx="363465" cy="315307"/>
        </a:xfrm>
        <a:prstGeom prst="rect">
          <a:avLst/>
        </a:prstGeom>
      </xdr:spPr>
    </xdr:pic>
    <xdr:clientData/>
  </xdr:twoCellAnchor>
  <xdr:twoCellAnchor editAs="oneCell">
    <xdr:from>
      <xdr:col>17</xdr:col>
      <xdr:colOff>345080</xdr:colOff>
      <xdr:row>7</xdr:row>
      <xdr:rowOff>31539</xdr:rowOff>
    </xdr:from>
    <xdr:to>
      <xdr:col>18</xdr:col>
      <xdr:colOff>0</xdr:colOff>
      <xdr:row>8</xdr:row>
      <xdr:rowOff>156882</xdr:rowOff>
    </xdr:to>
    <xdr:pic>
      <xdr:nvPicPr>
        <xdr:cNvPr id="39" name="Picture 38">
          <a:extLst>
            <a:ext uri="{FF2B5EF4-FFF2-40B4-BE49-F238E27FC236}">
              <a16:creationId xmlns:a16="http://schemas.microsoft.com/office/drawing/2014/main" id="{E6045F95-6CFE-4425-A770-6646A33FBCC3}"/>
            </a:ext>
          </a:extLst>
        </xdr:cNvPr>
        <xdr:cNvPicPr>
          <a:picLocks noChangeAspect="1"/>
        </xdr:cNvPicPr>
      </xdr:nvPicPr>
      <xdr:blipFill>
        <a:blip xmlns:r="http://schemas.openxmlformats.org/officeDocument/2006/relationships" r:embed="rId3"/>
        <a:stretch>
          <a:fillRect/>
        </a:stretch>
      </xdr:blipFill>
      <xdr:spPr>
        <a:xfrm>
          <a:off x="11965580" y="1443480"/>
          <a:ext cx="338479" cy="327049"/>
        </a:xfrm>
        <a:prstGeom prst="rect">
          <a:avLst/>
        </a:prstGeom>
      </xdr:spPr>
    </xdr:pic>
    <xdr:clientData/>
  </xdr:twoCellAnchor>
  <xdr:twoCellAnchor editAs="oneCell">
    <xdr:from>
      <xdr:col>21</xdr:col>
      <xdr:colOff>123265</xdr:colOff>
      <xdr:row>7</xdr:row>
      <xdr:rowOff>46019</xdr:rowOff>
    </xdr:from>
    <xdr:to>
      <xdr:col>21</xdr:col>
      <xdr:colOff>419572</xdr:colOff>
      <xdr:row>8</xdr:row>
      <xdr:rowOff>123265</xdr:rowOff>
    </xdr:to>
    <xdr:pic>
      <xdr:nvPicPr>
        <xdr:cNvPr id="40" name="Picture 39">
          <a:extLst>
            <a:ext uri="{FF2B5EF4-FFF2-40B4-BE49-F238E27FC236}">
              <a16:creationId xmlns:a16="http://schemas.microsoft.com/office/drawing/2014/main" id="{B3CB1087-E3D4-4882-9F83-A8BE96A64E77}"/>
            </a:ext>
          </a:extLst>
        </xdr:cNvPr>
        <xdr:cNvPicPr>
          <a:picLocks noChangeAspect="1"/>
        </xdr:cNvPicPr>
      </xdr:nvPicPr>
      <xdr:blipFill>
        <a:blip xmlns:r="http://schemas.openxmlformats.org/officeDocument/2006/relationships" r:embed="rId4"/>
        <a:stretch>
          <a:fillRect/>
        </a:stretch>
      </xdr:blipFill>
      <xdr:spPr>
        <a:xfrm>
          <a:off x="14478000" y="1457960"/>
          <a:ext cx="296307" cy="278952"/>
        </a:xfrm>
        <a:prstGeom prst="rect">
          <a:avLst/>
        </a:prstGeom>
      </xdr:spPr>
    </xdr:pic>
    <xdr:clientData/>
  </xdr:twoCellAnchor>
  <xdr:twoCellAnchor editAs="oneCell">
    <xdr:from>
      <xdr:col>9</xdr:col>
      <xdr:colOff>112058</xdr:colOff>
      <xdr:row>7</xdr:row>
      <xdr:rowOff>22412</xdr:rowOff>
    </xdr:from>
    <xdr:to>
      <xdr:col>9</xdr:col>
      <xdr:colOff>545445</xdr:colOff>
      <xdr:row>9</xdr:row>
      <xdr:rowOff>40958</xdr:rowOff>
    </xdr:to>
    <xdr:pic>
      <xdr:nvPicPr>
        <xdr:cNvPr id="41" name="Picture 40">
          <a:extLst>
            <a:ext uri="{FF2B5EF4-FFF2-40B4-BE49-F238E27FC236}">
              <a16:creationId xmlns:a16="http://schemas.microsoft.com/office/drawing/2014/main" id="{1F7D37B3-E72C-4EF6-8A8C-629753AAA1F8}"/>
            </a:ext>
          </a:extLst>
        </xdr:cNvPr>
        <xdr:cNvPicPr>
          <a:picLocks noChangeAspect="1"/>
        </xdr:cNvPicPr>
      </xdr:nvPicPr>
      <xdr:blipFill>
        <a:blip xmlns:r="http://schemas.openxmlformats.org/officeDocument/2006/relationships" r:embed="rId5"/>
        <a:stretch>
          <a:fillRect/>
        </a:stretch>
      </xdr:blipFill>
      <xdr:spPr>
        <a:xfrm>
          <a:off x="6264087" y="1434353"/>
          <a:ext cx="433387" cy="421957"/>
        </a:xfrm>
        <a:prstGeom prst="rect">
          <a:avLst/>
        </a:prstGeom>
      </xdr:spPr>
    </xdr:pic>
    <xdr:clientData/>
  </xdr:twoCellAnchor>
  <xdr:twoCellAnchor editAs="oneCell">
    <xdr:from>
      <xdr:col>2</xdr:col>
      <xdr:colOff>634253</xdr:colOff>
      <xdr:row>2</xdr:row>
      <xdr:rowOff>106517</xdr:rowOff>
    </xdr:from>
    <xdr:to>
      <xdr:col>3</xdr:col>
      <xdr:colOff>493621</xdr:colOff>
      <xdr:row>5</xdr:row>
      <xdr:rowOff>50040</xdr:rowOff>
    </xdr:to>
    <xdr:pic>
      <xdr:nvPicPr>
        <xdr:cNvPr id="42" name="Picture 41">
          <a:extLst>
            <a:ext uri="{FF2B5EF4-FFF2-40B4-BE49-F238E27FC236}">
              <a16:creationId xmlns:a16="http://schemas.microsoft.com/office/drawing/2014/main" id="{0F2742BC-5019-474C-B818-35F001535AFB}"/>
            </a:ext>
          </a:extLst>
        </xdr:cNvPr>
        <xdr:cNvPicPr>
          <a:picLocks noChangeAspect="1"/>
        </xdr:cNvPicPr>
      </xdr:nvPicPr>
      <xdr:blipFill>
        <a:blip xmlns:r="http://schemas.openxmlformats.org/officeDocument/2006/relationships" r:embed="rId6"/>
        <a:stretch>
          <a:fillRect/>
        </a:stretch>
      </xdr:blipFill>
      <xdr:spPr>
        <a:xfrm>
          <a:off x="2001371" y="509929"/>
          <a:ext cx="542926" cy="548641"/>
        </a:xfrm>
        <a:prstGeom prst="rect">
          <a:avLst/>
        </a:prstGeom>
      </xdr:spPr>
    </xdr:pic>
    <xdr:clientData/>
  </xdr:twoCellAnchor>
  <xdr:twoCellAnchor editAs="oneCell">
    <xdr:from>
      <xdr:col>14</xdr:col>
      <xdr:colOff>451821</xdr:colOff>
      <xdr:row>2</xdr:row>
      <xdr:rowOff>42581</xdr:rowOff>
    </xdr:from>
    <xdr:to>
      <xdr:col>15</xdr:col>
      <xdr:colOff>440118</xdr:colOff>
      <xdr:row>5</xdr:row>
      <xdr:rowOff>99793</xdr:rowOff>
    </xdr:to>
    <xdr:pic>
      <xdr:nvPicPr>
        <xdr:cNvPr id="43" name="Picture 42">
          <a:extLst>
            <a:ext uri="{FF2B5EF4-FFF2-40B4-BE49-F238E27FC236}">
              <a16:creationId xmlns:a16="http://schemas.microsoft.com/office/drawing/2014/main" id="{3C40DC7C-2380-4832-8C9F-DA79797D71D5}"/>
            </a:ext>
          </a:extLst>
        </xdr:cNvPr>
        <xdr:cNvPicPr>
          <a:picLocks noChangeAspect="1"/>
        </xdr:cNvPicPr>
      </xdr:nvPicPr>
      <xdr:blipFill>
        <a:blip xmlns:r="http://schemas.openxmlformats.org/officeDocument/2006/relationships" r:embed="rId7"/>
        <a:stretch>
          <a:fillRect/>
        </a:stretch>
      </xdr:blipFill>
      <xdr:spPr>
        <a:xfrm>
          <a:off x="10021645" y="445993"/>
          <a:ext cx="671855" cy="662330"/>
        </a:xfrm>
        <a:prstGeom prst="rect">
          <a:avLst/>
        </a:prstGeom>
      </xdr:spPr>
    </xdr:pic>
    <xdr:clientData/>
  </xdr:twoCellAnchor>
  <xdr:twoCellAnchor>
    <xdr:from>
      <xdr:col>3</xdr:col>
      <xdr:colOff>656664</xdr:colOff>
      <xdr:row>2</xdr:row>
      <xdr:rowOff>145676</xdr:rowOff>
    </xdr:from>
    <xdr:to>
      <xdr:col>13</xdr:col>
      <xdr:colOff>470647</xdr:colOff>
      <xdr:row>5</xdr:row>
      <xdr:rowOff>11206</xdr:rowOff>
    </xdr:to>
    <xdr:sp macro="" textlink="">
      <xdr:nvSpPr>
        <xdr:cNvPr id="44" name="TextBox 43">
          <a:extLst>
            <a:ext uri="{FF2B5EF4-FFF2-40B4-BE49-F238E27FC236}">
              <a16:creationId xmlns:a16="http://schemas.microsoft.com/office/drawing/2014/main" id="{01FCB8B0-408F-4E16-93EE-C8DA086A21B3}"/>
            </a:ext>
          </a:extLst>
        </xdr:cNvPr>
        <xdr:cNvSpPr txBox="1"/>
      </xdr:nvSpPr>
      <xdr:spPr>
        <a:xfrm>
          <a:off x="2707340" y="549088"/>
          <a:ext cx="6649572" cy="4706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3200">
              <a:solidFill>
                <a:schemeClr val="accent5">
                  <a:lumMod val="75000"/>
                </a:schemeClr>
              </a:solidFill>
              <a:latin typeface="Arial Rounded MT Bold" panose="020F0704030504030204" pitchFamily="34" charset="0"/>
            </a:rPr>
            <a:t>HR ANALYTICS</a:t>
          </a:r>
          <a:r>
            <a:rPr lang="en-US" sz="3200" baseline="0">
              <a:solidFill>
                <a:schemeClr val="accent5">
                  <a:lumMod val="75000"/>
                </a:schemeClr>
              </a:solidFill>
              <a:latin typeface="Arial Rounded MT Bold" panose="020F0704030504030204" pitchFamily="34" charset="0"/>
            </a:rPr>
            <a:t> DASHBOARD</a:t>
          </a:r>
          <a:endParaRPr lang="en-US" sz="3200">
            <a:solidFill>
              <a:schemeClr val="accent5">
                <a:lumMod val="75000"/>
              </a:schemeClr>
            </a:solidFill>
            <a:latin typeface="Arial Rounded MT Bold" panose="020F0704030504030204" pitchFamily="34" charset="0"/>
          </a:endParaRPr>
        </a:p>
      </xdr:txBody>
    </xdr:sp>
    <xdr:clientData/>
  </xdr:twoCellAnchor>
  <xdr:twoCellAnchor>
    <xdr:from>
      <xdr:col>15</xdr:col>
      <xdr:colOff>488577</xdr:colOff>
      <xdr:row>2</xdr:row>
      <xdr:rowOff>0</xdr:rowOff>
    </xdr:from>
    <xdr:to>
      <xdr:col>18</xdr:col>
      <xdr:colOff>112059</xdr:colOff>
      <xdr:row>5</xdr:row>
      <xdr:rowOff>145677</xdr:rowOff>
    </xdr:to>
    <xdr:sp macro="" textlink="">
      <xdr:nvSpPr>
        <xdr:cNvPr id="45" name="TextBox 44">
          <a:extLst>
            <a:ext uri="{FF2B5EF4-FFF2-40B4-BE49-F238E27FC236}">
              <a16:creationId xmlns:a16="http://schemas.microsoft.com/office/drawing/2014/main" id="{58C4A68F-6D15-4BC2-843B-07F5B26393E8}"/>
            </a:ext>
          </a:extLst>
        </xdr:cNvPr>
        <xdr:cNvSpPr txBox="1"/>
      </xdr:nvSpPr>
      <xdr:spPr>
        <a:xfrm>
          <a:off x="10741959" y="403412"/>
          <a:ext cx="1674159" cy="7507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400">
              <a:solidFill>
                <a:schemeClr val="accent2">
                  <a:lumMod val="50000"/>
                </a:schemeClr>
              </a:solidFill>
              <a:latin typeface="Arial Rounded MT Bold" panose="020F0704030504030204" pitchFamily="34" charset="0"/>
              <a:ea typeface="+mn-ea"/>
              <a:cs typeface="+mn-cs"/>
            </a:rPr>
            <a:t>JOB SATISFACTION RATINGS</a:t>
          </a:r>
        </a:p>
      </xdr:txBody>
    </xdr:sp>
    <xdr:clientData/>
  </xdr:twoCellAnchor>
  <xdr:twoCellAnchor>
    <xdr:from>
      <xdr:col>17</xdr:col>
      <xdr:colOff>365311</xdr:colOff>
      <xdr:row>1</xdr:row>
      <xdr:rowOff>190500</xdr:rowOff>
    </xdr:from>
    <xdr:to>
      <xdr:col>19</xdr:col>
      <xdr:colOff>515470</xdr:colOff>
      <xdr:row>5</xdr:row>
      <xdr:rowOff>168089</xdr:rowOff>
    </xdr:to>
    <xdr:graphicFrame macro="">
      <xdr:nvGraphicFramePr>
        <xdr:cNvPr id="46" name="Chart 45">
          <a:extLst>
            <a:ext uri="{FF2B5EF4-FFF2-40B4-BE49-F238E27FC236}">
              <a16:creationId xmlns:a16="http://schemas.microsoft.com/office/drawing/2014/main" id="{C4E33023-2D04-4F42-8AD2-8AD38D7B6B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224117</xdr:colOff>
      <xdr:row>3</xdr:row>
      <xdr:rowOff>33617</xdr:rowOff>
    </xdr:from>
    <xdr:to>
      <xdr:col>18</xdr:col>
      <xdr:colOff>672353</xdr:colOff>
      <xdr:row>4</xdr:row>
      <xdr:rowOff>156882</xdr:rowOff>
    </xdr:to>
    <xdr:sp macro="" textlink="'pivot tables'!$A$12">
      <xdr:nvSpPr>
        <xdr:cNvPr id="47" name="TextBox 46">
          <a:extLst>
            <a:ext uri="{FF2B5EF4-FFF2-40B4-BE49-F238E27FC236}">
              <a16:creationId xmlns:a16="http://schemas.microsoft.com/office/drawing/2014/main" id="{21E49560-33B2-4786-B855-B5C22EF58DD3}"/>
            </a:ext>
          </a:extLst>
        </xdr:cNvPr>
        <xdr:cNvSpPr txBox="1"/>
      </xdr:nvSpPr>
      <xdr:spPr>
        <a:xfrm>
          <a:off x="12528176" y="638735"/>
          <a:ext cx="448236" cy="3249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F83DB43C-963C-4A99-A59C-7C7A31DE6B9A}" type="TxLink">
            <a:rPr lang="en-US" sz="1200" b="0" i="0" u="none" strike="noStrike">
              <a:solidFill>
                <a:schemeClr val="accent5">
                  <a:lumMod val="50000"/>
                </a:schemeClr>
              </a:solidFill>
              <a:latin typeface="Arial Rounded MT Bold" panose="020F0704030504030204" pitchFamily="34" charset="0"/>
              <a:ea typeface="Calibri"/>
              <a:cs typeface="Calibri"/>
            </a:rPr>
            <a:pPr marL="0" indent="0" algn="ctr"/>
            <a:t>2.6</a:t>
          </a:fld>
          <a:endParaRPr lang="en-US" sz="2600" b="0" i="0" u="none" strike="noStrike">
            <a:solidFill>
              <a:schemeClr val="accent5">
                <a:lumMod val="50000"/>
              </a:schemeClr>
            </a:solidFill>
            <a:latin typeface="Arial Rounded MT Bold" panose="020F0704030504030204" pitchFamily="34" charset="0"/>
            <a:ea typeface="Calibri"/>
            <a:cs typeface="Calibri"/>
          </a:endParaRPr>
        </a:p>
      </xdr:txBody>
    </xdr:sp>
    <xdr:clientData/>
  </xdr:twoCellAnchor>
  <xdr:twoCellAnchor editAs="oneCell">
    <xdr:from>
      <xdr:col>18</xdr:col>
      <xdr:colOff>268941</xdr:colOff>
      <xdr:row>29</xdr:row>
      <xdr:rowOff>100853</xdr:rowOff>
    </xdr:from>
    <xdr:to>
      <xdr:col>20</xdr:col>
      <xdr:colOff>448236</xdr:colOff>
      <xdr:row>39</xdr:row>
      <xdr:rowOff>145676</xdr:rowOff>
    </xdr:to>
    <mc:AlternateContent xmlns:mc="http://schemas.openxmlformats.org/markup-compatibility/2006" xmlns:a14="http://schemas.microsoft.com/office/drawing/2010/main">
      <mc:Choice Requires="a14">
        <xdr:graphicFrame macro="">
          <xdr:nvGraphicFramePr>
            <xdr:cNvPr id="49" name="Education Field">
              <a:extLst>
                <a:ext uri="{FF2B5EF4-FFF2-40B4-BE49-F238E27FC236}">
                  <a16:creationId xmlns:a16="http://schemas.microsoft.com/office/drawing/2014/main" id="{BA3EBFAF-62D1-4997-B287-9E8B014AA7A2}"/>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2573000" y="5670176"/>
              <a:ext cx="1535206" cy="23061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3</xdr:colOff>
      <xdr:row>1</xdr:row>
      <xdr:rowOff>134471</xdr:rowOff>
    </xdr:from>
    <xdr:to>
      <xdr:col>22</xdr:col>
      <xdr:colOff>280147</xdr:colOff>
      <xdr:row>5</xdr:row>
      <xdr:rowOff>145677</xdr:rowOff>
    </xdr:to>
    <xdr:graphicFrame macro="">
      <xdr:nvGraphicFramePr>
        <xdr:cNvPr id="50" name="Chart 49">
          <a:extLst>
            <a:ext uri="{FF2B5EF4-FFF2-40B4-BE49-F238E27FC236}">
              <a16:creationId xmlns:a16="http://schemas.microsoft.com/office/drawing/2014/main" id="{31A5DB90-DA1C-46DC-A751-4FEB1B6E93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123265</xdr:colOff>
      <xdr:row>2</xdr:row>
      <xdr:rowOff>67235</xdr:rowOff>
    </xdr:from>
    <xdr:to>
      <xdr:col>22</xdr:col>
      <xdr:colOff>168089</xdr:colOff>
      <xdr:row>5</xdr:row>
      <xdr:rowOff>11206</xdr:rowOff>
    </xdr:to>
    <xdr:sp macro="" textlink="">
      <xdr:nvSpPr>
        <xdr:cNvPr id="53" name="TextBox 8">
          <a:extLst>
            <a:ext uri="{FF2B5EF4-FFF2-40B4-BE49-F238E27FC236}">
              <a16:creationId xmlns:a16="http://schemas.microsoft.com/office/drawing/2014/main" id="{B56F2AEB-912F-DFFD-00BE-91E004D7602C}"/>
            </a:ext>
          </a:extLst>
        </xdr:cNvPr>
        <xdr:cNvSpPr txBox="1"/>
      </xdr:nvSpPr>
      <xdr:spPr>
        <a:xfrm>
          <a:off x="13110883" y="470647"/>
          <a:ext cx="2095500" cy="549088"/>
        </a:xfrm>
        <a:custGeom>
          <a:avLst/>
          <a:gdLst>
            <a:gd name="connsiteX0" fmla="*/ 1373038 w 1647645"/>
            <a:gd name="connsiteY0" fmla="*/ 64699 h 439947"/>
            <a:gd name="connsiteX1" fmla="*/ 1337401 w 1647645"/>
            <a:gd name="connsiteY1" fmla="*/ 184967 h 439947"/>
            <a:gd name="connsiteX2" fmla="*/ 1222075 w 1647645"/>
            <a:gd name="connsiteY2" fmla="*/ 184966 h 439947"/>
            <a:gd name="connsiteX3" fmla="*/ 1315376 w 1647645"/>
            <a:gd name="connsiteY3" fmla="*/ 259294 h 439947"/>
            <a:gd name="connsiteX4" fmla="*/ 1279738 w 1647645"/>
            <a:gd name="connsiteY4" fmla="*/ 379561 h 439947"/>
            <a:gd name="connsiteX5" fmla="*/ 1373038 w 1647645"/>
            <a:gd name="connsiteY5" fmla="*/ 305231 h 439947"/>
            <a:gd name="connsiteX6" fmla="*/ 1466337 w 1647645"/>
            <a:gd name="connsiteY6" fmla="*/ 379561 h 439947"/>
            <a:gd name="connsiteX7" fmla="*/ 1430699 w 1647645"/>
            <a:gd name="connsiteY7" fmla="*/ 259294 h 439947"/>
            <a:gd name="connsiteX8" fmla="*/ 1524000 w 1647645"/>
            <a:gd name="connsiteY8" fmla="*/ 184966 h 439947"/>
            <a:gd name="connsiteX9" fmla="*/ 1408674 w 1647645"/>
            <a:gd name="connsiteY9" fmla="*/ 184967 h 439947"/>
            <a:gd name="connsiteX10" fmla="*/ 1003060 w 1647645"/>
            <a:gd name="connsiteY10" fmla="*/ 64699 h 439947"/>
            <a:gd name="connsiteX11" fmla="*/ 967423 w 1647645"/>
            <a:gd name="connsiteY11" fmla="*/ 184967 h 439947"/>
            <a:gd name="connsiteX12" fmla="*/ 852097 w 1647645"/>
            <a:gd name="connsiteY12" fmla="*/ 184966 h 439947"/>
            <a:gd name="connsiteX13" fmla="*/ 945398 w 1647645"/>
            <a:gd name="connsiteY13" fmla="*/ 259294 h 439947"/>
            <a:gd name="connsiteX14" fmla="*/ 909760 w 1647645"/>
            <a:gd name="connsiteY14" fmla="*/ 379561 h 439947"/>
            <a:gd name="connsiteX15" fmla="*/ 1003060 w 1647645"/>
            <a:gd name="connsiteY15" fmla="*/ 305231 h 439947"/>
            <a:gd name="connsiteX16" fmla="*/ 1096359 w 1647645"/>
            <a:gd name="connsiteY16" fmla="*/ 379561 h 439947"/>
            <a:gd name="connsiteX17" fmla="*/ 1060721 w 1647645"/>
            <a:gd name="connsiteY17" fmla="*/ 259294 h 439947"/>
            <a:gd name="connsiteX18" fmla="*/ 1154022 w 1647645"/>
            <a:gd name="connsiteY18" fmla="*/ 184966 h 439947"/>
            <a:gd name="connsiteX19" fmla="*/ 1038696 w 1647645"/>
            <a:gd name="connsiteY19" fmla="*/ 184967 h 439947"/>
            <a:gd name="connsiteX20" fmla="*/ 633083 w 1647645"/>
            <a:gd name="connsiteY20" fmla="*/ 64699 h 439947"/>
            <a:gd name="connsiteX21" fmla="*/ 597446 w 1647645"/>
            <a:gd name="connsiteY21" fmla="*/ 184967 h 439947"/>
            <a:gd name="connsiteX22" fmla="*/ 482120 w 1647645"/>
            <a:gd name="connsiteY22" fmla="*/ 184966 h 439947"/>
            <a:gd name="connsiteX23" fmla="*/ 575421 w 1647645"/>
            <a:gd name="connsiteY23" fmla="*/ 259294 h 439947"/>
            <a:gd name="connsiteX24" fmla="*/ 539783 w 1647645"/>
            <a:gd name="connsiteY24" fmla="*/ 379561 h 439947"/>
            <a:gd name="connsiteX25" fmla="*/ 633083 w 1647645"/>
            <a:gd name="connsiteY25" fmla="*/ 305231 h 439947"/>
            <a:gd name="connsiteX26" fmla="*/ 726382 w 1647645"/>
            <a:gd name="connsiteY26" fmla="*/ 379561 h 439947"/>
            <a:gd name="connsiteX27" fmla="*/ 690744 w 1647645"/>
            <a:gd name="connsiteY27" fmla="*/ 259294 h 439947"/>
            <a:gd name="connsiteX28" fmla="*/ 784045 w 1647645"/>
            <a:gd name="connsiteY28" fmla="*/ 184966 h 439947"/>
            <a:gd name="connsiteX29" fmla="*/ 668719 w 1647645"/>
            <a:gd name="connsiteY29" fmla="*/ 184967 h 439947"/>
            <a:gd name="connsiteX30" fmla="*/ 263106 w 1647645"/>
            <a:gd name="connsiteY30" fmla="*/ 64699 h 439947"/>
            <a:gd name="connsiteX31" fmla="*/ 227469 w 1647645"/>
            <a:gd name="connsiteY31" fmla="*/ 184967 h 439947"/>
            <a:gd name="connsiteX32" fmla="*/ 112143 w 1647645"/>
            <a:gd name="connsiteY32" fmla="*/ 184966 h 439947"/>
            <a:gd name="connsiteX33" fmla="*/ 205444 w 1647645"/>
            <a:gd name="connsiteY33" fmla="*/ 259294 h 439947"/>
            <a:gd name="connsiteX34" fmla="*/ 169806 w 1647645"/>
            <a:gd name="connsiteY34" fmla="*/ 379561 h 439947"/>
            <a:gd name="connsiteX35" fmla="*/ 263106 w 1647645"/>
            <a:gd name="connsiteY35" fmla="*/ 305231 h 439947"/>
            <a:gd name="connsiteX36" fmla="*/ 356405 w 1647645"/>
            <a:gd name="connsiteY36" fmla="*/ 379561 h 439947"/>
            <a:gd name="connsiteX37" fmla="*/ 320767 w 1647645"/>
            <a:gd name="connsiteY37" fmla="*/ 259294 h 439947"/>
            <a:gd name="connsiteX38" fmla="*/ 414068 w 1647645"/>
            <a:gd name="connsiteY38" fmla="*/ 184966 h 439947"/>
            <a:gd name="connsiteX39" fmla="*/ 298742 w 1647645"/>
            <a:gd name="connsiteY39" fmla="*/ 184967 h 439947"/>
            <a:gd name="connsiteX40" fmla="*/ 0 w 1647645"/>
            <a:gd name="connsiteY40" fmla="*/ 0 h 439947"/>
            <a:gd name="connsiteX41" fmla="*/ 1647645 w 1647645"/>
            <a:gd name="connsiteY41" fmla="*/ 0 h 439947"/>
            <a:gd name="connsiteX42" fmla="*/ 1647645 w 1647645"/>
            <a:gd name="connsiteY42" fmla="*/ 439947 h 439947"/>
            <a:gd name="connsiteX43" fmla="*/ 0 w 1647645"/>
            <a:gd name="connsiteY43" fmla="*/ 439947 h 43994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647645" h="439947">
              <a:moveTo>
                <a:pt x="1373038" y="64699"/>
              </a:moveTo>
              <a:lnTo>
                <a:pt x="1337401" y="184967"/>
              </a:lnTo>
              <a:lnTo>
                <a:pt x="1222075" y="184966"/>
              </a:lnTo>
              <a:lnTo>
                <a:pt x="1315376" y="259294"/>
              </a:lnTo>
              <a:lnTo>
                <a:pt x="1279738" y="379561"/>
              </a:lnTo>
              <a:lnTo>
                <a:pt x="1373038" y="305231"/>
              </a:lnTo>
              <a:lnTo>
                <a:pt x="1466337" y="379561"/>
              </a:lnTo>
              <a:lnTo>
                <a:pt x="1430699" y="259294"/>
              </a:lnTo>
              <a:lnTo>
                <a:pt x="1524000" y="184966"/>
              </a:lnTo>
              <a:lnTo>
                <a:pt x="1408674" y="184967"/>
              </a:lnTo>
              <a:close/>
              <a:moveTo>
                <a:pt x="1003060" y="64699"/>
              </a:moveTo>
              <a:lnTo>
                <a:pt x="967423" y="184967"/>
              </a:lnTo>
              <a:lnTo>
                <a:pt x="852097" y="184966"/>
              </a:lnTo>
              <a:lnTo>
                <a:pt x="945398" y="259294"/>
              </a:lnTo>
              <a:lnTo>
                <a:pt x="909760" y="379561"/>
              </a:lnTo>
              <a:lnTo>
                <a:pt x="1003060" y="305231"/>
              </a:lnTo>
              <a:lnTo>
                <a:pt x="1096359" y="379561"/>
              </a:lnTo>
              <a:lnTo>
                <a:pt x="1060721" y="259294"/>
              </a:lnTo>
              <a:lnTo>
                <a:pt x="1154022" y="184966"/>
              </a:lnTo>
              <a:lnTo>
                <a:pt x="1038696" y="184967"/>
              </a:lnTo>
              <a:close/>
              <a:moveTo>
                <a:pt x="633083" y="64699"/>
              </a:moveTo>
              <a:lnTo>
                <a:pt x="597446" y="184967"/>
              </a:lnTo>
              <a:lnTo>
                <a:pt x="482120" y="184966"/>
              </a:lnTo>
              <a:lnTo>
                <a:pt x="575421" y="259294"/>
              </a:lnTo>
              <a:lnTo>
                <a:pt x="539783" y="379561"/>
              </a:lnTo>
              <a:lnTo>
                <a:pt x="633083" y="305231"/>
              </a:lnTo>
              <a:lnTo>
                <a:pt x="726382" y="379561"/>
              </a:lnTo>
              <a:lnTo>
                <a:pt x="690744" y="259294"/>
              </a:lnTo>
              <a:lnTo>
                <a:pt x="784045" y="184966"/>
              </a:lnTo>
              <a:lnTo>
                <a:pt x="668719" y="184967"/>
              </a:lnTo>
              <a:close/>
              <a:moveTo>
                <a:pt x="263106" y="64699"/>
              </a:moveTo>
              <a:lnTo>
                <a:pt x="227469" y="184967"/>
              </a:lnTo>
              <a:lnTo>
                <a:pt x="112143" y="184966"/>
              </a:lnTo>
              <a:lnTo>
                <a:pt x="205444" y="259294"/>
              </a:lnTo>
              <a:lnTo>
                <a:pt x="169806" y="379561"/>
              </a:lnTo>
              <a:lnTo>
                <a:pt x="263106" y="305231"/>
              </a:lnTo>
              <a:lnTo>
                <a:pt x="356405" y="379561"/>
              </a:lnTo>
              <a:lnTo>
                <a:pt x="320767" y="259294"/>
              </a:lnTo>
              <a:lnTo>
                <a:pt x="414068" y="184966"/>
              </a:lnTo>
              <a:lnTo>
                <a:pt x="298742" y="184967"/>
              </a:lnTo>
              <a:close/>
              <a:moveTo>
                <a:pt x="0" y="0"/>
              </a:moveTo>
              <a:lnTo>
                <a:pt x="1647645" y="0"/>
              </a:lnTo>
              <a:lnTo>
                <a:pt x="1647645" y="439947"/>
              </a:lnTo>
              <a:lnTo>
                <a:pt x="0" y="439947"/>
              </a:lnTo>
              <a:close/>
            </a:path>
          </a:pathLst>
        </a:custGeom>
        <a:solidFill>
          <a:schemeClr val="bg1">
            <a:lumMod val="95000"/>
          </a:schemeClr>
        </a:solid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highlight>
              <a:srgbClr val="0000FF"/>
            </a:highlight>
          </a:endParaRPr>
        </a:p>
      </xdr:txBody>
    </xdr:sp>
    <xdr:clientData/>
  </xdr:twoCellAnchor>
  <xdr:twoCellAnchor editAs="oneCell">
    <xdr:from>
      <xdr:col>3</xdr:col>
      <xdr:colOff>342901</xdr:colOff>
      <xdr:row>15</xdr:row>
      <xdr:rowOff>112057</xdr:rowOff>
    </xdr:from>
    <xdr:to>
      <xdr:col>7</xdr:col>
      <xdr:colOff>246529</xdr:colOff>
      <xdr:row>19</xdr:row>
      <xdr:rowOff>33618</xdr:rowOff>
    </xdr:to>
    <mc:AlternateContent xmlns:mc="http://schemas.openxmlformats.org/markup-compatibility/2006">
      <mc:Choice xmlns:a14="http://schemas.microsoft.com/office/drawing/2010/main" Requires="a14">
        <xdr:graphicFrame macro="">
          <xdr:nvGraphicFramePr>
            <xdr:cNvPr id="54" name="Gender">
              <a:extLst>
                <a:ext uri="{FF2B5EF4-FFF2-40B4-BE49-F238E27FC236}">
                  <a16:creationId xmlns:a16="http://schemas.microsoft.com/office/drawing/2014/main" id="{DDB93A11-23E4-4668-AC59-C7511CFE2BD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2393577" y="3092822"/>
              <a:ext cx="2637864" cy="7283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369793</xdr:colOff>
      <xdr:row>19</xdr:row>
      <xdr:rowOff>177501</xdr:rowOff>
    </xdr:from>
    <xdr:to>
      <xdr:col>8</xdr:col>
      <xdr:colOff>225908</xdr:colOff>
      <xdr:row>26</xdr:row>
      <xdr:rowOff>0</xdr:rowOff>
    </xdr:to>
    <xdr:grpSp>
      <xdr:nvGrpSpPr>
        <xdr:cNvPr id="60" name="Group 59">
          <a:extLst>
            <a:ext uri="{FF2B5EF4-FFF2-40B4-BE49-F238E27FC236}">
              <a16:creationId xmlns:a16="http://schemas.microsoft.com/office/drawing/2014/main" id="{B2C38227-1197-900B-0F17-C1A278D44CF5}"/>
            </a:ext>
          </a:extLst>
        </xdr:cNvPr>
        <xdr:cNvGrpSpPr/>
      </xdr:nvGrpSpPr>
      <xdr:grpSpPr>
        <a:xfrm>
          <a:off x="1736911" y="3965089"/>
          <a:ext cx="3957468" cy="1234440"/>
          <a:chOff x="1736911" y="4009913"/>
          <a:chExt cx="3957468" cy="1234440"/>
        </a:xfrm>
      </xdr:grpSpPr>
      <xdr:graphicFrame macro="">
        <xdr:nvGraphicFramePr>
          <xdr:cNvPr id="48" name="Chart 47">
            <a:extLst>
              <a:ext uri="{FF2B5EF4-FFF2-40B4-BE49-F238E27FC236}">
                <a16:creationId xmlns:a16="http://schemas.microsoft.com/office/drawing/2014/main" id="{D9B93A2C-BB08-4213-9973-9DBA8F8C7D76}"/>
              </a:ext>
            </a:extLst>
          </xdr:cNvPr>
          <xdr:cNvGraphicFramePr>
            <a:graphicFrameLocks/>
          </xdr:cNvGraphicFramePr>
        </xdr:nvGraphicFramePr>
        <xdr:xfrm>
          <a:off x="1736911" y="4009913"/>
          <a:ext cx="1234440" cy="123444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51" name="Chart 50">
            <a:extLst>
              <a:ext uri="{FF2B5EF4-FFF2-40B4-BE49-F238E27FC236}">
                <a16:creationId xmlns:a16="http://schemas.microsoft.com/office/drawing/2014/main" id="{7E975C51-6B46-413A-959A-47FA2EAD637A}"/>
              </a:ext>
            </a:extLst>
          </xdr:cNvPr>
          <xdr:cNvGraphicFramePr>
            <a:graphicFrameLocks/>
          </xdr:cNvGraphicFramePr>
        </xdr:nvGraphicFramePr>
        <xdr:xfrm>
          <a:off x="4459939" y="4009913"/>
          <a:ext cx="1234440" cy="123444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55" name="Graphic 54" descr="Male profile with solid fill">
            <a:extLst>
              <a:ext uri="{FF2B5EF4-FFF2-40B4-BE49-F238E27FC236}">
                <a16:creationId xmlns:a16="http://schemas.microsoft.com/office/drawing/2014/main" id="{B9B5403E-DD21-1B33-C17F-A61B64E36C1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832412" y="4249191"/>
            <a:ext cx="731520" cy="731520"/>
          </a:xfrm>
          <a:prstGeom prst="rect">
            <a:avLst/>
          </a:prstGeom>
        </xdr:spPr>
      </xdr:pic>
      <xdr:pic>
        <xdr:nvPicPr>
          <xdr:cNvPr id="57" name="Graphic 56" descr="Female Profile with solid fill">
            <a:extLst>
              <a:ext uri="{FF2B5EF4-FFF2-40B4-BE49-F238E27FC236}">
                <a16:creationId xmlns:a16="http://schemas.microsoft.com/office/drawing/2014/main" id="{78F54447-088A-B9B2-A1E0-59D76AAB696B}"/>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884236" y="4272051"/>
            <a:ext cx="685800" cy="685800"/>
          </a:xfrm>
          <a:prstGeom prst="rect">
            <a:avLst/>
          </a:prstGeom>
        </xdr:spPr>
      </xdr:pic>
      <xdr:sp macro="" textlink="'pivot tables'!$B$35">
        <xdr:nvSpPr>
          <xdr:cNvPr id="58" name="TextBox 57">
            <a:extLst>
              <a:ext uri="{FF2B5EF4-FFF2-40B4-BE49-F238E27FC236}">
                <a16:creationId xmlns:a16="http://schemas.microsoft.com/office/drawing/2014/main" id="{A0F4D385-6139-402A-9443-237ECDD594EE}"/>
              </a:ext>
            </a:extLst>
          </xdr:cNvPr>
          <xdr:cNvSpPr txBox="1"/>
        </xdr:nvSpPr>
        <xdr:spPr>
          <a:xfrm>
            <a:off x="4818529" y="4458821"/>
            <a:ext cx="537883" cy="3249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190CDC7F-31EA-4FDD-B90E-9E21C848EAB0}" type="TxLink">
              <a:rPr lang="en-US" sz="1600" b="1" i="0" u="none" strike="noStrike">
                <a:solidFill>
                  <a:srgbClr val="000000"/>
                </a:solidFill>
                <a:latin typeface="Calibri"/>
                <a:ea typeface="Calibri"/>
                <a:cs typeface="Calibri"/>
              </a:rPr>
              <a:t>882</a:t>
            </a:fld>
            <a:endParaRPr lang="en-US" sz="1600" b="1" i="0" u="none" strike="noStrike">
              <a:solidFill>
                <a:schemeClr val="accent5">
                  <a:lumMod val="50000"/>
                </a:schemeClr>
              </a:solidFill>
              <a:latin typeface="Arial Rounded MT Bold" panose="020F0704030504030204" pitchFamily="34" charset="0"/>
              <a:ea typeface="Calibri"/>
              <a:cs typeface="Calibri"/>
            </a:endParaRPr>
          </a:p>
        </xdr:txBody>
      </xdr:sp>
      <xdr:sp macro="" textlink="'pivot tables'!$B$34">
        <xdr:nvSpPr>
          <xdr:cNvPr id="59" name="TextBox 58">
            <a:extLst>
              <a:ext uri="{FF2B5EF4-FFF2-40B4-BE49-F238E27FC236}">
                <a16:creationId xmlns:a16="http://schemas.microsoft.com/office/drawing/2014/main" id="{B8201518-A923-4F89-81DC-6BDCFD84179F}"/>
              </a:ext>
            </a:extLst>
          </xdr:cNvPr>
          <xdr:cNvSpPr txBox="1"/>
        </xdr:nvSpPr>
        <xdr:spPr>
          <a:xfrm>
            <a:off x="2061882" y="4458821"/>
            <a:ext cx="560294" cy="3249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38F8BC2B-8960-49F0-A5FC-2B2466B8B6C2}" type="TxLink">
              <a:rPr lang="en-US" sz="1600" b="1" i="0" u="none" strike="noStrike">
                <a:solidFill>
                  <a:srgbClr val="000000"/>
                </a:solidFill>
                <a:latin typeface="Calibri"/>
                <a:ea typeface="Calibri"/>
                <a:cs typeface="Calibri"/>
              </a:rPr>
              <a:t>588</a:t>
            </a:fld>
            <a:endParaRPr lang="en-US" sz="1600" b="1" i="0" u="none" strike="noStrike">
              <a:solidFill>
                <a:schemeClr val="accent5">
                  <a:lumMod val="50000"/>
                </a:schemeClr>
              </a:solidFill>
              <a:latin typeface="Arial Rounded MT Bold" panose="020F0704030504030204" pitchFamily="34" charset="0"/>
              <a:ea typeface="Calibri"/>
              <a:cs typeface="Calibri"/>
            </a:endParaRPr>
          </a:p>
        </xdr:txBody>
      </xdr:sp>
    </xdr:grpSp>
    <xdr:clientData/>
  </xdr:twoCellAnchor>
  <xdr:twoCellAnchor>
    <xdr:from>
      <xdr:col>2</xdr:col>
      <xdr:colOff>584946</xdr:colOff>
      <xdr:row>12</xdr:row>
      <xdr:rowOff>17928</xdr:rowOff>
    </xdr:from>
    <xdr:to>
      <xdr:col>8</xdr:col>
      <xdr:colOff>67235</xdr:colOff>
      <xdr:row>13</xdr:row>
      <xdr:rowOff>145676</xdr:rowOff>
    </xdr:to>
    <xdr:sp macro="" textlink="">
      <xdr:nvSpPr>
        <xdr:cNvPr id="62" name="TextBox 61">
          <a:extLst>
            <a:ext uri="{FF2B5EF4-FFF2-40B4-BE49-F238E27FC236}">
              <a16:creationId xmlns:a16="http://schemas.microsoft.com/office/drawing/2014/main" id="{A1531346-F09D-4D32-8841-B00B17A4AACD}"/>
            </a:ext>
          </a:extLst>
        </xdr:cNvPr>
        <xdr:cNvSpPr txBox="1"/>
      </xdr:nvSpPr>
      <xdr:spPr>
        <a:xfrm>
          <a:off x="1952064" y="2438399"/>
          <a:ext cx="3583642" cy="329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accent2">
                  <a:lumMod val="50000"/>
                </a:schemeClr>
              </a:solidFill>
              <a:latin typeface="Arial Rounded MT Bold" panose="020F0704030504030204" pitchFamily="34" charset="0"/>
            </a:rPr>
            <a:t>Total Employees by Gender</a:t>
          </a:r>
        </a:p>
      </xdr:txBody>
    </xdr:sp>
    <xdr:clientData/>
  </xdr:twoCellAnchor>
  <xdr:twoCellAnchor>
    <xdr:from>
      <xdr:col>8</xdr:col>
      <xdr:colOff>470646</xdr:colOff>
      <xdr:row>14</xdr:row>
      <xdr:rowOff>78442</xdr:rowOff>
    </xdr:from>
    <xdr:to>
      <xdr:col>15</xdr:col>
      <xdr:colOff>358588</xdr:colOff>
      <xdr:row>25</xdr:row>
      <xdr:rowOff>44824</xdr:rowOff>
    </xdr:to>
    <xdr:graphicFrame macro="">
      <xdr:nvGraphicFramePr>
        <xdr:cNvPr id="63" name="Chart 62">
          <a:extLst>
            <a:ext uri="{FF2B5EF4-FFF2-40B4-BE49-F238E27FC236}">
              <a16:creationId xmlns:a16="http://schemas.microsoft.com/office/drawing/2014/main" id="{5C3E24D0-5726-407E-81AE-1E9C80F643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8</xdr:col>
      <xdr:colOff>616323</xdr:colOff>
      <xdr:row>12</xdr:row>
      <xdr:rowOff>13446</xdr:rowOff>
    </xdr:from>
    <xdr:to>
      <xdr:col>15</xdr:col>
      <xdr:colOff>268942</xdr:colOff>
      <xdr:row>13</xdr:row>
      <xdr:rowOff>141194</xdr:rowOff>
    </xdr:to>
    <xdr:sp macro="" textlink="">
      <xdr:nvSpPr>
        <xdr:cNvPr id="64" name="TextBox 63">
          <a:extLst>
            <a:ext uri="{FF2B5EF4-FFF2-40B4-BE49-F238E27FC236}">
              <a16:creationId xmlns:a16="http://schemas.microsoft.com/office/drawing/2014/main" id="{F89E9B33-1CD0-4786-8FA6-7F49CDB4E51F}"/>
            </a:ext>
          </a:extLst>
        </xdr:cNvPr>
        <xdr:cNvSpPr txBox="1"/>
      </xdr:nvSpPr>
      <xdr:spPr>
        <a:xfrm>
          <a:off x="6084794" y="2433917"/>
          <a:ext cx="4437530" cy="329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accent2">
                  <a:lumMod val="50000"/>
                </a:schemeClr>
              </a:solidFill>
              <a:latin typeface="Arial Rounded MT Bold" panose="020F0704030504030204" pitchFamily="34" charset="0"/>
            </a:rPr>
            <a:t>Attrition by Education</a:t>
          </a:r>
        </a:p>
      </xdr:txBody>
    </xdr:sp>
    <xdr:clientData/>
  </xdr:twoCellAnchor>
  <xdr:twoCellAnchor>
    <xdr:from>
      <xdr:col>16</xdr:col>
      <xdr:colOff>280147</xdr:colOff>
      <xdr:row>12</xdr:row>
      <xdr:rowOff>13446</xdr:rowOff>
    </xdr:from>
    <xdr:to>
      <xdr:col>21</xdr:col>
      <xdr:colOff>445995</xdr:colOff>
      <xdr:row>13</xdr:row>
      <xdr:rowOff>141194</xdr:rowOff>
    </xdr:to>
    <xdr:sp macro="" textlink="">
      <xdr:nvSpPr>
        <xdr:cNvPr id="65" name="TextBox 64">
          <a:extLst>
            <a:ext uri="{FF2B5EF4-FFF2-40B4-BE49-F238E27FC236}">
              <a16:creationId xmlns:a16="http://schemas.microsoft.com/office/drawing/2014/main" id="{CB2E423C-3176-4E2D-8332-F62CF3AD4F19}"/>
            </a:ext>
          </a:extLst>
        </xdr:cNvPr>
        <xdr:cNvSpPr txBox="1"/>
      </xdr:nvSpPr>
      <xdr:spPr>
        <a:xfrm>
          <a:off x="11217088" y="2433917"/>
          <a:ext cx="3583642" cy="329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accent2">
                  <a:lumMod val="50000"/>
                </a:schemeClr>
              </a:solidFill>
              <a:latin typeface="Arial Rounded MT Bold" panose="020F0704030504030204" pitchFamily="34" charset="0"/>
            </a:rPr>
            <a:t>Attrition by</a:t>
          </a:r>
          <a:r>
            <a:rPr lang="en-US" sz="1600" baseline="0">
              <a:solidFill>
                <a:schemeClr val="accent2">
                  <a:lumMod val="50000"/>
                </a:schemeClr>
              </a:solidFill>
              <a:latin typeface="Arial Rounded MT Bold" panose="020F0704030504030204" pitchFamily="34" charset="0"/>
            </a:rPr>
            <a:t> Job Function</a:t>
          </a:r>
          <a:endParaRPr lang="en-US" sz="1600">
            <a:solidFill>
              <a:schemeClr val="accent2">
                <a:lumMod val="50000"/>
              </a:schemeClr>
            </a:solidFill>
            <a:latin typeface="Arial Rounded MT Bold" panose="020F0704030504030204" pitchFamily="34" charset="0"/>
          </a:endParaRPr>
        </a:p>
      </xdr:txBody>
    </xdr:sp>
    <xdr:clientData/>
  </xdr:twoCellAnchor>
  <xdr:twoCellAnchor>
    <xdr:from>
      <xdr:col>16</xdr:col>
      <xdr:colOff>78440</xdr:colOff>
      <xdr:row>14</xdr:row>
      <xdr:rowOff>134471</xdr:rowOff>
    </xdr:from>
    <xdr:to>
      <xdr:col>22</xdr:col>
      <xdr:colOff>134470</xdr:colOff>
      <xdr:row>25</xdr:row>
      <xdr:rowOff>22412</xdr:rowOff>
    </xdr:to>
    <mc:AlternateContent xmlns:mc="http://schemas.openxmlformats.org/markup-compatibility/2006">
      <mc:Choice xmlns:cx1="http://schemas.microsoft.com/office/drawing/2015/9/8/chartex" Requires="cx1">
        <xdr:graphicFrame macro="">
          <xdr:nvGraphicFramePr>
            <xdr:cNvPr id="66" name="Chart 65">
              <a:extLst>
                <a:ext uri="{FF2B5EF4-FFF2-40B4-BE49-F238E27FC236}">
                  <a16:creationId xmlns:a16="http://schemas.microsoft.com/office/drawing/2014/main" id="{D9050D48-0326-419D-9B9F-7CF21C18A81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015381" y="2958353"/>
              <a:ext cx="4157383" cy="210670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638734</xdr:colOff>
      <xdr:row>28</xdr:row>
      <xdr:rowOff>78440</xdr:rowOff>
    </xdr:from>
    <xdr:to>
      <xdr:col>7</xdr:col>
      <xdr:colOff>661147</xdr:colOff>
      <xdr:row>40</xdr:row>
      <xdr:rowOff>44824</xdr:rowOff>
    </xdr:to>
    <xdr:graphicFrame macro="">
      <xdr:nvGraphicFramePr>
        <xdr:cNvPr id="67" name="Chart 66">
          <a:extLst>
            <a:ext uri="{FF2B5EF4-FFF2-40B4-BE49-F238E27FC236}">
              <a16:creationId xmlns:a16="http://schemas.microsoft.com/office/drawing/2014/main" id="{A5D854B1-D6BC-4439-BF55-D44E544D2A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582706</xdr:colOff>
      <xdr:row>26</xdr:row>
      <xdr:rowOff>78441</xdr:rowOff>
    </xdr:from>
    <xdr:to>
      <xdr:col>8</xdr:col>
      <xdr:colOff>96370</xdr:colOff>
      <xdr:row>28</xdr:row>
      <xdr:rowOff>4482</xdr:rowOff>
    </xdr:to>
    <xdr:sp macro="" textlink="">
      <xdr:nvSpPr>
        <xdr:cNvPr id="69" name="TextBox 68">
          <a:extLst>
            <a:ext uri="{FF2B5EF4-FFF2-40B4-BE49-F238E27FC236}">
              <a16:creationId xmlns:a16="http://schemas.microsoft.com/office/drawing/2014/main" id="{129E6915-6391-48DB-8677-9973FB54BF67}"/>
            </a:ext>
          </a:extLst>
        </xdr:cNvPr>
        <xdr:cNvSpPr txBox="1"/>
      </xdr:nvSpPr>
      <xdr:spPr>
        <a:xfrm>
          <a:off x="1949824" y="5277970"/>
          <a:ext cx="3615017" cy="329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accent2">
                  <a:lumMod val="50000"/>
                </a:schemeClr>
              </a:solidFill>
              <a:latin typeface="Arial Rounded MT Bold" panose="020F0704030504030204" pitchFamily="34" charset="0"/>
            </a:rPr>
            <a:t>Attrition by Department</a:t>
          </a:r>
        </a:p>
      </xdr:txBody>
    </xdr:sp>
    <xdr:clientData/>
  </xdr:twoCellAnchor>
  <xdr:twoCellAnchor>
    <xdr:from>
      <xdr:col>8</xdr:col>
      <xdr:colOff>365312</xdr:colOff>
      <xdr:row>26</xdr:row>
      <xdr:rowOff>78441</xdr:rowOff>
    </xdr:from>
    <xdr:to>
      <xdr:col>13</xdr:col>
      <xdr:colOff>562535</xdr:colOff>
      <xdr:row>28</xdr:row>
      <xdr:rowOff>4482</xdr:rowOff>
    </xdr:to>
    <xdr:sp macro="" textlink="">
      <xdr:nvSpPr>
        <xdr:cNvPr id="70" name="TextBox 69">
          <a:extLst>
            <a:ext uri="{FF2B5EF4-FFF2-40B4-BE49-F238E27FC236}">
              <a16:creationId xmlns:a16="http://schemas.microsoft.com/office/drawing/2014/main" id="{D4DAA292-1605-44B4-B6F4-52A04006BB2B}"/>
            </a:ext>
          </a:extLst>
        </xdr:cNvPr>
        <xdr:cNvSpPr txBox="1"/>
      </xdr:nvSpPr>
      <xdr:spPr>
        <a:xfrm>
          <a:off x="5833783" y="5277970"/>
          <a:ext cx="3615017" cy="329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accent2">
                  <a:lumMod val="50000"/>
                </a:schemeClr>
              </a:solidFill>
              <a:latin typeface="Arial Rounded MT Bold" panose="020F0704030504030204" pitchFamily="34" charset="0"/>
            </a:rPr>
            <a:t>Attrition by Age Group</a:t>
          </a:r>
        </a:p>
      </xdr:txBody>
    </xdr:sp>
    <xdr:clientData/>
  </xdr:twoCellAnchor>
  <xdr:twoCellAnchor>
    <xdr:from>
      <xdr:col>8</xdr:col>
      <xdr:colOff>537880</xdr:colOff>
      <xdr:row>27</xdr:row>
      <xdr:rowOff>156884</xdr:rowOff>
    </xdr:from>
    <xdr:to>
      <xdr:col>13</xdr:col>
      <xdr:colOff>411926</xdr:colOff>
      <xdr:row>39</xdr:row>
      <xdr:rowOff>22413</xdr:rowOff>
    </xdr:to>
    <xdr:graphicFrame macro="">
      <xdr:nvGraphicFramePr>
        <xdr:cNvPr id="71" name="Chart 70">
          <a:extLst>
            <a:ext uri="{FF2B5EF4-FFF2-40B4-BE49-F238E27FC236}">
              <a16:creationId xmlns:a16="http://schemas.microsoft.com/office/drawing/2014/main" id="{63E9DC72-C380-414F-9B92-3D908C4A1F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13</xdr:col>
      <xdr:colOff>286871</xdr:colOff>
      <xdr:row>26</xdr:row>
      <xdr:rowOff>78441</xdr:rowOff>
    </xdr:from>
    <xdr:to>
      <xdr:col>18</xdr:col>
      <xdr:colOff>484094</xdr:colOff>
      <xdr:row>28</xdr:row>
      <xdr:rowOff>4482</xdr:rowOff>
    </xdr:to>
    <xdr:sp macro="" textlink="">
      <xdr:nvSpPr>
        <xdr:cNvPr id="72" name="TextBox 71">
          <a:extLst>
            <a:ext uri="{FF2B5EF4-FFF2-40B4-BE49-F238E27FC236}">
              <a16:creationId xmlns:a16="http://schemas.microsoft.com/office/drawing/2014/main" id="{7D02DAA7-8396-4A72-9C2C-5C5EF9B32E8E}"/>
            </a:ext>
          </a:extLst>
        </xdr:cNvPr>
        <xdr:cNvSpPr txBox="1"/>
      </xdr:nvSpPr>
      <xdr:spPr>
        <a:xfrm>
          <a:off x="9173136" y="5277970"/>
          <a:ext cx="3615017" cy="329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accent2">
                  <a:lumMod val="50000"/>
                </a:schemeClr>
              </a:solidFill>
              <a:latin typeface="Arial Rounded MT Bold" panose="020F0704030504030204" pitchFamily="34" charset="0"/>
            </a:rPr>
            <a:t>Attrition by Marital</a:t>
          </a:r>
          <a:r>
            <a:rPr lang="en-US" sz="1600" baseline="0">
              <a:solidFill>
                <a:schemeClr val="accent2">
                  <a:lumMod val="50000"/>
                </a:schemeClr>
              </a:solidFill>
              <a:latin typeface="Arial Rounded MT Bold" panose="020F0704030504030204" pitchFamily="34" charset="0"/>
            </a:rPr>
            <a:t> Status</a:t>
          </a:r>
          <a:endParaRPr lang="en-US" sz="1600">
            <a:solidFill>
              <a:schemeClr val="accent2">
                <a:lumMod val="50000"/>
              </a:schemeClr>
            </a:solidFill>
            <a:latin typeface="Arial Rounded MT Bold" panose="020F0704030504030204" pitchFamily="34" charset="0"/>
          </a:endParaRPr>
        </a:p>
      </xdr:txBody>
    </xdr:sp>
    <xdr:clientData/>
  </xdr:twoCellAnchor>
  <xdr:twoCellAnchor>
    <xdr:from>
      <xdr:col>14</xdr:col>
      <xdr:colOff>56029</xdr:colOff>
      <xdr:row>28</xdr:row>
      <xdr:rowOff>168088</xdr:rowOff>
    </xdr:from>
    <xdr:to>
      <xdr:col>18</xdr:col>
      <xdr:colOff>78441</xdr:colOff>
      <xdr:row>39</xdr:row>
      <xdr:rowOff>56029</xdr:rowOff>
    </xdr:to>
    <mc:AlternateContent xmlns:mc="http://schemas.openxmlformats.org/markup-compatibility/2006">
      <mc:Choice xmlns:cx2="http://schemas.microsoft.com/office/drawing/2015/10/21/chartex" Requires="cx2">
        <xdr:graphicFrame macro="">
          <xdr:nvGraphicFramePr>
            <xdr:cNvPr id="73" name="Chart 72">
              <a:extLst>
                <a:ext uri="{FF2B5EF4-FFF2-40B4-BE49-F238E27FC236}">
                  <a16:creationId xmlns:a16="http://schemas.microsoft.com/office/drawing/2014/main" id="{94E7D306-F595-43F0-89F6-62503B4F0C3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625853" y="5771029"/>
              <a:ext cx="2756647" cy="210670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517713</xdr:colOff>
      <xdr:row>26</xdr:row>
      <xdr:rowOff>51547</xdr:rowOff>
    </xdr:from>
    <xdr:to>
      <xdr:col>23</xdr:col>
      <xdr:colOff>31377</xdr:colOff>
      <xdr:row>27</xdr:row>
      <xdr:rowOff>179294</xdr:rowOff>
    </xdr:to>
    <xdr:sp macro="" textlink="">
      <xdr:nvSpPr>
        <xdr:cNvPr id="75" name="TextBox 74">
          <a:extLst>
            <a:ext uri="{FF2B5EF4-FFF2-40B4-BE49-F238E27FC236}">
              <a16:creationId xmlns:a16="http://schemas.microsoft.com/office/drawing/2014/main" id="{842525DB-4446-44A2-AA78-745574DB393C}"/>
            </a:ext>
          </a:extLst>
        </xdr:cNvPr>
        <xdr:cNvSpPr txBox="1"/>
      </xdr:nvSpPr>
      <xdr:spPr>
        <a:xfrm>
          <a:off x="12138213" y="5251076"/>
          <a:ext cx="3615017" cy="329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accent2">
                  <a:lumMod val="50000"/>
                </a:schemeClr>
              </a:solidFill>
              <a:latin typeface="Arial Rounded MT Bold" panose="020F0704030504030204" pitchFamily="34" charset="0"/>
            </a:rPr>
            <a:t>Filter Panel</a:t>
          </a:r>
        </a:p>
      </xdr:txBody>
    </xdr:sp>
    <xdr:clientData/>
  </xdr:twoCellAnchor>
  <xdr:twoCellAnchor editAs="oneCell">
    <xdr:from>
      <xdr:col>20</xdr:col>
      <xdr:colOff>459442</xdr:colOff>
      <xdr:row>29</xdr:row>
      <xdr:rowOff>123265</xdr:rowOff>
    </xdr:from>
    <xdr:to>
      <xdr:col>22</xdr:col>
      <xdr:colOff>268942</xdr:colOff>
      <xdr:row>36</xdr:row>
      <xdr:rowOff>100853</xdr:rowOff>
    </xdr:to>
    <mc:AlternateContent xmlns:mc="http://schemas.openxmlformats.org/markup-compatibility/2006">
      <mc:Choice xmlns:a14="http://schemas.microsoft.com/office/drawing/2010/main" Requires="a14">
        <xdr:graphicFrame macro="">
          <xdr:nvGraphicFramePr>
            <xdr:cNvPr id="76" name="Department">
              <a:extLst>
                <a:ext uri="{FF2B5EF4-FFF2-40B4-BE49-F238E27FC236}">
                  <a16:creationId xmlns:a16="http://schemas.microsoft.com/office/drawing/2014/main" id="{0472FA3B-B0A1-4C7E-A17D-36801CD0C8F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4130618" y="5927912"/>
              <a:ext cx="1176618" cy="13895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177053</xdr:colOff>
      <xdr:row>28</xdr:row>
      <xdr:rowOff>11205</xdr:rowOff>
    </xdr:from>
    <xdr:to>
      <xdr:col>20</xdr:col>
      <xdr:colOff>145677</xdr:colOff>
      <xdr:row>29</xdr:row>
      <xdr:rowOff>138952</xdr:rowOff>
    </xdr:to>
    <xdr:sp macro="" textlink="">
      <xdr:nvSpPr>
        <xdr:cNvPr id="77" name="TextBox 76">
          <a:extLst>
            <a:ext uri="{FF2B5EF4-FFF2-40B4-BE49-F238E27FC236}">
              <a16:creationId xmlns:a16="http://schemas.microsoft.com/office/drawing/2014/main" id="{A1E3ED11-D110-4A5C-91C2-135E99972BAF}"/>
            </a:ext>
          </a:extLst>
        </xdr:cNvPr>
        <xdr:cNvSpPr txBox="1"/>
      </xdr:nvSpPr>
      <xdr:spPr>
        <a:xfrm>
          <a:off x="12481112" y="5614146"/>
          <a:ext cx="1335741" cy="329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300">
              <a:solidFill>
                <a:schemeClr val="accent2">
                  <a:lumMod val="75000"/>
                </a:schemeClr>
              </a:solidFill>
              <a:latin typeface="Arial Rounded MT Bold" panose="020F0704030504030204" pitchFamily="34" charset="0"/>
            </a:rPr>
            <a:t>Degree</a:t>
          </a:r>
        </a:p>
      </xdr:txBody>
    </xdr:sp>
    <xdr:clientData/>
  </xdr:twoCellAnchor>
  <xdr:twoCellAnchor>
    <xdr:from>
      <xdr:col>20</xdr:col>
      <xdr:colOff>251012</xdr:colOff>
      <xdr:row>28</xdr:row>
      <xdr:rowOff>11205</xdr:rowOff>
    </xdr:from>
    <xdr:to>
      <xdr:col>22</xdr:col>
      <xdr:colOff>219635</xdr:colOff>
      <xdr:row>29</xdr:row>
      <xdr:rowOff>138952</xdr:rowOff>
    </xdr:to>
    <xdr:sp macro="" textlink="">
      <xdr:nvSpPr>
        <xdr:cNvPr id="79" name="TextBox 78">
          <a:extLst>
            <a:ext uri="{FF2B5EF4-FFF2-40B4-BE49-F238E27FC236}">
              <a16:creationId xmlns:a16="http://schemas.microsoft.com/office/drawing/2014/main" id="{CDE41FD5-B9D8-4479-A598-3A54A8678B45}"/>
            </a:ext>
          </a:extLst>
        </xdr:cNvPr>
        <xdr:cNvSpPr txBox="1"/>
      </xdr:nvSpPr>
      <xdr:spPr>
        <a:xfrm>
          <a:off x="13922188" y="5614146"/>
          <a:ext cx="1335741" cy="329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300">
              <a:solidFill>
                <a:schemeClr val="accent2">
                  <a:lumMod val="75000"/>
                </a:schemeClr>
              </a:solidFill>
              <a:latin typeface="Arial Rounded MT Bold" panose="020F0704030504030204" pitchFamily="34" charset="0"/>
            </a:rPr>
            <a:t>Department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233362</xdr:colOff>
      <xdr:row>10</xdr:row>
      <xdr:rowOff>19050</xdr:rowOff>
    </xdr:from>
    <xdr:to>
      <xdr:col>6</xdr:col>
      <xdr:colOff>180975</xdr:colOff>
      <xdr:row>16</xdr:row>
      <xdr:rowOff>180975</xdr:rowOff>
    </xdr:to>
    <xdr:graphicFrame macro="">
      <xdr:nvGraphicFramePr>
        <xdr:cNvPr id="4" name="Chart 3">
          <a:extLst>
            <a:ext uri="{FF2B5EF4-FFF2-40B4-BE49-F238E27FC236}">
              <a16:creationId xmlns:a16="http://schemas.microsoft.com/office/drawing/2014/main" id="{67D56A6F-1CAA-6A55-50FF-20B303E34D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1476375</xdr:colOff>
      <xdr:row>17</xdr:row>
      <xdr:rowOff>114300</xdr:rowOff>
    </xdr:from>
    <xdr:to>
      <xdr:col>8</xdr:col>
      <xdr:colOff>190500</xdr:colOff>
      <xdr:row>25</xdr:row>
      <xdr:rowOff>180975</xdr:rowOff>
    </xdr:to>
    <xdr:graphicFrame macro="">
      <xdr:nvGraphicFramePr>
        <xdr:cNvPr id="5" name="Chart 4">
          <a:extLst>
            <a:ext uri="{FF2B5EF4-FFF2-40B4-BE49-F238E27FC236}">
              <a16:creationId xmlns:a16="http://schemas.microsoft.com/office/drawing/2014/main" id="{7D107071-3502-CBFD-FC92-2F1C97DB21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280987</xdr:colOff>
      <xdr:row>30</xdr:row>
      <xdr:rowOff>190500</xdr:rowOff>
    </xdr:from>
    <xdr:to>
      <xdr:col>5</xdr:col>
      <xdr:colOff>609600</xdr:colOff>
      <xdr:row>36</xdr:row>
      <xdr:rowOff>114299</xdr:rowOff>
    </xdr:to>
    <xdr:graphicFrame macro="">
      <xdr:nvGraphicFramePr>
        <xdr:cNvPr id="3" name="Chart 2">
          <a:extLst>
            <a:ext uri="{FF2B5EF4-FFF2-40B4-BE49-F238E27FC236}">
              <a16:creationId xmlns:a16="http://schemas.microsoft.com/office/drawing/2014/main" id="{620E3586-9BD1-413E-36EE-88DF485557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709612</xdr:colOff>
      <xdr:row>39</xdr:row>
      <xdr:rowOff>66675</xdr:rowOff>
    </xdr:from>
    <xdr:to>
      <xdr:col>4</xdr:col>
      <xdr:colOff>1085850</xdr:colOff>
      <xdr:row>47</xdr:row>
      <xdr:rowOff>0</xdr:rowOff>
    </xdr:to>
    <xdr:graphicFrame macro="">
      <xdr:nvGraphicFramePr>
        <xdr:cNvPr id="6" name="Chart 5">
          <a:extLst>
            <a:ext uri="{FF2B5EF4-FFF2-40B4-BE49-F238E27FC236}">
              <a16:creationId xmlns:a16="http://schemas.microsoft.com/office/drawing/2014/main" id="{1F4E037F-6732-EAAB-82E7-9DA11E9B00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514350</xdr:colOff>
      <xdr:row>51</xdr:row>
      <xdr:rowOff>76200</xdr:rowOff>
    </xdr:from>
    <xdr:to>
      <xdr:col>9</xdr:col>
      <xdr:colOff>671512</xdr:colOff>
      <xdr:row>60</xdr:row>
      <xdr:rowOff>85725</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69633EBA-47AF-53AE-AE72-EB29B3DD5BC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7581900" y="10277475"/>
              <a:ext cx="3605212" cy="18097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171450</xdr:colOff>
      <xdr:row>60</xdr:row>
      <xdr:rowOff>171450</xdr:rowOff>
    </xdr:from>
    <xdr:to>
      <xdr:col>4</xdr:col>
      <xdr:colOff>552450</xdr:colOff>
      <xdr:row>70</xdr:row>
      <xdr:rowOff>190500</xdr:rowOff>
    </xdr:to>
    <xdr:graphicFrame macro="">
      <xdr:nvGraphicFramePr>
        <xdr:cNvPr id="9" name="Chart 8">
          <a:extLst>
            <a:ext uri="{FF2B5EF4-FFF2-40B4-BE49-F238E27FC236}">
              <a16:creationId xmlns:a16="http://schemas.microsoft.com/office/drawing/2014/main" id="{5BDEEF09-19C2-6A06-0BB6-141ED6857B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419100</xdr:colOff>
      <xdr:row>71</xdr:row>
      <xdr:rowOff>180975</xdr:rowOff>
    </xdr:from>
    <xdr:to>
      <xdr:col>4</xdr:col>
      <xdr:colOff>728662</xdr:colOff>
      <xdr:row>80</xdr:row>
      <xdr:rowOff>190500</xdr:rowOff>
    </xdr:to>
    <xdr:graphicFrame macro="">
      <xdr:nvGraphicFramePr>
        <xdr:cNvPr id="10" name="Chart 9">
          <a:extLst>
            <a:ext uri="{FF2B5EF4-FFF2-40B4-BE49-F238E27FC236}">
              <a16:creationId xmlns:a16="http://schemas.microsoft.com/office/drawing/2014/main" id="{4E705A51-5C2F-46C6-9648-D7DA512C48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285750</xdr:colOff>
      <xdr:row>82</xdr:row>
      <xdr:rowOff>171450</xdr:rowOff>
    </xdr:from>
    <xdr:to>
      <xdr:col>8</xdr:col>
      <xdr:colOff>442912</xdr:colOff>
      <xdr:row>90</xdr:row>
      <xdr:rowOff>76200</xdr:rowOff>
    </xdr:to>
    <mc:AlternateContent xmlns:mc="http://schemas.openxmlformats.org/markup-compatibility/2006">
      <mc:Choice xmlns:cx2="http://schemas.microsoft.com/office/drawing/2015/10/21/chartex" Requires="cx2">
        <xdr:graphicFrame macro="">
          <xdr:nvGraphicFramePr>
            <xdr:cNvPr id="11" name="Chart 10">
              <a:extLst>
                <a:ext uri="{FF2B5EF4-FFF2-40B4-BE49-F238E27FC236}">
                  <a16:creationId xmlns:a16="http://schemas.microsoft.com/office/drawing/2014/main" id="{80B50C4A-E043-0FBA-5015-D860E164A72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6867525" y="16573500"/>
              <a:ext cx="2919412" cy="1504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ulR" refreshedDate="45091.551026967594" createdVersion="8" refreshedVersion="8" minRefreshableVersion="3" recordCount="1470" xr:uid="{CD407074-AB4F-4297-8585-E61ED5A7D755}">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6919043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16C35A-8757-45D2-8F42-DC283E68C4F6}" name="PivotTable14" cacheId="15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84:B88" firstHeaderRow="1" firstDataRow="1" firstDataCol="1"/>
  <pivotFields count="44">
    <pivotField compact="0" outline="0" showAll="0"/>
    <pivotField compact="0" outline="0" showAll="0"/>
    <pivotField compact="0" outline="0"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compact="0" outline="0" showAll="0"/>
    <pivotField compact="0" outline="0" showAll="0">
      <items count="4">
        <item x="2"/>
        <item x="1"/>
        <item x="0"/>
        <item t="default"/>
      </items>
    </pivotField>
    <pivotField compact="0" outline="0" showAll="0">
      <items count="7">
        <item x="5"/>
        <item x="0"/>
        <item x="3"/>
        <item x="2"/>
        <item x="1"/>
        <item x="4"/>
        <item t="default"/>
      </items>
    </pivotField>
    <pivotField compact="0" outline="0" showAll="0"/>
    <pivotField compact="0" outline="0" showAll="0"/>
    <pivotField compact="0" outline="0" showAll="0">
      <items count="3">
        <item x="0"/>
        <item x="1"/>
        <item t="default"/>
      </items>
    </pivotField>
    <pivotField compact="0" outline="0" showAll="0">
      <items count="10">
        <item x="4"/>
        <item x="8"/>
        <item x="2"/>
        <item x="5"/>
        <item x="3"/>
        <item x="7"/>
        <item x="1"/>
        <item x="0"/>
        <item x="6"/>
        <item t="default"/>
      </items>
    </pivotField>
    <pivotField axis="axisRow" compact="0" outline="0" showAll="0" sortType="ascending">
      <items count="4">
        <item x="2"/>
        <item x="1"/>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0"/>
  </rowFields>
  <rowItems count="4">
    <i>
      <x/>
    </i>
    <i>
      <x v="2"/>
    </i>
    <i>
      <x v="1"/>
    </i>
    <i t="grand">
      <x/>
    </i>
  </rowItems>
  <colItems count="1">
    <i/>
  </colItems>
  <dataFields count="1">
    <dataField name="Count of CF_attrition count" fld="17" subtotal="count" baseField="0" baseItem="0"/>
  </dataFields>
  <formats count="1">
    <format dxfId="0">
      <pivotArea outline="0" fieldPosition="0">
        <references count="1">
          <reference field="4294967294" count="1">
            <x v="0"/>
          </reference>
        </references>
      </pivotArea>
    </format>
  </formats>
  <chartFormats count="4">
    <chartFormat chart="0" format="0"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0FBDEBF-38A3-44F6-A997-9B75A51FF965}" name="Attrtion by Age Group" cacheId="15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73:B79" firstHeaderRow="1" firstDataRow="1" firstDataCol="1"/>
  <pivotFields count="44">
    <pivotField compact="0" outline="0" showAll="0"/>
    <pivotField compact="0" outline="0" showAll="0"/>
    <pivotField axis="axisRow" compact="0" outline="0"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compact="0" outline="0" showAll="0"/>
    <pivotField compact="0" outline="0" showAll="0">
      <items count="4">
        <item x="2"/>
        <item x="1"/>
        <item x="0"/>
        <item t="default"/>
      </items>
    </pivotField>
    <pivotField compact="0" outline="0" showAll="0">
      <items count="7">
        <item x="5"/>
        <item x="0"/>
        <item x="3"/>
        <item x="2"/>
        <item x="1"/>
        <item x="4"/>
        <item t="default"/>
      </items>
    </pivotField>
    <pivotField compact="0" outline="0" showAll="0"/>
    <pivotField compact="0" outline="0" showAll="0"/>
    <pivotField compact="0" outline="0" showAll="0">
      <items count="3">
        <item x="0"/>
        <item x="1"/>
        <item t="default"/>
      </items>
    </pivotField>
    <pivotField compact="0" outline="0" showAll="0">
      <items count="10">
        <item x="4"/>
        <item x="8"/>
        <item x="2"/>
        <item x="5"/>
        <item x="3"/>
        <item x="7"/>
        <item x="1"/>
        <item x="0"/>
        <item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
  </rowFields>
  <rowItems count="6">
    <i>
      <x/>
    </i>
    <i>
      <x v="1"/>
    </i>
    <i>
      <x v="2"/>
    </i>
    <i>
      <x v="4"/>
    </i>
    <i>
      <x v="3"/>
    </i>
    <i t="grand">
      <x/>
    </i>
  </rowItems>
  <colItems count="1">
    <i/>
  </colItems>
  <dataFields count="1">
    <dataField name="Count of CF_attrition count" fld="17" subtotal="count" baseField="0" baseItem="0"/>
  </dataFields>
  <formats count="2">
    <format dxfId="1">
      <pivotArea outline="0" fieldPosition="0">
        <references count="1">
          <reference field="2" count="0" selected="0"/>
        </references>
      </pivotArea>
    </format>
    <format dxfId="2">
      <pivotArea outline="0" fieldPosition="0">
        <references count="1">
          <reference field="4294967294" count="1">
            <x v="0"/>
          </reference>
        </references>
      </pivotArea>
    </format>
  </formats>
  <chartFormats count="4">
    <chartFormat chart="0" format="0"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D818B5-316B-4B75-BEC1-D7EFA10A423C}" name="Attrtion by Department" cacheId="15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A64:B68" firstHeaderRow="1" firstDataRow="1" firstDataCol="1"/>
  <pivotFields count="44">
    <pivotField compact="0" outline="0" showAll="0"/>
    <pivotField compact="0" outline="0" showAll="0"/>
    <pivotField compact="0" outline="0" showAll="0"/>
    <pivotField compact="0" outline="0" showAll="0"/>
    <pivotField axis="axisRow" compact="0" outline="0" showAll="0">
      <items count="4">
        <item x="2"/>
        <item x="1"/>
        <item x="0"/>
        <item t="default"/>
      </items>
    </pivotField>
    <pivotField compact="0" outline="0" showAll="0">
      <items count="7">
        <item x="5"/>
        <item x="0"/>
        <item x="3"/>
        <item x="2"/>
        <item x="1"/>
        <item x="4"/>
        <item t="default"/>
      </items>
    </pivotField>
    <pivotField compact="0" outline="0" showAll="0"/>
    <pivotField compact="0" outline="0" showAll="0"/>
    <pivotField compact="0" outline="0" showAll="0">
      <items count="3">
        <item x="0"/>
        <item x="1"/>
        <item t="default"/>
      </items>
    </pivotField>
    <pivotField compact="0" outline="0" showAll="0">
      <items count="10">
        <item x="4"/>
        <item x="8"/>
        <item x="2"/>
        <item x="5"/>
        <item x="3"/>
        <item x="7"/>
        <item x="1"/>
        <item x="0"/>
        <item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4" count="1" selected="0">
            <x v="0"/>
          </reference>
        </references>
      </pivotArea>
    </chartFormat>
    <chartFormat chart="2" format="10">
      <pivotArea type="data" outline="0" fieldPosition="0">
        <references count="2">
          <reference field="4294967294" count="1" selected="0">
            <x v="0"/>
          </reference>
          <reference field="4" count="1" selected="0">
            <x v="1"/>
          </reference>
        </references>
      </pivotArea>
    </chartFormat>
    <chartFormat chart="2"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54B43B9-15CF-4275-8BC8-DC5DDE24A0CB}" name="Attrition by Job Function" cacheId="15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50:B60" firstHeaderRow="1" firstDataRow="1" firstDataCol="1"/>
  <pivotFields count="44">
    <pivotField compact="0" outline="0" showAll="0"/>
    <pivotField compact="0" outline="0" showAll="0"/>
    <pivotField compact="0" outline="0" showAll="0"/>
    <pivotField compact="0" outline="0" showAll="0"/>
    <pivotField compact="0" outline="0" showAll="0">
      <items count="4">
        <item x="2"/>
        <item x="1"/>
        <item x="0"/>
        <item t="default"/>
      </items>
    </pivotField>
    <pivotField compact="0" outline="0" showAll="0">
      <items count="7">
        <item x="5"/>
        <item x="0"/>
        <item x="3"/>
        <item x="2"/>
        <item x="1"/>
        <item x="4"/>
        <item t="default"/>
      </items>
    </pivotField>
    <pivotField compact="0" outline="0" showAll="0"/>
    <pivotField compact="0" outline="0" showAll="0"/>
    <pivotField compact="0" outline="0" showAll="0">
      <items count="3">
        <item x="0"/>
        <item x="1"/>
        <item t="default"/>
      </items>
    </pivotField>
    <pivotField axis="axisRow" compact="0" outline="0" showAll="0">
      <items count="10">
        <item x="4"/>
        <item x="8"/>
        <item x="2"/>
        <item x="5"/>
        <item x="3"/>
        <item x="7"/>
        <item x="1"/>
        <item x="0"/>
        <item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6063DFF-46A5-4810-B08B-51F8856ACC1A}" name="Attrition by Education" cacheId="15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40:B46" firstHeaderRow="1" firstDataRow="1" firstDataCol="1"/>
  <pivotFields count="44">
    <pivotField compact="0" outline="0" showAll="0"/>
    <pivotField compact="0" outline="0" showAll="0"/>
    <pivotField compact="0" outline="0" showAll="0"/>
    <pivotField compact="0" outline="0" showAll="0"/>
    <pivotField compact="0" outline="0" showAll="0">
      <items count="4">
        <item x="2"/>
        <item x="1"/>
        <item x="0"/>
        <item t="default"/>
      </items>
    </pivotField>
    <pivotField compact="0" outline="0" showAll="0">
      <items count="7">
        <item x="5"/>
        <item x="0"/>
        <item x="3"/>
        <item x="2"/>
        <item x="1"/>
        <item x="4"/>
        <item t="default"/>
      </items>
    </pivotField>
    <pivotField compact="0" outline="0" showAll="0"/>
    <pivotField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axis="axisRow" compact="0" outline="0"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23" count="1" selected="0">
            <x v="4"/>
          </reference>
        </references>
      </pivotArea>
    </chartFormat>
    <chartFormat chart="0" format="2" series="1">
      <pivotArea type="data" outline="0" fieldPosition="0">
        <references count="2">
          <reference field="4294967294" count="1" selected="0">
            <x v="0"/>
          </reference>
          <reference field="23" count="1" selected="0">
            <x v="0"/>
          </reference>
        </references>
      </pivotArea>
    </chartFormat>
    <chartFormat chart="0" format="3" series="1">
      <pivotArea type="data" outline="0" fieldPosition="0">
        <references count="2">
          <reference field="4294967294" count="1" selected="0">
            <x v="0"/>
          </reference>
          <reference field="23" count="1" selected="0">
            <x v="3"/>
          </reference>
        </references>
      </pivotArea>
    </chartFormat>
    <chartFormat chart="0" format="4" series="1">
      <pivotArea type="data" outline="0" fieldPosition="0">
        <references count="2">
          <reference field="4294967294" count="1" selected="0">
            <x v="0"/>
          </reference>
          <reference field="23" count="1" selected="0">
            <x v="2"/>
          </reference>
        </references>
      </pivotArea>
    </chartFormat>
    <chartFormat chart="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8924FB-90F9-4925-A716-2798DC8406DB}" name="rating" cacheId="15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11:A12" firstHeaderRow="1" firstDataRow="1" firstDataCol="0"/>
  <pivotFields count="44">
    <pivotField compact="0" outline="0" showAll="0"/>
    <pivotField compact="0" outline="0" showAll="0"/>
    <pivotField compact="0" outline="0" showAll="0"/>
    <pivotField compact="0" outline="0" showAll="0"/>
    <pivotField compact="0" outline="0" showAll="0">
      <items count="4">
        <item x="2"/>
        <item x="1"/>
        <item x="0"/>
        <item t="default"/>
      </items>
    </pivotField>
    <pivotField compact="0" outline="0" showAll="0">
      <items count="7">
        <item x="5"/>
        <item x="0"/>
        <item x="3"/>
        <item x="2"/>
        <item x="1"/>
        <item x="4"/>
        <item t="default"/>
      </items>
    </pivotField>
    <pivotField compact="0" outline="0" showAll="0"/>
    <pivotField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dataFields count="1">
    <dataField name="Average of Job Satisfaction" fld="29" subtotal="average" baseField="0" baseItem="0" numFmtId="164"/>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E3DAD3A-6289-453B-AF8E-E20953194889}" name="Gender" cacheId="15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9:B32" firstHeaderRow="1" firstDataRow="1" firstDataCol="1"/>
  <pivotFields count="44">
    <pivotField compact="0" outline="0" showAll="0"/>
    <pivotField compact="0" outline="0" showAll="0"/>
    <pivotField compact="0" outline="0" showAll="0"/>
    <pivotField compact="0" outline="0" showAll="0"/>
    <pivotField compact="0" outline="0" showAll="0">
      <items count="4">
        <item x="2"/>
        <item x="1"/>
        <item x="0"/>
        <item t="default"/>
      </items>
    </pivotField>
    <pivotField compact="0" outline="0" showAll="0">
      <items count="7">
        <item x="5"/>
        <item x="0"/>
        <item x="3"/>
        <item x="2"/>
        <item x="1"/>
        <item x="4"/>
        <item t="default"/>
      </items>
    </pivotField>
    <pivotField compact="0" outline="0" showAll="0"/>
    <pivotField compact="0" outline="0" showAll="0"/>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8"/>
  </rowFields>
  <rowItems count="3">
    <i>
      <x/>
    </i>
    <i>
      <x v="1"/>
    </i>
    <i t="grand">
      <x/>
    </i>
  </rowItems>
  <colItems count="1">
    <i/>
  </colItems>
  <dataFields count="1">
    <dataField name="Count of Employee Count" fld="24" subtotal="count" baseField="8"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C36CFD-D9D5-482D-8151-CACAF5C36906}" name="KPI" cacheId="15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C4" firstHeaderRow="0" firstDataRow="1" firstDataCol="0"/>
  <pivotFields count="44">
    <pivotField compact="0" outline="0" showAll="0"/>
    <pivotField compact="0" outline="0" showAll="0"/>
    <pivotField compact="0" outline="0" showAll="0"/>
    <pivotField compact="0" outline="0" showAll="0"/>
    <pivotField compact="0" outline="0" showAll="0">
      <items count="4">
        <item x="2"/>
        <item x="1"/>
        <item x="0"/>
        <item t="default"/>
      </items>
    </pivotField>
    <pivotField compact="0" outline="0" showAll="0">
      <items count="7">
        <item x="5"/>
        <item x="0"/>
        <item x="3"/>
        <item x="2"/>
        <item x="1"/>
        <item x="4"/>
        <item t="default"/>
      </items>
    </pivotField>
    <pivotField compact="0" outline="0" showAll="0"/>
    <pivotField dataField="1" compact="0" outline="0" showAll="0"/>
    <pivotField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numFmtId="1"/>
  </dataFields>
  <formats count="1">
    <format dxfId="4">
      <pivotArea outline="0"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8FCB13F7-35AC-43AA-842A-261ACDB70FAD}" sourceName="Education Field">
  <pivotTables>
    <pivotTable tabId="7" name="KPI"/>
    <pivotTable tabId="7" name="rating"/>
    <pivotTable tabId="7" name="Gender"/>
    <pivotTable tabId="7" name="Attrition by Education"/>
    <pivotTable tabId="7" name="Attrition by Job Function"/>
    <pivotTable tabId="7" name="Attrtion by Department"/>
    <pivotTable tabId="7" name="Attrtion by Age Group"/>
    <pivotTable tabId="7" name="PivotTable14"/>
  </pivotTables>
  <data>
    <tabular pivotCacheId="691904367">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9D8D669-3646-420B-942A-40B9FF5157A7}" sourceName="Gender">
  <pivotTables>
    <pivotTable tabId="7" name="KPI"/>
    <pivotTable tabId="7" name="rating"/>
    <pivotTable tabId="7" name="Gender"/>
    <pivotTable tabId="7" name="Attrition by Education"/>
    <pivotTable tabId="7" name="Attrition by Job Function"/>
    <pivotTable tabId="7" name="Attrtion by Department"/>
    <pivotTable tabId="7" name="Attrtion by Age Group"/>
    <pivotTable tabId="7" name="PivotTable14"/>
  </pivotTables>
  <data>
    <tabular pivotCacheId="69190436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10163558-1F95-4741-9E70-6655AF09F7E7}" sourceName="Department">
  <pivotTables>
    <pivotTable tabId="7" name="KPI"/>
    <pivotTable tabId="7" name="Attrition by Education"/>
    <pivotTable tabId="7" name="Attrition by Job Function"/>
    <pivotTable tabId="7" name="Attrtion by Age Group"/>
    <pivotTable tabId="7" name="Attrtion by Department"/>
    <pivotTable tabId="7" name="Gender"/>
    <pivotTable tabId="7" name="PivotTable14"/>
    <pivotTable tabId="7" name="rating"/>
  </pivotTables>
  <data>
    <tabular pivotCacheId="691904367">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F613994E-68A5-4E45-8838-D8A2D5450586}" cache="Slicer_Education_Field" style="new slicer" rowHeight="257175"/>
  <slicer name="Gender" xr10:uid="{73146B01-D088-4C41-A68F-DF9F3D187694}" cache="Slicer_Gender" caption="Gender" columnCount="2" style="new slicer" rowHeight="257175"/>
  <slicer name="Department" xr10:uid="{5F3AF5C6-DBF5-47A1-93FF-D78C699D599B}" cache="Slicer_Department" style="new slicer"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
  <sheetViews>
    <sheetView showGridLines="0" tabSelected="1" zoomScale="85" zoomScaleNormal="85" workbookViewId="0">
      <selection activeCell="X23" sqref="X23"/>
    </sheetView>
  </sheetViews>
  <sheetFormatPr defaultRowHeight="15.75" x14ac:dyDescent="0.25"/>
  <cols>
    <col min="1" max="16384" width="9" style="4"/>
  </cols>
  <sheetData>
    <row r="1" ht="12.75" customHeight="1" x14ac:dyDescent="0.25"/>
  </sheetData>
  <pageMargins left="0.7" right="0.7" top="0.75" bottom="0.75" header="0.3" footer="0.3"/>
  <pageSetup orientation="portrait" horizontalDpi="300" verticalDpi="300"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02C9D-BD40-4753-B616-AEAFDC00EE82}">
  <dimension ref="A3:E88"/>
  <sheetViews>
    <sheetView workbookViewId="0">
      <selection activeCell="A21" sqref="A21"/>
    </sheetView>
  </sheetViews>
  <sheetFormatPr defaultRowHeight="15.75" x14ac:dyDescent="0.25"/>
  <cols>
    <col min="1" max="1" width="24.375" bestFit="1" customWidth="1"/>
    <col min="2" max="2" width="24.75" bestFit="1" customWidth="1"/>
    <col min="3" max="3" width="14" bestFit="1" customWidth="1"/>
    <col min="4" max="6" width="16.25" bestFit="1" customWidth="1"/>
    <col min="7" max="7" width="11" bestFit="1" customWidth="1"/>
  </cols>
  <sheetData>
    <row r="3" spans="1:5" x14ac:dyDescent="0.25">
      <c r="A3" t="s">
        <v>1554</v>
      </c>
      <c r="B3" t="s">
        <v>1555</v>
      </c>
      <c r="C3" t="s">
        <v>1556</v>
      </c>
    </row>
    <row r="4" spans="1:5" x14ac:dyDescent="0.25">
      <c r="A4" s="6">
        <v>1470</v>
      </c>
      <c r="B4" s="6">
        <v>237</v>
      </c>
      <c r="C4" s="2">
        <v>36.923809523809524</v>
      </c>
    </row>
    <row r="7" spans="1:5" x14ac:dyDescent="0.25">
      <c r="A7" t="s">
        <v>1557</v>
      </c>
      <c r="B7" t="s">
        <v>1558</v>
      </c>
      <c r="C7" t="s">
        <v>1559</v>
      </c>
      <c r="D7" t="s">
        <v>1560</v>
      </c>
      <c r="E7" t="s">
        <v>1561</v>
      </c>
    </row>
    <row r="8" spans="1:5" x14ac:dyDescent="0.25">
      <c r="A8">
        <f>GETPIVOTDATA("Count of Employee Number",A4)</f>
        <v>1470</v>
      </c>
      <c r="B8">
        <f>GETPIVOTDATA("Sum of CF_attrition count",B4)</f>
        <v>237</v>
      </c>
      <c r="C8" s="2">
        <f>GETPIVOTDATA("Average of Age",A3)</f>
        <v>36.923809523809524</v>
      </c>
      <c r="D8">
        <f>A8-B8</f>
        <v>1233</v>
      </c>
      <c r="E8" s="3">
        <f>B8/A8</f>
        <v>0.16122448979591836</v>
      </c>
    </row>
    <row r="11" spans="1:5" x14ac:dyDescent="0.25">
      <c r="A11" t="s">
        <v>1562</v>
      </c>
    </row>
    <row r="12" spans="1:5" x14ac:dyDescent="0.25">
      <c r="A12" s="1">
        <v>2.6265306122448981</v>
      </c>
    </row>
    <row r="14" spans="1:5" x14ac:dyDescent="0.25">
      <c r="A14" t="s">
        <v>1563</v>
      </c>
      <c r="B14" s="1">
        <f>GETPIVOTDATA("Job Satisfaction",A11)</f>
        <v>2.6265306122448981</v>
      </c>
      <c r="C14">
        <f>B14/4</f>
        <v>0.65663265306122454</v>
      </c>
    </row>
    <row r="15" spans="1:5" x14ac:dyDescent="0.25">
      <c r="A15" t="s">
        <v>1564</v>
      </c>
      <c r="B15" s="1">
        <f>4-B14</f>
        <v>1.3734693877551019</v>
      </c>
      <c r="C15">
        <f>B15/4</f>
        <v>0.34336734693877546</v>
      </c>
    </row>
    <row r="29" spans="1:2" x14ac:dyDescent="0.25">
      <c r="A29" s="5" t="s">
        <v>8</v>
      </c>
      <c r="B29" t="s">
        <v>1566</v>
      </c>
    </row>
    <row r="30" spans="1:2" x14ac:dyDescent="0.25">
      <c r="A30" t="s">
        <v>51</v>
      </c>
      <c r="B30" s="6">
        <v>588</v>
      </c>
    </row>
    <row r="31" spans="1:2" x14ac:dyDescent="0.25">
      <c r="A31" t="s">
        <v>62</v>
      </c>
      <c r="B31" s="6">
        <v>882</v>
      </c>
    </row>
    <row r="32" spans="1:2" x14ac:dyDescent="0.25">
      <c r="A32" t="s">
        <v>1565</v>
      </c>
      <c r="B32" s="6">
        <v>1470</v>
      </c>
    </row>
    <row r="34" spans="1:3" x14ac:dyDescent="0.25">
      <c r="A34" t="s">
        <v>51</v>
      </c>
      <c r="B34" s="2">
        <f>IFERROR(GETPIVOTDATA("Employee Count",B30,"Gender","Female"),0)</f>
        <v>588</v>
      </c>
      <c r="C34" s="7">
        <f>IFERROR(B34/SUM($B$34:$B$35),0)</f>
        <v>0.4</v>
      </c>
    </row>
    <row r="35" spans="1:3" x14ac:dyDescent="0.25">
      <c r="A35" t="s">
        <v>62</v>
      </c>
      <c r="B35" s="2">
        <f>IFERROR(GETPIVOTDATA("Employee Count",B31,"Gender","Male"),0)</f>
        <v>882</v>
      </c>
      <c r="C35" s="7">
        <f>IFERROR(B35/SUM($B$34:$B$35),0)</f>
        <v>0.6</v>
      </c>
    </row>
    <row r="40" spans="1:3" x14ac:dyDescent="0.25">
      <c r="A40" s="5" t="s">
        <v>23</v>
      </c>
      <c r="B40" t="s">
        <v>1555</v>
      </c>
    </row>
    <row r="41" spans="1:3" x14ac:dyDescent="0.25">
      <c r="A41" t="s">
        <v>134</v>
      </c>
      <c r="B41" s="6">
        <v>5</v>
      </c>
    </row>
    <row r="42" spans="1:3" x14ac:dyDescent="0.25">
      <c r="A42" t="s">
        <v>65</v>
      </c>
      <c r="B42" s="6">
        <v>31</v>
      </c>
    </row>
    <row r="43" spans="1:3" x14ac:dyDescent="0.25">
      <c r="A43" t="s">
        <v>55</v>
      </c>
      <c r="B43" s="6">
        <v>44</v>
      </c>
    </row>
    <row r="44" spans="1:3" x14ac:dyDescent="0.25">
      <c r="A44" t="s">
        <v>71</v>
      </c>
      <c r="B44" s="6">
        <v>58</v>
      </c>
    </row>
    <row r="45" spans="1:3" x14ac:dyDescent="0.25">
      <c r="A45" t="s">
        <v>77</v>
      </c>
      <c r="B45" s="6">
        <v>99</v>
      </c>
    </row>
    <row r="46" spans="1:3" x14ac:dyDescent="0.25">
      <c r="A46" t="s">
        <v>1565</v>
      </c>
      <c r="B46" s="6">
        <v>237</v>
      </c>
    </row>
    <row r="50" spans="1:5" x14ac:dyDescent="0.25">
      <c r="A50" s="5" t="s">
        <v>9</v>
      </c>
      <c r="B50" t="s">
        <v>1555</v>
      </c>
      <c r="D50" t="s">
        <v>1567</v>
      </c>
      <c r="E50" t="s">
        <v>0</v>
      </c>
    </row>
    <row r="51" spans="1:5" x14ac:dyDescent="0.25">
      <c r="A51" t="s">
        <v>83</v>
      </c>
      <c r="B51" s="6">
        <v>9</v>
      </c>
      <c r="D51" t="str" cm="1">
        <f t="array" ref="D51:D59">A51:A59</f>
        <v>Healthcare Representative</v>
      </c>
      <c r="E51" cm="1">
        <f t="array" ref="E51:E59">B51:B59</f>
        <v>9</v>
      </c>
    </row>
    <row r="52" spans="1:5" x14ac:dyDescent="0.25">
      <c r="A52" t="s">
        <v>163</v>
      </c>
      <c r="B52" s="6">
        <v>12</v>
      </c>
      <c r="D52" t="str">
        <v>Human Resources</v>
      </c>
      <c r="E52">
        <v>12</v>
      </c>
    </row>
    <row r="53" spans="1:5" x14ac:dyDescent="0.25">
      <c r="A53" t="s">
        <v>68</v>
      </c>
      <c r="B53" s="6">
        <v>62</v>
      </c>
      <c r="D53" t="str">
        <v>Laboratory Technician</v>
      </c>
      <c r="E53">
        <v>62</v>
      </c>
    </row>
    <row r="54" spans="1:5" x14ac:dyDescent="0.25">
      <c r="A54" t="s">
        <v>95</v>
      </c>
      <c r="B54" s="6">
        <v>5</v>
      </c>
      <c r="D54" t="str">
        <v>Manager</v>
      </c>
      <c r="E54">
        <v>5</v>
      </c>
    </row>
    <row r="55" spans="1:5" x14ac:dyDescent="0.25">
      <c r="A55" t="s">
        <v>81</v>
      </c>
      <c r="B55" s="6">
        <v>10</v>
      </c>
      <c r="D55" t="str">
        <v>Manufacturing Director</v>
      </c>
      <c r="E55">
        <v>10</v>
      </c>
    </row>
    <row r="56" spans="1:5" x14ac:dyDescent="0.25">
      <c r="A56" t="s">
        <v>101</v>
      </c>
      <c r="B56" s="6">
        <v>2</v>
      </c>
      <c r="D56" t="str">
        <v>Research Director</v>
      </c>
      <c r="E56">
        <v>2</v>
      </c>
    </row>
    <row r="57" spans="1:5" x14ac:dyDescent="0.25">
      <c r="A57" t="s">
        <v>63</v>
      </c>
      <c r="B57" s="6">
        <v>47</v>
      </c>
      <c r="D57" t="str">
        <v>Research Scientist</v>
      </c>
      <c r="E57">
        <v>47</v>
      </c>
    </row>
    <row r="58" spans="1:5" x14ac:dyDescent="0.25">
      <c r="A58" t="s">
        <v>52</v>
      </c>
      <c r="B58" s="6">
        <v>57</v>
      </c>
      <c r="D58" t="str">
        <v>Sales Executive</v>
      </c>
      <c r="E58">
        <v>57</v>
      </c>
    </row>
    <row r="59" spans="1:5" x14ac:dyDescent="0.25">
      <c r="A59" t="s">
        <v>99</v>
      </c>
      <c r="B59" s="6">
        <v>33</v>
      </c>
      <c r="D59" t="str">
        <v>Sales Representative</v>
      </c>
      <c r="E59">
        <v>33</v>
      </c>
    </row>
    <row r="60" spans="1:5" x14ac:dyDescent="0.25">
      <c r="A60" t="s">
        <v>1565</v>
      </c>
      <c r="B60" s="6">
        <v>237</v>
      </c>
    </row>
    <row r="64" spans="1:5" x14ac:dyDescent="0.25">
      <c r="A64" s="5" t="s">
        <v>4</v>
      </c>
      <c r="B64" t="s">
        <v>1555</v>
      </c>
    </row>
    <row r="65" spans="1:2" x14ac:dyDescent="0.25">
      <c r="A65" t="s">
        <v>161</v>
      </c>
      <c r="B65" s="8">
        <v>5.0632911392405063E-2</v>
      </c>
    </row>
    <row r="66" spans="1:2" x14ac:dyDescent="0.25">
      <c r="A66" t="s">
        <v>60</v>
      </c>
      <c r="B66" s="8">
        <v>0.56118143459915615</v>
      </c>
    </row>
    <row r="67" spans="1:2" x14ac:dyDescent="0.25">
      <c r="A67" t="s">
        <v>48</v>
      </c>
      <c r="B67" s="8">
        <v>0.3881856540084388</v>
      </c>
    </row>
    <row r="68" spans="1:2" x14ac:dyDescent="0.25">
      <c r="A68" t="s">
        <v>1565</v>
      </c>
      <c r="B68" s="8">
        <v>1</v>
      </c>
    </row>
    <row r="73" spans="1:2" x14ac:dyDescent="0.25">
      <c r="A73" s="5" t="s">
        <v>2</v>
      </c>
      <c r="B73" t="s">
        <v>1569</v>
      </c>
    </row>
    <row r="74" spans="1:2" x14ac:dyDescent="0.25">
      <c r="A74" t="s">
        <v>69</v>
      </c>
      <c r="B74" s="6">
        <v>554</v>
      </c>
    </row>
    <row r="75" spans="1:2" x14ac:dyDescent="0.25">
      <c r="A75" t="s">
        <v>46</v>
      </c>
      <c r="B75" s="6">
        <v>505</v>
      </c>
    </row>
    <row r="76" spans="1:2" x14ac:dyDescent="0.25">
      <c r="A76" t="s">
        <v>58</v>
      </c>
      <c r="B76" s="6">
        <v>245</v>
      </c>
    </row>
    <row r="77" spans="1:2" x14ac:dyDescent="0.25">
      <c r="A77" t="s">
        <v>92</v>
      </c>
      <c r="B77" s="6">
        <v>97</v>
      </c>
    </row>
    <row r="78" spans="1:2" x14ac:dyDescent="0.25">
      <c r="A78" t="s">
        <v>75</v>
      </c>
      <c r="B78" s="6">
        <v>69</v>
      </c>
    </row>
    <row r="79" spans="1:2" x14ac:dyDescent="0.25">
      <c r="A79" t="s">
        <v>1565</v>
      </c>
      <c r="B79" s="6">
        <v>1470</v>
      </c>
    </row>
    <row r="84" spans="1:5" x14ac:dyDescent="0.25">
      <c r="A84" s="5" t="s">
        <v>10</v>
      </c>
      <c r="B84" t="s">
        <v>1569</v>
      </c>
      <c r="D84" t="s">
        <v>10</v>
      </c>
      <c r="E84" t="s">
        <v>0</v>
      </c>
    </row>
    <row r="85" spans="1:5" x14ac:dyDescent="0.25">
      <c r="A85" t="s">
        <v>79</v>
      </c>
      <c r="B85" s="6">
        <v>327</v>
      </c>
      <c r="D85" t="str" cm="1">
        <f t="array" ref="D85:D87">A85:A87</f>
        <v>Divorced</v>
      </c>
      <c r="E85" cm="1">
        <f t="array" ref="E85:E87">B85:B87</f>
        <v>327</v>
      </c>
    </row>
    <row r="86" spans="1:5" x14ac:dyDescent="0.25">
      <c r="A86" t="s">
        <v>53</v>
      </c>
      <c r="B86" s="6">
        <v>470</v>
      </c>
      <c r="D86" t="str">
        <v>Single</v>
      </c>
      <c r="E86">
        <v>470</v>
      </c>
    </row>
    <row r="87" spans="1:5" x14ac:dyDescent="0.25">
      <c r="A87" t="s">
        <v>64</v>
      </c>
      <c r="B87" s="6">
        <v>673</v>
      </c>
      <c r="D87" t="str">
        <v>Married</v>
      </c>
      <c r="E87">
        <v>673</v>
      </c>
    </row>
    <row r="88" spans="1:5" x14ac:dyDescent="0.25">
      <c r="A88" t="s">
        <v>1565</v>
      </c>
      <c r="B88" s="6">
        <v>1470</v>
      </c>
    </row>
  </sheetData>
  <pageMargins left="0.7" right="0.7" top="0.75" bottom="0.75" header="0.3" footer="0.3"/>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C2" sqref="C2:C1471"/>
    </sheetView>
  </sheetViews>
  <sheetFormatPr defaultRowHeight="15.75" x14ac:dyDescent="0.25"/>
  <cols>
    <col min="1" max="1" width="9.75" customWidth="1"/>
    <col min="2" max="2" width="15.375" customWidth="1"/>
    <col min="3" max="3" width="13.25" customWidth="1"/>
    <col min="4" max="4" width="17.625" bestFit="1" customWidth="1"/>
    <col min="5" max="5" width="12.75" customWidth="1"/>
    <col min="6" max="6" width="15.5" customWidth="1"/>
    <col min="7" max="7" width="9" customWidth="1"/>
    <col min="8" max="8" width="18.125" customWidth="1"/>
    <col min="10" max="10" width="23.25" bestFit="1" customWidth="1"/>
    <col min="11" max="11" width="14.375" customWidth="1"/>
    <col min="12" max="12" width="11.25" customWidth="1"/>
    <col min="14" max="14" width="22.75" customWidth="1"/>
    <col min="18" max="18" width="17.875" customWidth="1"/>
    <col min="19" max="19" width="18.75" customWidth="1"/>
    <col min="20" max="20" width="16.5" customWidth="1"/>
    <col min="21" max="21" width="20.375" customWidth="1"/>
    <col min="22" max="22" width="11.125" customWidth="1"/>
    <col min="23" max="23" width="20.125" customWidth="1"/>
    <col min="24" max="24" width="16" bestFit="1" customWidth="1"/>
    <col min="25" max="25" width="16.375" customWidth="1"/>
    <col min="26" max="26" width="23.625" customWidth="1"/>
    <col min="27" max="27" width="12.5" customWidth="1"/>
    <col min="28" max="28" width="16.375" customWidth="1"/>
    <col min="29" max="29" width="10.25" customWidth="1"/>
    <col min="30" max="30" width="15.75" customWidth="1"/>
    <col min="31" max="31" width="16.25" customWidth="1"/>
    <col min="32" max="32" width="14" customWidth="1"/>
    <col min="33" max="33" width="23.625" customWidth="1"/>
    <col min="34" max="34" width="18.75" customWidth="1"/>
    <col min="35" max="35" width="19.125" customWidth="1"/>
    <col min="36" max="36" width="23.25" customWidth="1"/>
    <col min="37" max="37" width="15.75" customWidth="1"/>
    <col min="38" max="38" width="18.25" customWidth="1"/>
    <col min="39" max="39" width="19.5" customWidth="1"/>
    <col min="40" max="40" width="17.625" customWidth="1"/>
    <col min="41" max="41" width="17.875" customWidth="1"/>
    <col min="42" max="42" width="20.25" customWidth="1"/>
    <col min="43" max="43" width="25.25" customWidth="1"/>
    <col min="44" max="44" width="23.7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1568</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1568</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1568</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1568</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1568</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1568</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1568</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1568</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1568</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44</v>
      </c>
      <c r="B129" t="s">
        <v>45</v>
      </c>
      <c r="C129" t="s">
        <v>1568</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56</v>
      </c>
      <c r="B130" t="s">
        <v>45</v>
      </c>
      <c r="C130" t="s">
        <v>1568</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1568</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1568</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44</v>
      </c>
      <c r="B173" t="s">
        <v>57</v>
      </c>
      <c r="C173" t="s">
        <v>1568</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1568</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1568</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1568</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44</v>
      </c>
      <c r="B298" t="s">
        <v>45</v>
      </c>
      <c r="C298" t="s">
        <v>1568</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56</v>
      </c>
      <c r="B303" t="s">
        <v>45</v>
      </c>
      <c r="C303" t="s">
        <v>1568</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1568</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44</v>
      </c>
      <c r="B359" t="s">
        <v>57</v>
      </c>
      <c r="C359" t="s">
        <v>1568</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91</v>
      </c>
      <c r="C364" t="s">
        <v>1568</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44</v>
      </c>
      <c r="B372" t="s">
        <v>45</v>
      </c>
      <c r="C372" t="s">
        <v>1568</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1568</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1568</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1568</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44</v>
      </c>
      <c r="B424" t="s">
        <v>45</v>
      </c>
      <c r="C424" t="s">
        <v>1568</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44</v>
      </c>
      <c r="B445" t="s">
        <v>57</v>
      </c>
      <c r="C445" t="s">
        <v>1568</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44</v>
      </c>
      <c r="B459" t="s">
        <v>57</v>
      </c>
      <c r="C459" t="s">
        <v>1568</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1568</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1568</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1568</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1568</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1568</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56</v>
      </c>
      <c r="B498" t="s">
        <v>45</v>
      </c>
      <c r="C498" t="s">
        <v>1568</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1568</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1568</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1568</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1568</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1568</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56</v>
      </c>
      <c r="B567" t="s">
        <v>45</v>
      </c>
      <c r="C567" t="s">
        <v>1568</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1568</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1568</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56</v>
      </c>
      <c r="B632" t="s">
        <v>45</v>
      </c>
      <c r="C632" t="s">
        <v>1568</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1568</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44</v>
      </c>
      <c r="B664" t="s">
        <v>45</v>
      </c>
      <c r="C664" t="s">
        <v>1568</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44</v>
      </c>
      <c r="B665" t="s">
        <v>45</v>
      </c>
      <c r="C665" t="s">
        <v>1568</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44</v>
      </c>
      <c r="B668" t="s">
        <v>45</v>
      </c>
      <c r="C668" t="s">
        <v>1568</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44</v>
      </c>
      <c r="B690" t="s">
        <v>45</v>
      </c>
      <c r="C690" t="s">
        <v>1568</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44</v>
      </c>
      <c r="B691" t="s">
        <v>45</v>
      </c>
      <c r="C691" t="s">
        <v>1568</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1568</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1568</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1568</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1568</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44</v>
      </c>
      <c r="B778" t="s">
        <v>57</v>
      </c>
      <c r="C778" t="s">
        <v>1568</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44</v>
      </c>
      <c r="B779" t="s">
        <v>45</v>
      </c>
      <c r="C779" t="s">
        <v>1568</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1568</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1568</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1568</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1568</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1568</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1568</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44</v>
      </c>
      <c r="B873" t="s">
        <v>45</v>
      </c>
      <c r="C873" t="s">
        <v>1568</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45</v>
      </c>
      <c r="C878" t="s">
        <v>1568</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1568</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56</v>
      </c>
      <c r="B911" t="s">
        <v>45</v>
      </c>
      <c r="C911" t="s">
        <v>1568</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1568</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1568</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56</v>
      </c>
      <c r="B974" t="s">
        <v>91</v>
      </c>
      <c r="C974" t="s">
        <v>1568</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56</v>
      </c>
      <c r="B1006" t="s">
        <v>91</v>
      </c>
      <c r="C1006" t="s">
        <v>1568</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56</v>
      </c>
      <c r="B1008" t="s">
        <v>91</v>
      </c>
      <c r="C1008" t="s">
        <v>1568</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56</v>
      </c>
      <c r="B1064" t="s">
        <v>45</v>
      </c>
      <c r="C1064" t="s">
        <v>1568</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56</v>
      </c>
      <c r="B1090" t="s">
        <v>45</v>
      </c>
      <c r="C1090" t="s">
        <v>1568</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56</v>
      </c>
      <c r="B1120" t="s">
        <v>57</v>
      </c>
      <c r="C1120" t="s">
        <v>1568</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1568</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1568</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56</v>
      </c>
      <c r="B1192" t="s">
        <v>45</v>
      </c>
      <c r="C1192" t="s">
        <v>1568</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56</v>
      </c>
      <c r="B1197" t="s">
        <v>45</v>
      </c>
      <c r="C1197" t="s">
        <v>1568</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56</v>
      </c>
      <c r="B1211" t="s">
        <v>45</v>
      </c>
      <c r="C1211" t="s">
        <v>1568</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56</v>
      </c>
      <c r="B1214" t="s">
        <v>45</v>
      </c>
      <c r="C1214" t="s">
        <v>1568</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56</v>
      </c>
      <c r="B1221" t="s">
        <v>45</v>
      </c>
      <c r="C1221" t="s">
        <v>1568</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56</v>
      </c>
      <c r="B1229" t="s">
        <v>45</v>
      </c>
      <c r="C1229" t="s">
        <v>1568</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56</v>
      </c>
      <c r="B1230" t="s">
        <v>45</v>
      </c>
      <c r="C1230" t="s">
        <v>1568</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56</v>
      </c>
      <c r="B1262" t="s">
        <v>45</v>
      </c>
      <c r="C1262" t="s">
        <v>1568</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56</v>
      </c>
      <c r="B1267" t="s">
        <v>91</v>
      </c>
      <c r="C1267" t="s">
        <v>1568</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56</v>
      </c>
      <c r="B1269" t="s">
        <v>57</v>
      </c>
      <c r="C1269" t="s">
        <v>1568</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56</v>
      </c>
      <c r="B1296" t="s">
        <v>45</v>
      </c>
      <c r="C1296" t="s">
        <v>1568</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56</v>
      </c>
      <c r="B1339" t="s">
        <v>45</v>
      </c>
      <c r="C1339" t="s">
        <v>1568</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44</v>
      </c>
      <c r="B1417" t="s">
        <v>57</v>
      </c>
      <c r="C1417" t="s">
        <v>1568</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44</v>
      </c>
      <c r="B1420" t="s">
        <v>45</v>
      </c>
      <c r="C1420" t="s">
        <v>1568</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44</v>
      </c>
      <c r="B1435" t="s">
        <v>45</v>
      </c>
      <c r="C1435" t="s">
        <v>1568</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44</v>
      </c>
      <c r="B1440" t="s">
        <v>57</v>
      </c>
      <c r="C1440" t="s">
        <v>1568</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44</v>
      </c>
      <c r="B1443" t="s">
        <v>45</v>
      </c>
      <c r="C1443" t="s">
        <v>1568</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44</v>
      </c>
      <c r="B1448" t="s">
        <v>57</v>
      </c>
      <c r="C1448" t="s">
        <v>1568</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44</v>
      </c>
      <c r="B1454" t="s">
        <v>45</v>
      </c>
      <c r="C1454" t="s">
        <v>1568</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44</v>
      </c>
      <c r="B1470" t="s">
        <v>45</v>
      </c>
      <c r="C1470" t="s">
        <v>1568</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1568</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pivot tables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PaulR</cp:lastModifiedBy>
  <dcterms:created xsi:type="dcterms:W3CDTF">2022-12-29T16:02:46Z</dcterms:created>
  <dcterms:modified xsi:type="dcterms:W3CDTF">2023-06-14T18:47:51Z</dcterms:modified>
</cp:coreProperties>
</file>