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5015" windowHeight="915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45621" iterate="1"/>
  <webPublishing css="0" allowPng="1" codePage="1252"/>
</workbook>
</file>

<file path=xl/calcChain.xml><?xml version="1.0" encoding="utf-8"?>
<calcChain xmlns="http://schemas.openxmlformats.org/spreadsheetml/2006/main">
  <c r="H43" i="1" l="1"/>
  <c r="D43" i="1"/>
  <c r="K42" i="1"/>
  <c r="J42" i="1"/>
  <c r="K41" i="1"/>
  <c r="J41" i="1"/>
  <c r="K40" i="1"/>
  <c r="J40" i="1"/>
  <c r="K39" i="1"/>
  <c r="K43" i="1" s="1"/>
  <c r="J39" i="1"/>
  <c r="K35" i="1"/>
  <c r="H35" i="1"/>
  <c r="J33" i="1" s="1"/>
  <c r="D35" i="1"/>
  <c r="K34" i="1"/>
  <c r="J34" i="1"/>
  <c r="K33" i="1"/>
  <c r="K32" i="1"/>
  <c r="J32" i="1"/>
  <c r="K31" i="1"/>
  <c r="H28" i="1"/>
  <c r="K26" i="1" s="1"/>
  <c r="E28" i="1"/>
  <c r="D28" i="1"/>
  <c r="J25" i="1"/>
  <c r="J23" i="1"/>
  <c r="H17" i="1"/>
  <c r="K16" i="1" s="1"/>
  <c r="F17" i="1"/>
  <c r="E17" i="1"/>
  <c r="D17" i="1"/>
  <c r="C17" i="1"/>
  <c r="J15" i="1"/>
  <c r="E10" i="1"/>
  <c r="K5" i="1" s="1"/>
  <c r="E9" i="1"/>
  <c r="K8" i="1" s="1"/>
  <c r="I8" i="1"/>
  <c r="I9" i="1" s="1"/>
  <c r="K7" i="1"/>
  <c r="I7" i="1"/>
  <c r="J6" i="1"/>
  <c r="I6" i="1"/>
  <c r="J5" i="1"/>
  <c r="I5" i="1"/>
  <c r="I10" i="1" s="1"/>
  <c r="K4" i="1"/>
  <c r="I4" i="1"/>
  <c r="K3" i="1"/>
  <c r="J3" i="1"/>
  <c r="I3" i="1"/>
  <c r="K2" i="1"/>
  <c r="K10" i="1" s="1"/>
  <c r="J2" i="1"/>
  <c r="I2" i="1"/>
  <c r="J27" i="1" l="1"/>
  <c r="K6" i="1"/>
  <c r="K9" i="1" s="1"/>
  <c r="K15" i="1"/>
  <c r="K23" i="1"/>
  <c r="K25" i="1"/>
  <c r="K27" i="1"/>
  <c r="J4" i="1"/>
  <c r="J8" i="1"/>
  <c r="J14" i="1"/>
  <c r="J16" i="1"/>
  <c r="J22" i="1"/>
  <c r="J24" i="1"/>
  <c r="J26" i="1"/>
  <c r="J31" i="1"/>
  <c r="J7" i="1"/>
  <c r="K14" i="1"/>
  <c r="K17" i="1" s="1"/>
  <c r="K22" i="1"/>
  <c r="K28" i="1" s="1"/>
  <c r="K24" i="1"/>
</calcChain>
</file>

<file path=xl/sharedStrings.xml><?xml version="1.0" encoding="utf-8"?>
<sst xmlns="http://schemas.openxmlformats.org/spreadsheetml/2006/main" count="85" uniqueCount="29">
  <si>
    <t>corrected mean</t>
  </si>
  <si>
    <t>bD</t>
  </si>
  <si>
    <t>I</t>
  </si>
  <si>
    <t>Alpha</t>
  </si>
  <si>
    <t>Factor</t>
  </si>
  <si>
    <t>5th%</t>
  </si>
  <si>
    <t>Mean</t>
  </si>
  <si>
    <t>Median</t>
  </si>
  <si>
    <t>95th%</t>
  </si>
  <si>
    <t>MLE</t>
  </si>
  <si>
    <t>a</t>
  </si>
  <si>
    <t>b</t>
  </si>
  <si>
    <t>corrected b</t>
  </si>
  <si>
    <t>corrected mean</t>
  </si>
  <si>
    <t>α1</t>
  </si>
  <si>
    <t>α2</t>
  </si>
  <si>
    <t>α3</t>
  </si>
  <si>
    <t>α4</t>
  </si>
  <si>
    <t>mean</t>
  </si>
  <si>
    <t>correct beta</t>
  </si>
  <si>
    <t>a_1_4_R</t>
  </si>
  <si>
    <t>a_2_4_R</t>
  </si>
  <si>
    <t>a_3_4_R</t>
  </si>
  <si>
    <t>a_4_4_R</t>
  </si>
  <si>
    <t>a_1_3_R</t>
  </si>
  <si>
    <t>a_2_3_R</t>
  </si>
  <si>
    <t>a_3_3_R</t>
  </si>
  <si>
    <t>α5</t>
  </si>
  <si>
    <t>α6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</si>
</sst>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E+00"/>
    <numFmt numFmtId="165" formatCode="0.00000E+00"/>
    <numFmt numFmtId="166" formatCode="0.000000000E+00"/>
    <numFmt numFmtId="167" formatCode="0.0000E+00"/>
    <numFmt numFmtId="168" formatCode="0.0000000E+00"/>
    <numFmt numFmtId="169" formatCode="0.0000000000E+00"/>
    <numFmt numFmtId="170" formatCode="0.00000000E+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ont="1" applyFill="1" applyBorder="1" applyAlignment="1"/>
    <xf numFmtId="11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168" fontId="0" fillId="0" borderId="0" xfId="0" applyNumberFormat="1" applyFont="1" applyFill="1" applyBorder="1" applyAlignment="1"/>
    <xf numFmtId="169" fontId="0" fillId="0" borderId="0" xfId="0" applyNumberFormat="1" applyFont="1" applyFill="1" applyBorder="1" applyAlignment="1"/>
    <xf numFmtId="17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J11" sqref="J11"/>
    </sheetView>
  </sheetViews>
  <sheetFormatPr defaultRowHeight="15" x14ac:dyDescent="0.25"/>
  <cols>
    <col min="5" max="6" width="10.85546875" bestFit="1" customWidth="1"/>
    <col min="9" max="9" width="13.7109375" bestFit="1" customWidth="1"/>
    <col min="10" max="10" width="18.85546875" bestFit="1" customWidth="1"/>
    <col min="11" max="11" width="16.7109375" bestFit="1" customWidth="1"/>
  </cols>
  <sheetData>
    <row r="1" spans="1:11" x14ac:dyDescent="0.25">
      <c r="A1" s="1"/>
      <c r="B1" s="1"/>
      <c r="C1" s="1"/>
      <c r="D1" s="1"/>
      <c r="E1" s="2"/>
      <c r="F1" s="2"/>
      <c r="G1" s="1"/>
      <c r="H1" s="1"/>
      <c r="I1" s="1" t="s">
        <v>18</v>
      </c>
      <c r="J1" s="1" t="s">
        <v>19</v>
      </c>
      <c r="K1" s="1" t="s">
        <v>0</v>
      </c>
    </row>
    <row r="2" spans="1:11" x14ac:dyDescent="0.25">
      <c r="A2" s="1" t="s">
        <v>20</v>
      </c>
      <c r="B2" s="1" t="s">
        <v>1</v>
      </c>
      <c r="C2" s="1" t="s">
        <v>2</v>
      </c>
      <c r="D2" s="1"/>
      <c r="E2" s="2">
        <v>3400</v>
      </c>
      <c r="F2" s="2">
        <v>94</v>
      </c>
      <c r="G2" s="1">
        <v>0</v>
      </c>
      <c r="H2" s="1">
        <v>0</v>
      </c>
      <c r="I2" s="2">
        <f t="shared" ref="I2:I8" si="0">E2/(E2+F2)</f>
        <v>0.97309673726388091</v>
      </c>
      <c r="J2" s="3">
        <f>$E$10-E2</f>
        <v>94</v>
      </c>
      <c r="K2" s="2">
        <f>E2/$E$10</f>
        <v>0.97309673726388091</v>
      </c>
    </row>
    <row r="3" spans="1:11" x14ac:dyDescent="0.25">
      <c r="A3" s="1" t="s">
        <v>21</v>
      </c>
      <c r="B3" s="1" t="s">
        <v>1</v>
      </c>
      <c r="C3" s="1" t="s">
        <v>2</v>
      </c>
      <c r="D3" s="1"/>
      <c r="E3" s="2">
        <v>48</v>
      </c>
      <c r="F3" s="2">
        <v>3500</v>
      </c>
      <c r="G3" s="1">
        <v>0</v>
      </c>
      <c r="H3" s="1">
        <v>0</v>
      </c>
      <c r="I3" s="2">
        <f t="shared" si="0"/>
        <v>1.3528748590755355E-2</v>
      </c>
      <c r="J3" s="3">
        <f>$E$10-E3</f>
        <v>3446</v>
      </c>
      <c r="K3" s="2">
        <f>E3/$E$10</f>
        <v>1.3737836290784202E-2</v>
      </c>
    </row>
    <row r="4" spans="1:11" x14ac:dyDescent="0.25">
      <c r="A4" s="1" t="s">
        <v>22</v>
      </c>
      <c r="B4" s="1" t="s">
        <v>1</v>
      </c>
      <c r="C4" s="1" t="s">
        <v>2</v>
      </c>
      <c r="D4" s="1"/>
      <c r="E4" s="2">
        <v>29</v>
      </c>
      <c r="F4" s="2">
        <v>3500</v>
      </c>
      <c r="G4" s="1">
        <v>0</v>
      </c>
      <c r="H4" s="1">
        <v>0</v>
      </c>
      <c r="I4" s="2">
        <f t="shared" si="0"/>
        <v>8.2176253896287903E-3</v>
      </c>
      <c r="J4" s="3">
        <f>$E$10-E4</f>
        <v>3465</v>
      </c>
      <c r="K4" s="2">
        <f>E4/$E$10</f>
        <v>8.2999427590154558E-3</v>
      </c>
    </row>
    <row r="5" spans="1:11" x14ac:dyDescent="0.25">
      <c r="A5" s="1" t="s">
        <v>23</v>
      </c>
      <c r="B5" s="1" t="s">
        <v>1</v>
      </c>
      <c r="C5" s="1" t="s">
        <v>2</v>
      </c>
      <c r="D5" s="1"/>
      <c r="E5" s="2">
        <v>17</v>
      </c>
      <c r="F5" s="2">
        <v>3500</v>
      </c>
      <c r="G5" s="1">
        <v>0</v>
      </c>
      <c r="H5" s="1">
        <v>0</v>
      </c>
      <c r="I5" s="2">
        <f t="shared" si="0"/>
        <v>4.8336650554449819E-3</v>
      </c>
      <c r="J5" s="3">
        <f>$E$10-E5</f>
        <v>3477</v>
      </c>
      <c r="K5" s="2">
        <f>E5/$E$10</f>
        <v>4.8654836863194044E-3</v>
      </c>
    </row>
    <row r="6" spans="1:11" x14ac:dyDescent="0.25">
      <c r="A6" s="1" t="s">
        <v>24</v>
      </c>
      <c r="B6" s="1" t="s">
        <v>1</v>
      </c>
      <c r="C6" s="1" t="s">
        <v>2</v>
      </c>
      <c r="D6" s="1"/>
      <c r="E6" s="2">
        <v>2600</v>
      </c>
      <c r="F6" s="2">
        <v>73</v>
      </c>
      <c r="G6" s="1">
        <v>0</v>
      </c>
      <c r="H6" s="1">
        <v>0</v>
      </c>
      <c r="I6" s="2">
        <f t="shared" si="0"/>
        <v>0.97268986157875048</v>
      </c>
      <c r="J6" s="3">
        <f>E9-E6</f>
        <v>74</v>
      </c>
      <c r="K6" s="2">
        <f>E6/$E$9</f>
        <v>0.97232610321615554</v>
      </c>
    </row>
    <row r="7" spans="1:11" x14ac:dyDescent="0.25">
      <c r="A7" s="1" t="s">
        <v>25</v>
      </c>
      <c r="B7" s="1" t="s">
        <v>1</v>
      </c>
      <c r="C7" s="1" t="s">
        <v>2</v>
      </c>
      <c r="D7" s="1"/>
      <c r="E7" s="2">
        <v>46</v>
      </c>
      <c r="F7" s="2">
        <v>2600</v>
      </c>
      <c r="G7" s="1">
        <v>0</v>
      </c>
      <c r="H7" s="1">
        <v>0</v>
      </c>
      <c r="I7" s="2">
        <f t="shared" si="0"/>
        <v>1.7384731670445956E-2</v>
      </c>
      <c r="J7" s="3">
        <f>$E$9-E7</f>
        <v>2628</v>
      </c>
      <c r="K7" s="2">
        <f>E7/$E$9</f>
        <v>1.7202692595362751E-2</v>
      </c>
    </row>
    <row r="8" spans="1:11" x14ac:dyDescent="0.25">
      <c r="A8" s="1" t="s">
        <v>26</v>
      </c>
      <c r="B8" s="1" t="s">
        <v>1</v>
      </c>
      <c r="C8" s="1" t="s">
        <v>2</v>
      </c>
      <c r="D8" s="1"/>
      <c r="E8" s="2">
        <v>28</v>
      </c>
      <c r="F8" s="2">
        <v>2600</v>
      </c>
      <c r="G8" s="1">
        <v>0</v>
      </c>
      <c r="H8" s="1">
        <v>0</v>
      </c>
      <c r="I8" s="2">
        <f t="shared" si="0"/>
        <v>1.06544901065449E-2</v>
      </c>
      <c r="J8" s="3">
        <f>$E$9-E8</f>
        <v>2646</v>
      </c>
      <c r="K8" s="2">
        <f>E8/$E$9</f>
        <v>1.0471204188481676E-2</v>
      </c>
    </row>
    <row r="9" spans="1:11" x14ac:dyDescent="0.25">
      <c r="A9" s="1"/>
      <c r="B9" s="1"/>
      <c r="C9" s="1"/>
      <c r="D9" s="1"/>
      <c r="E9" s="2">
        <f>SUM(E6:E8)</f>
        <v>2674</v>
      </c>
      <c r="F9" s="1"/>
      <c r="G9" s="1"/>
      <c r="H9" s="1"/>
      <c r="I9" s="4">
        <f>SUM(I6:I8)</f>
        <v>1.0007290833557414</v>
      </c>
      <c r="J9" s="1"/>
      <c r="K9" s="5">
        <f>SUM(K6:K8)</f>
        <v>1</v>
      </c>
    </row>
    <row r="10" spans="1:11" x14ac:dyDescent="0.25">
      <c r="A10" s="1"/>
      <c r="B10" s="1"/>
      <c r="C10" s="1"/>
      <c r="D10" s="1"/>
      <c r="E10" s="2">
        <f>SUM(E2:E5)</f>
        <v>3494</v>
      </c>
      <c r="F10" s="1"/>
      <c r="G10" s="1"/>
      <c r="H10" s="1"/>
      <c r="I10" s="6">
        <f>SUM(I2:I5)</f>
        <v>0.99967677629971008</v>
      </c>
      <c r="J10" s="1"/>
      <c r="K10" s="4">
        <f>SUM(K2:K5)</f>
        <v>1</v>
      </c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3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</row>
    <row r="14" spans="1:11" x14ac:dyDescent="0.25">
      <c r="A14" s="1" t="s">
        <v>14</v>
      </c>
      <c r="B14" s="1"/>
      <c r="C14" s="1">
        <v>0.96509</v>
      </c>
      <c r="D14" s="1">
        <v>0.97622399999999998</v>
      </c>
      <c r="E14" s="1">
        <v>0.97675699999999999</v>
      </c>
      <c r="F14" s="1">
        <v>0.98553500000000005</v>
      </c>
      <c r="G14" s="1">
        <v>0.97688799999999998</v>
      </c>
      <c r="H14" s="2">
        <v>576.66</v>
      </c>
      <c r="I14" s="7">
        <v>14.045</v>
      </c>
      <c r="J14" s="7">
        <f>$H$17-H14</f>
        <v>14.044499999999971</v>
      </c>
      <c r="K14" s="2">
        <f>H14/$H$17</f>
        <v>0.9762241526854798</v>
      </c>
    </row>
    <row r="15" spans="1:11" x14ac:dyDescent="0.25">
      <c r="A15" s="1" t="s">
        <v>15</v>
      </c>
      <c r="B15" s="1"/>
      <c r="C15" s="2">
        <v>7.2199999999999999E-3</v>
      </c>
      <c r="D15" s="2">
        <v>1.4200000000000001E-2</v>
      </c>
      <c r="E15" s="2">
        <v>1.3599999999999999E-2</v>
      </c>
      <c r="F15" s="2">
        <v>2.3E-2</v>
      </c>
      <c r="G15" s="2">
        <v>1.35E-2</v>
      </c>
      <c r="H15" s="2">
        <v>8.3705999999999996</v>
      </c>
      <c r="I15" s="7">
        <v>582.33000000000004</v>
      </c>
      <c r="J15" s="7">
        <f>$H$17-H15</f>
        <v>582.33389999999997</v>
      </c>
      <c r="K15" s="2">
        <f>H15/$H$17</f>
        <v>1.4170537045172333E-2</v>
      </c>
    </row>
    <row r="16" spans="1:11" x14ac:dyDescent="0.25">
      <c r="A16" s="1" t="s">
        <v>16</v>
      </c>
      <c r="B16" s="1"/>
      <c r="C16" s="2">
        <v>4.0800000000000003E-3</v>
      </c>
      <c r="D16" s="2">
        <v>9.6100000000000005E-3</v>
      </c>
      <c r="E16" s="2">
        <v>9.0600000000000003E-3</v>
      </c>
      <c r="F16" s="2">
        <v>1.7000000000000001E-2</v>
      </c>
      <c r="G16" s="2">
        <v>9.6500000000000006E-3</v>
      </c>
      <c r="H16" s="2">
        <v>5.6738999999999997</v>
      </c>
      <c r="I16" s="7">
        <v>585.03</v>
      </c>
      <c r="J16" s="7">
        <f>$H$17-H16</f>
        <v>585.03059999999994</v>
      </c>
      <c r="K16" s="2">
        <f>H16/$H$17</f>
        <v>9.6053102693478727E-3</v>
      </c>
    </row>
    <row r="17" spans="1:11" x14ac:dyDescent="0.25">
      <c r="A17" s="1"/>
      <c r="B17" s="1"/>
      <c r="C17" s="1">
        <f>SUM(C14:C16)</f>
        <v>0.97638999999999998</v>
      </c>
      <c r="D17" s="1">
        <f>SUM(D14:D16)</f>
        <v>1.0000339999999999</v>
      </c>
      <c r="E17" s="1">
        <f>SUM(E14:E16)</f>
        <v>0.99941699999999989</v>
      </c>
      <c r="F17" s="1">
        <f>SUM(F14:F16)</f>
        <v>1.0255349999999999</v>
      </c>
      <c r="G17" s="1"/>
      <c r="H17" s="2">
        <f>SUM(H14:H16)</f>
        <v>590.70449999999994</v>
      </c>
      <c r="I17" s="1"/>
      <c r="J17" s="1"/>
      <c r="K17" s="8">
        <f>SUM(K14:K16)</f>
        <v>1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 t="s">
        <v>3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</row>
    <row r="22" spans="1:11" x14ac:dyDescent="0.25">
      <c r="A22" s="1" t="s">
        <v>14</v>
      </c>
      <c r="B22" s="1"/>
      <c r="C22" s="1">
        <v>0.97399199999999997</v>
      </c>
      <c r="D22" s="1">
        <v>0.98084800000000005</v>
      </c>
      <c r="E22" s="1">
        <v>0.98110699999999995</v>
      </c>
      <c r="F22" s="1">
        <v>0.98680900000000005</v>
      </c>
      <c r="G22" s="1">
        <v>0.98262300000000002</v>
      </c>
      <c r="H22" s="2">
        <v>1200.2</v>
      </c>
      <c r="I22" s="3">
        <v>23.434999999999999</v>
      </c>
      <c r="J22" s="3">
        <f t="shared" ref="J22:J27" si="1">$H$28-H22</f>
        <v>23.435439999999971</v>
      </c>
      <c r="K22" s="2">
        <f t="shared" ref="K22:K27" si="2">H22/$H$28</f>
        <v>0.98084769430999807</v>
      </c>
    </row>
    <row r="23" spans="1:11" x14ac:dyDescent="0.25">
      <c r="A23" s="1" t="s">
        <v>15</v>
      </c>
      <c r="B23" s="1"/>
      <c r="C23" s="2">
        <v>3.48E-3</v>
      </c>
      <c r="D23" s="2">
        <v>6.8500000000000002E-3</v>
      </c>
      <c r="E23" s="2">
        <v>6.5799999999999999E-3</v>
      </c>
      <c r="F23" s="2">
        <v>1.11E-2</v>
      </c>
      <c r="G23" s="2">
        <v>5.5700000000000003E-3</v>
      </c>
      <c r="H23" s="2">
        <v>8.3787000000000003</v>
      </c>
      <c r="I23" s="3">
        <v>1215.3</v>
      </c>
      <c r="J23" s="3">
        <f t="shared" si="1"/>
        <v>1215.25674</v>
      </c>
      <c r="K23" s="2">
        <f t="shared" si="2"/>
        <v>6.8473825831654568E-3</v>
      </c>
    </row>
    <row r="24" spans="1:11" x14ac:dyDescent="0.25">
      <c r="A24" s="1" t="s">
        <v>16</v>
      </c>
      <c r="B24" s="1"/>
      <c r="C24" s="2">
        <v>2.48E-3</v>
      </c>
      <c r="D24" s="2">
        <v>5.4099999999999999E-3</v>
      </c>
      <c r="E24" s="2">
        <v>5.1399999999999996E-3</v>
      </c>
      <c r="F24" s="2">
        <v>9.2499999999999995E-3</v>
      </c>
      <c r="G24" s="2">
        <v>4.9699999999999996E-3</v>
      </c>
      <c r="H24" s="2">
        <v>6.6207000000000003</v>
      </c>
      <c r="I24" s="3">
        <v>1217</v>
      </c>
      <c r="J24" s="3">
        <f t="shared" si="1"/>
        <v>1217.0147400000001</v>
      </c>
      <c r="K24" s="2">
        <f t="shared" si="2"/>
        <v>5.4106801614049365E-3</v>
      </c>
    </row>
    <row r="25" spans="1:11" x14ac:dyDescent="0.25">
      <c r="A25" s="1" t="s">
        <v>17</v>
      </c>
      <c r="B25" s="1"/>
      <c r="C25" s="2">
        <v>1.57E-3</v>
      </c>
      <c r="D25" s="2">
        <v>4.0200000000000001E-3</v>
      </c>
      <c r="E25" s="2">
        <v>3.7599999999999999E-3</v>
      </c>
      <c r="F25" s="2">
        <v>7.3800000000000003E-3</v>
      </c>
      <c r="G25" s="2">
        <v>3.9300000000000003E-3</v>
      </c>
      <c r="H25" s="2">
        <v>4.9226000000000001</v>
      </c>
      <c r="I25" s="3">
        <v>1218.7</v>
      </c>
      <c r="J25" s="3">
        <f t="shared" si="1"/>
        <v>1218.7128399999999</v>
      </c>
      <c r="K25" s="2">
        <f t="shared" si="2"/>
        <v>4.0229302283039461E-3</v>
      </c>
    </row>
    <row r="26" spans="1:11" x14ac:dyDescent="0.25">
      <c r="A26" s="1" t="s">
        <v>27</v>
      </c>
      <c r="B26" s="1"/>
      <c r="C26" s="2">
        <v>5.6999999999999998E-4</v>
      </c>
      <c r="D26" s="2">
        <v>2.2499999999999998E-3</v>
      </c>
      <c r="E26" s="2">
        <v>1.99E-3</v>
      </c>
      <c r="F26" s="2">
        <v>4.8399999999999997E-3</v>
      </c>
      <c r="G26" s="2">
        <v>2.3E-3</v>
      </c>
      <c r="H26" s="2">
        <v>2.7582</v>
      </c>
      <c r="I26" s="3">
        <v>1220.9000000000001</v>
      </c>
      <c r="J26" s="3">
        <f t="shared" si="1"/>
        <v>1220.87724</v>
      </c>
      <c r="K26" s="2">
        <f t="shared" si="2"/>
        <v>2.2541027415812669E-3</v>
      </c>
    </row>
    <row r="27" spans="1:11" x14ac:dyDescent="0.25">
      <c r="A27" s="1" t="s">
        <v>28</v>
      </c>
      <c r="B27" s="1"/>
      <c r="C27" s="2">
        <v>1.4E-5</v>
      </c>
      <c r="D27" s="2">
        <v>6.1700000000000004E-4</v>
      </c>
      <c r="E27" s="2">
        <v>3.7500000000000001E-4</v>
      </c>
      <c r="F27" s="2">
        <v>2.0400000000000001E-3</v>
      </c>
      <c r="G27" s="2">
        <v>6.0999999999999997E-4</v>
      </c>
      <c r="H27" s="2">
        <v>0.75524000000000002</v>
      </c>
      <c r="I27" s="3">
        <v>1222.9000000000001</v>
      </c>
      <c r="J27" s="3">
        <f t="shared" si="1"/>
        <v>1222.8802000000001</v>
      </c>
      <c r="K27" s="2">
        <f t="shared" si="2"/>
        <v>6.1720997554631145E-4</v>
      </c>
    </row>
    <row r="28" spans="1:11" x14ac:dyDescent="0.25">
      <c r="A28" s="1"/>
      <c r="B28" s="1"/>
      <c r="C28" s="1"/>
      <c r="D28" s="1">
        <f>SUM(D22:D27)</f>
        <v>0.99999500000000008</v>
      </c>
      <c r="E28" s="1">
        <f>SUM(E22:E27)</f>
        <v>0.99895200000000006</v>
      </c>
      <c r="F28" s="1"/>
      <c r="G28" s="1"/>
      <c r="H28" s="1">
        <f>SUM(H22:H27)</f>
        <v>1223.63544</v>
      </c>
      <c r="I28" s="1"/>
      <c r="J28" s="1"/>
      <c r="K28" s="7">
        <f>SUM(K22:K27)</f>
        <v>0.99999999999999978</v>
      </c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 t="s">
        <v>3</v>
      </c>
      <c r="B30" s="1" t="s">
        <v>4</v>
      </c>
      <c r="C30" s="1" t="s">
        <v>5</v>
      </c>
      <c r="D30" s="1" t="s">
        <v>6</v>
      </c>
      <c r="E30" s="1" t="s">
        <v>7</v>
      </c>
      <c r="F30" s="1" t="s">
        <v>8</v>
      </c>
      <c r="G30" s="1" t="s">
        <v>9</v>
      </c>
      <c r="H30" s="1" t="s">
        <v>10</v>
      </c>
      <c r="I30" s="1" t="s">
        <v>11</v>
      </c>
      <c r="J30" s="1" t="s">
        <v>12</v>
      </c>
      <c r="K30" s="1" t="s">
        <v>13</v>
      </c>
    </row>
    <row r="31" spans="1:11" x14ac:dyDescent="0.25">
      <c r="A31" s="1" t="s">
        <v>14</v>
      </c>
      <c r="B31" s="1"/>
      <c r="C31" s="1">
        <v>0.91358499999999998</v>
      </c>
      <c r="D31" s="1">
        <v>0.95873600000000003</v>
      </c>
      <c r="E31" s="1">
        <v>0.96308899999999997</v>
      </c>
      <c r="F31" s="1">
        <v>0.98899300000000001</v>
      </c>
      <c r="G31" s="1">
        <v>0.95282999999999995</v>
      </c>
      <c r="H31" s="2">
        <v>66.335999999999999</v>
      </c>
      <c r="I31" s="4">
        <v>2.8551000000000002</v>
      </c>
      <c r="J31" s="4">
        <f>$H$35-H31</f>
        <v>2.8550799999999867</v>
      </c>
      <c r="K31" s="2">
        <f>H31/$H$35</f>
        <v>0.95873629953456452</v>
      </c>
    </row>
    <row r="32" spans="1:11" x14ac:dyDescent="0.25">
      <c r="A32" s="1" t="s">
        <v>15</v>
      </c>
      <c r="B32" s="1"/>
      <c r="C32" s="2">
        <v>2.49E-3</v>
      </c>
      <c r="D32" s="2">
        <v>2.1399999999999999E-2</v>
      </c>
      <c r="E32" s="2">
        <v>1.6899999999999998E-2</v>
      </c>
      <c r="F32" s="2">
        <v>5.5399999999999998E-2</v>
      </c>
      <c r="G32" s="2">
        <v>1.18E-2</v>
      </c>
      <c r="H32" s="2">
        <v>1.4781</v>
      </c>
      <c r="I32" s="4">
        <v>67.712999999999994</v>
      </c>
      <c r="J32" s="4">
        <f>$H$35-H32</f>
        <v>67.712979999999988</v>
      </c>
      <c r="K32" s="2">
        <f>H32/$H$35</f>
        <v>2.1362580263236248E-2</v>
      </c>
    </row>
    <row r="33" spans="1:11" x14ac:dyDescent="0.25">
      <c r="A33" s="1" t="s">
        <v>16</v>
      </c>
      <c r="B33" s="1"/>
      <c r="C33" s="2">
        <v>5.22E-4</v>
      </c>
      <c r="D33" s="2">
        <v>1.3100000000000001E-2</v>
      </c>
      <c r="E33" s="2">
        <v>8.77E-3</v>
      </c>
      <c r="F33" s="2">
        <v>4.0300000000000002E-2</v>
      </c>
      <c r="G33" s="2">
        <v>2.3599999999999999E-2</v>
      </c>
      <c r="H33" s="2">
        <v>0.90430999999999995</v>
      </c>
      <c r="I33" s="4">
        <v>68.287000000000006</v>
      </c>
      <c r="J33" s="4">
        <f>$H$35-H33</f>
        <v>68.28676999999999</v>
      </c>
      <c r="K33" s="2">
        <f>H33/$H$35</f>
        <v>1.3069748297034823E-2</v>
      </c>
    </row>
    <row r="34" spans="1:11" x14ac:dyDescent="0.25">
      <c r="A34" s="1" t="s">
        <v>17</v>
      </c>
      <c r="B34" s="1"/>
      <c r="C34" s="2">
        <v>2.0000000000000002E-5</v>
      </c>
      <c r="D34" s="2">
        <v>6.8300000000000001E-3</v>
      </c>
      <c r="E34" s="2">
        <v>2.98E-3</v>
      </c>
      <c r="F34" s="2">
        <v>2.6700000000000002E-2</v>
      </c>
      <c r="G34" s="2">
        <v>1.18E-2</v>
      </c>
      <c r="H34" s="2">
        <v>0.47266999999999998</v>
      </c>
      <c r="I34" s="4">
        <v>68.718000000000004</v>
      </c>
      <c r="J34" s="4">
        <f>$H$35-H34</f>
        <v>68.718409999999992</v>
      </c>
      <c r="K34" s="2">
        <f>H34/$H$35</f>
        <v>6.8313719051646552E-3</v>
      </c>
    </row>
    <row r="35" spans="1:11" x14ac:dyDescent="0.25">
      <c r="A35" s="1"/>
      <c r="B35" s="1"/>
      <c r="C35" s="1"/>
      <c r="D35" s="1">
        <f>SUM(D31:D34)</f>
        <v>1.0000659999999999</v>
      </c>
      <c r="E35" s="1"/>
      <c r="F35" s="1"/>
      <c r="G35" s="1"/>
      <c r="H35" s="1">
        <f>SUM(H31:H34)</f>
        <v>69.191079999999985</v>
      </c>
      <c r="I35" s="1"/>
      <c r="J35" s="1"/>
      <c r="K35" s="9">
        <f>SUM(K31:K34)</f>
        <v>1.0000000000000002</v>
      </c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 t="s">
        <v>3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1" t="s">
        <v>13</v>
      </c>
    </row>
    <row r="39" spans="1:11" x14ac:dyDescent="0.25">
      <c r="A39" s="1" t="s">
        <v>14</v>
      </c>
      <c r="B39" s="1"/>
      <c r="C39" s="1">
        <v>0.90959100000000004</v>
      </c>
      <c r="D39" s="1">
        <v>0.96048299999999998</v>
      </c>
      <c r="E39" s="1">
        <v>0.96606400000000003</v>
      </c>
      <c r="F39" s="1">
        <v>0.99225200000000002</v>
      </c>
      <c r="G39" s="1">
        <v>0.953264</v>
      </c>
      <c r="H39" s="2">
        <v>51.6</v>
      </c>
      <c r="I39" s="3">
        <v>2.1230000000000002</v>
      </c>
      <c r="J39" s="3">
        <f>$H$43-H39</f>
        <v>2.1229800000000054</v>
      </c>
      <c r="K39" s="2">
        <f>H39/$H$43</f>
        <v>0.96048283248620969</v>
      </c>
    </row>
    <row r="40" spans="1:11" x14ac:dyDescent="0.25">
      <c r="A40" s="1" t="s">
        <v>15</v>
      </c>
      <c r="B40" s="1"/>
      <c r="C40" s="2">
        <v>3.32E-3</v>
      </c>
      <c r="D40" s="2">
        <v>2.7799999999999998E-2</v>
      </c>
      <c r="E40" s="2">
        <v>2.2200000000000001E-2</v>
      </c>
      <c r="F40" s="2">
        <v>7.1599999999999997E-2</v>
      </c>
      <c r="G40" s="2">
        <v>4.6699999999999998E-2</v>
      </c>
      <c r="H40" s="2">
        <v>1.496</v>
      </c>
      <c r="I40" s="3">
        <v>52.226999999999997</v>
      </c>
      <c r="J40" s="3">
        <f>$H$43-H40</f>
        <v>52.226980000000005</v>
      </c>
      <c r="K40" s="2">
        <f>H40/$H$43</f>
        <v>2.7846556538747475E-2</v>
      </c>
    </row>
    <row r="41" spans="1:11" x14ac:dyDescent="0.25">
      <c r="A41" s="1" t="s">
        <v>16</v>
      </c>
      <c r="B41" s="1"/>
      <c r="C41" s="2">
        <v>8.49E-6</v>
      </c>
      <c r="D41" s="2">
        <v>7.5300000000000002E-3</v>
      </c>
      <c r="E41" s="2">
        <v>2.8E-3</v>
      </c>
      <c r="F41" s="2">
        <v>3.1099999999999999E-2</v>
      </c>
      <c r="G41" s="2">
        <v>0</v>
      </c>
      <c r="H41" s="2">
        <v>0.40431</v>
      </c>
      <c r="I41" s="3">
        <v>53.319000000000003</v>
      </c>
      <c r="J41" s="3">
        <f>$H$43-H41</f>
        <v>53.318670000000004</v>
      </c>
      <c r="K41" s="2">
        <f>H41/$H$43</f>
        <v>7.5258297287306092E-3</v>
      </c>
    </row>
    <row r="42" spans="1:11" x14ac:dyDescent="0.25">
      <c r="A42" s="1" t="s">
        <v>17</v>
      </c>
      <c r="B42" s="1"/>
      <c r="C42" s="2">
        <v>1.7900000000000001E-8</v>
      </c>
      <c r="D42" s="2">
        <v>4.1399999999999996E-3</v>
      </c>
      <c r="E42" s="2">
        <v>5.6899999999999995E-4</v>
      </c>
      <c r="F42" s="2">
        <v>2.0799999999999999E-2</v>
      </c>
      <c r="G42" s="2">
        <v>0</v>
      </c>
      <c r="H42" s="2">
        <v>0.22267000000000001</v>
      </c>
      <c r="I42" s="3">
        <v>53.5</v>
      </c>
      <c r="J42" s="3">
        <f>$H$43-H42</f>
        <v>53.500310000000006</v>
      </c>
      <c r="K42" s="2">
        <f>H42/$H$43</f>
        <v>4.1447812463120993E-3</v>
      </c>
    </row>
    <row r="43" spans="1:11" x14ac:dyDescent="0.25">
      <c r="A43" s="1"/>
      <c r="B43" s="1"/>
      <c r="C43" s="1"/>
      <c r="D43" s="1">
        <f>SUM(D39:D42)</f>
        <v>0.99995300000000009</v>
      </c>
      <c r="E43" s="1"/>
      <c r="F43" s="1"/>
      <c r="G43" s="1"/>
      <c r="H43" s="1">
        <f>SUM(H39:H42)</f>
        <v>53.722980000000007</v>
      </c>
      <c r="I43" s="1"/>
      <c r="J43" s="1"/>
      <c r="K43" s="9">
        <f>SUM(K39:K42)</f>
        <v>0.99999999999999989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ptbritto</dc:creator>
  <cp:lastModifiedBy>ptbritto</cp:lastModifiedBy>
  <dcterms:created xsi:type="dcterms:W3CDTF">2014-05-08T14:46:25Z</dcterms:created>
  <dcterms:modified xsi:type="dcterms:W3CDTF">2014-05-09T17:37:33Z</dcterms:modified>
</cp:coreProperties>
</file>