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drawings/drawing2.xml" ContentType="application/vnd.openxmlformats-officedocument.drawing+xml"/>
  <Override PartName="/xl/slicers/slicer1.xml" ContentType="application/vnd.ms-excel.slicer+xml"/>
  <Override PartName="/xl/timelines/timeline1.xml" ContentType="application/vnd.ms-excel.timelin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defaultThemeVersion="166925"/>
  <mc:AlternateContent xmlns:mc="http://schemas.openxmlformats.org/markup-compatibility/2006">
    <mc:Choice Requires="x15">
      <x15ac:absPath xmlns:x15ac="http://schemas.microsoft.com/office/spreadsheetml/2010/11/ac" url="/Users/paulinahudspeth/Desktop/"/>
    </mc:Choice>
  </mc:AlternateContent>
  <xr:revisionPtr revIDLastSave="0" documentId="13_ncr:1_{A55DC206-3068-9042-B775-482E56F66574}" xr6:coauthVersionLast="47" xr6:coauthVersionMax="47" xr10:uidLastSave="{00000000-0000-0000-0000-000000000000}"/>
  <bookViews>
    <workbookView xWindow="2040" yWindow="2320" windowWidth="27980" windowHeight="15400" activeTab="2" xr2:uid="{1CFF854C-5CAE-42C0-B3FE-338A96663855}"/>
  </bookViews>
  <sheets>
    <sheet name="Sales Data" sheetId="3" r:id="rId1"/>
    <sheet name="Pivot Table and Chart" sheetId="9" r:id="rId2"/>
    <sheet name="Performance Dashboard" sheetId="16" r:id="rId3"/>
  </sheets>
  <definedNames>
    <definedName name="_xlnm._FilterDatabase" localSheetId="0" hidden="1">'Sales Data'!$A$4:$O$479</definedName>
    <definedName name="NativeTimeline_Date">#N/A</definedName>
    <definedName name="Slicer_Country">#N/A</definedName>
    <definedName name="Slicer_Flavor">#N/A</definedName>
  </definedNames>
  <calcPr calcId="191028"/>
  <pivotCaches>
    <pivotCache cacheId="1"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7"/>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5" i="3" l="1"/>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I5" i="3"/>
  <c r="I6" i="3"/>
  <c r="I7" i="3"/>
  <c r="I8" i="3"/>
  <c r="I9" i="3"/>
  <c r="I10" i="3"/>
  <c r="I11" i="3"/>
  <c r="I12" i="3"/>
  <c r="I13" i="3"/>
  <c r="I14" i="3"/>
  <c r="I15" i="3"/>
  <c r="I16" i="3"/>
  <c r="I17" i="3"/>
  <c r="I18" i="3"/>
  <c r="I19" i="3"/>
  <c r="I20" i="3"/>
  <c r="I21" i="3"/>
  <c r="I22" i="3"/>
  <c r="I23" i="3"/>
  <c r="I24" i="3"/>
  <c r="I25" i="3"/>
  <c r="I26" i="3"/>
  <c r="I27" i="3"/>
  <c r="I28" i="3"/>
  <c r="I29" i="3"/>
  <c r="I30" i="3"/>
  <c r="I31" i="3"/>
  <c r="I32" i="3"/>
  <c r="I33" i="3"/>
  <c r="I34" i="3"/>
  <c r="I35" i="3"/>
  <c r="I36" i="3"/>
  <c r="I37" i="3"/>
  <c r="I38" i="3"/>
  <c r="I39" i="3"/>
  <c r="I40" i="3"/>
  <c r="I41" i="3"/>
  <c r="I42" i="3"/>
  <c r="I43" i="3"/>
  <c r="I44" i="3"/>
  <c r="I45" i="3"/>
  <c r="I46" i="3"/>
  <c r="I47" i="3"/>
  <c r="I48" i="3"/>
  <c r="I49" i="3"/>
  <c r="I50" i="3"/>
  <c r="I51" i="3"/>
  <c r="I52" i="3"/>
  <c r="I53" i="3"/>
  <c r="I54" i="3"/>
  <c r="I55" i="3"/>
  <c r="I56" i="3"/>
  <c r="I57" i="3"/>
  <c r="I58" i="3"/>
  <c r="I59" i="3"/>
  <c r="I60" i="3"/>
  <c r="I61" i="3"/>
  <c r="I62" i="3"/>
  <c r="I63" i="3"/>
  <c r="I64" i="3"/>
  <c r="I65" i="3"/>
  <c r="I66" i="3"/>
  <c r="I67" i="3"/>
  <c r="I68" i="3"/>
  <c r="I69" i="3"/>
  <c r="I70" i="3"/>
  <c r="I71" i="3"/>
  <c r="I72" i="3"/>
  <c r="I73" i="3"/>
  <c r="I74" i="3"/>
  <c r="I75" i="3"/>
  <c r="I76" i="3"/>
  <c r="I77" i="3"/>
  <c r="I78" i="3"/>
  <c r="I79" i="3"/>
  <c r="I80" i="3"/>
  <c r="I81" i="3"/>
  <c r="I82" i="3"/>
  <c r="I83" i="3"/>
  <c r="I84" i="3"/>
  <c r="I85" i="3"/>
  <c r="I86" i="3"/>
  <c r="I87" i="3"/>
  <c r="I88" i="3"/>
  <c r="I89" i="3"/>
  <c r="I90" i="3"/>
  <c r="I91" i="3"/>
  <c r="I92" i="3"/>
  <c r="I93" i="3"/>
  <c r="I94" i="3"/>
  <c r="I95" i="3"/>
  <c r="I96" i="3"/>
  <c r="I97" i="3"/>
  <c r="I98" i="3"/>
  <c r="I99" i="3"/>
  <c r="I100" i="3"/>
  <c r="I101" i="3"/>
  <c r="I102" i="3"/>
  <c r="I103" i="3"/>
  <c r="I104" i="3"/>
  <c r="I105" i="3"/>
  <c r="I106" i="3"/>
  <c r="I107" i="3"/>
  <c r="I108" i="3"/>
  <c r="I109" i="3"/>
  <c r="I110" i="3"/>
  <c r="I111" i="3"/>
  <c r="I112" i="3"/>
  <c r="I113" i="3"/>
  <c r="I114" i="3"/>
  <c r="I115" i="3"/>
  <c r="I116" i="3"/>
  <c r="I117" i="3"/>
  <c r="I118" i="3"/>
  <c r="I119" i="3"/>
  <c r="I120" i="3"/>
  <c r="I121" i="3"/>
  <c r="I122" i="3"/>
  <c r="I123" i="3"/>
  <c r="I124" i="3"/>
  <c r="I125" i="3"/>
  <c r="I126" i="3"/>
  <c r="I127" i="3"/>
  <c r="I128" i="3"/>
  <c r="I129" i="3"/>
  <c r="I130" i="3"/>
  <c r="I131" i="3"/>
  <c r="I132" i="3"/>
  <c r="I133" i="3"/>
  <c r="I134" i="3"/>
  <c r="I135" i="3"/>
  <c r="I136" i="3"/>
  <c r="I137" i="3"/>
  <c r="I138" i="3"/>
  <c r="I139" i="3"/>
  <c r="I140" i="3"/>
  <c r="I141" i="3"/>
  <c r="I142" i="3"/>
  <c r="I143" i="3"/>
  <c r="I144" i="3"/>
  <c r="I145" i="3"/>
  <c r="I146" i="3"/>
  <c r="I147" i="3"/>
  <c r="I148" i="3"/>
  <c r="I149" i="3"/>
  <c r="I150" i="3"/>
  <c r="I151" i="3"/>
  <c r="I152" i="3"/>
  <c r="I153" i="3"/>
  <c r="I154" i="3"/>
  <c r="I155" i="3"/>
  <c r="I156" i="3"/>
  <c r="I157" i="3"/>
  <c r="I158" i="3"/>
  <c r="I159" i="3"/>
  <c r="I160" i="3"/>
  <c r="I161" i="3"/>
  <c r="I162" i="3"/>
  <c r="I163" i="3"/>
  <c r="I164" i="3"/>
  <c r="I165" i="3"/>
  <c r="I166" i="3"/>
  <c r="I167" i="3"/>
  <c r="I168" i="3"/>
  <c r="I169" i="3"/>
  <c r="I170" i="3"/>
  <c r="I171" i="3"/>
  <c r="I172" i="3"/>
  <c r="I173" i="3"/>
  <c r="I174" i="3"/>
  <c r="I175" i="3"/>
  <c r="I176" i="3"/>
  <c r="I177" i="3"/>
  <c r="I178" i="3"/>
  <c r="I179" i="3"/>
  <c r="I180" i="3"/>
  <c r="I181" i="3"/>
  <c r="I182" i="3"/>
  <c r="I183" i="3"/>
  <c r="I184" i="3"/>
  <c r="I185" i="3"/>
  <c r="I186" i="3"/>
  <c r="I187" i="3"/>
  <c r="I188" i="3"/>
  <c r="I189" i="3"/>
  <c r="I190" i="3"/>
  <c r="I191" i="3"/>
  <c r="I192" i="3"/>
  <c r="I193" i="3"/>
  <c r="I194" i="3"/>
  <c r="I195" i="3"/>
  <c r="I196" i="3"/>
  <c r="I197" i="3"/>
  <c r="I198" i="3"/>
  <c r="I199" i="3"/>
  <c r="I200" i="3"/>
  <c r="I201" i="3"/>
  <c r="I202" i="3"/>
  <c r="I203" i="3"/>
  <c r="I204" i="3"/>
  <c r="I205" i="3"/>
  <c r="I206" i="3"/>
  <c r="I207" i="3"/>
  <c r="I208" i="3"/>
  <c r="I209" i="3"/>
  <c r="I210" i="3"/>
  <c r="I211" i="3"/>
  <c r="I212" i="3"/>
  <c r="I213" i="3"/>
  <c r="I214" i="3"/>
  <c r="I215" i="3"/>
  <c r="I216" i="3"/>
  <c r="I217" i="3"/>
  <c r="I218" i="3"/>
  <c r="I219" i="3"/>
  <c r="I220" i="3"/>
  <c r="I221" i="3"/>
  <c r="I222" i="3"/>
  <c r="I223" i="3"/>
  <c r="I224" i="3"/>
  <c r="I225" i="3"/>
  <c r="I226" i="3"/>
  <c r="I227" i="3"/>
  <c r="I228" i="3"/>
  <c r="I229" i="3"/>
  <c r="I230" i="3"/>
  <c r="I231" i="3"/>
  <c r="I232" i="3"/>
  <c r="I233" i="3"/>
  <c r="I234" i="3"/>
  <c r="I235" i="3"/>
  <c r="I236" i="3"/>
  <c r="I237" i="3"/>
  <c r="I238" i="3"/>
  <c r="I239" i="3"/>
  <c r="I240" i="3"/>
  <c r="I241" i="3"/>
  <c r="I242" i="3"/>
  <c r="I243" i="3"/>
  <c r="I244" i="3"/>
  <c r="I245" i="3"/>
  <c r="I246" i="3"/>
  <c r="I247" i="3"/>
  <c r="I248" i="3"/>
  <c r="I249" i="3"/>
  <c r="I250" i="3"/>
  <c r="I251" i="3"/>
  <c r="I252" i="3"/>
  <c r="I253" i="3"/>
  <c r="I254" i="3"/>
  <c r="I255" i="3"/>
  <c r="I256" i="3"/>
  <c r="I257" i="3"/>
  <c r="I258" i="3"/>
  <c r="I259" i="3"/>
  <c r="I260" i="3"/>
  <c r="I261" i="3"/>
  <c r="I262" i="3"/>
  <c r="I263" i="3"/>
  <c r="I264" i="3"/>
  <c r="I265" i="3"/>
  <c r="I266" i="3"/>
  <c r="I267" i="3"/>
  <c r="I268" i="3"/>
  <c r="I269" i="3"/>
  <c r="I270" i="3"/>
  <c r="I271" i="3"/>
  <c r="I272" i="3"/>
  <c r="I273" i="3"/>
  <c r="I274" i="3"/>
  <c r="I275" i="3"/>
  <c r="I276" i="3"/>
  <c r="I277" i="3"/>
  <c r="I278" i="3"/>
  <c r="I279" i="3"/>
  <c r="I280" i="3"/>
  <c r="I281" i="3"/>
  <c r="I282" i="3"/>
  <c r="I283" i="3"/>
  <c r="I284" i="3"/>
  <c r="I285" i="3"/>
  <c r="I286" i="3"/>
  <c r="I287" i="3"/>
  <c r="I288" i="3"/>
  <c r="I289" i="3"/>
  <c r="I290" i="3"/>
  <c r="I291" i="3"/>
  <c r="I292" i="3"/>
  <c r="I293" i="3"/>
  <c r="I294" i="3"/>
  <c r="I295" i="3"/>
  <c r="I296" i="3"/>
  <c r="I297" i="3"/>
  <c r="I298" i="3"/>
  <c r="I299" i="3"/>
  <c r="I300" i="3"/>
  <c r="I301" i="3"/>
  <c r="I302" i="3"/>
  <c r="I303" i="3"/>
  <c r="I304" i="3"/>
  <c r="I305" i="3"/>
  <c r="I306" i="3"/>
  <c r="I307" i="3"/>
  <c r="I308" i="3"/>
  <c r="I309" i="3"/>
  <c r="I310" i="3"/>
  <c r="I311" i="3"/>
  <c r="I312" i="3"/>
  <c r="I313" i="3"/>
  <c r="I314" i="3"/>
  <c r="I315" i="3"/>
  <c r="I316" i="3"/>
  <c r="I317" i="3"/>
  <c r="I318" i="3"/>
  <c r="I319" i="3"/>
  <c r="I320" i="3"/>
  <c r="I321" i="3"/>
  <c r="I322" i="3"/>
  <c r="I323" i="3"/>
  <c r="I324" i="3"/>
  <c r="I325" i="3"/>
  <c r="I326" i="3"/>
  <c r="I327" i="3"/>
  <c r="I328" i="3"/>
  <c r="I329" i="3"/>
  <c r="I330" i="3"/>
  <c r="I331" i="3"/>
  <c r="I332" i="3"/>
  <c r="I333" i="3"/>
  <c r="I334" i="3"/>
  <c r="I335" i="3"/>
  <c r="I336" i="3"/>
  <c r="I337" i="3"/>
  <c r="I338" i="3"/>
  <c r="I339" i="3"/>
  <c r="I340" i="3"/>
  <c r="I341" i="3"/>
  <c r="I342" i="3"/>
  <c r="I343" i="3"/>
  <c r="I344" i="3"/>
  <c r="I345" i="3"/>
  <c r="I346" i="3"/>
  <c r="I347" i="3"/>
  <c r="I348" i="3"/>
  <c r="I349" i="3"/>
  <c r="I350" i="3"/>
  <c r="I351" i="3"/>
  <c r="I352" i="3"/>
  <c r="I353" i="3"/>
  <c r="I354" i="3"/>
  <c r="I355" i="3"/>
  <c r="I356" i="3"/>
  <c r="I357" i="3"/>
  <c r="I358" i="3"/>
  <c r="I359" i="3"/>
  <c r="I360" i="3"/>
  <c r="I361" i="3"/>
  <c r="I362" i="3"/>
  <c r="I363" i="3"/>
  <c r="I364" i="3"/>
  <c r="I365" i="3"/>
  <c r="I366" i="3"/>
  <c r="I367" i="3"/>
  <c r="I368" i="3"/>
  <c r="I369" i="3"/>
  <c r="I370" i="3"/>
  <c r="I371" i="3"/>
  <c r="I372" i="3"/>
  <c r="I373" i="3"/>
  <c r="I374" i="3"/>
  <c r="I375" i="3"/>
  <c r="I376" i="3"/>
  <c r="I377" i="3"/>
  <c r="I378" i="3"/>
  <c r="I379" i="3"/>
  <c r="I380" i="3"/>
  <c r="I381" i="3"/>
  <c r="I382" i="3"/>
  <c r="I383" i="3"/>
  <c r="I384" i="3"/>
  <c r="I385" i="3"/>
  <c r="I386" i="3"/>
  <c r="I387" i="3"/>
  <c r="I388" i="3"/>
  <c r="I389" i="3"/>
  <c r="I390" i="3"/>
  <c r="I391" i="3"/>
  <c r="I392" i="3"/>
  <c r="I393" i="3"/>
  <c r="I394" i="3"/>
  <c r="I395" i="3"/>
  <c r="I396" i="3"/>
  <c r="I397" i="3"/>
  <c r="I398" i="3"/>
  <c r="I399" i="3"/>
  <c r="I400" i="3"/>
  <c r="I401" i="3"/>
  <c r="I402" i="3"/>
  <c r="I403" i="3"/>
  <c r="I404" i="3"/>
  <c r="I405" i="3"/>
  <c r="I406" i="3"/>
  <c r="I407" i="3"/>
  <c r="I408" i="3"/>
  <c r="I409" i="3"/>
  <c r="I410" i="3"/>
  <c r="I411" i="3"/>
  <c r="I412" i="3"/>
  <c r="I413" i="3"/>
  <c r="I414" i="3"/>
  <c r="I415" i="3"/>
  <c r="I416" i="3"/>
  <c r="I417" i="3"/>
  <c r="I418" i="3"/>
  <c r="I419" i="3"/>
  <c r="I420" i="3"/>
  <c r="I421" i="3"/>
  <c r="I422" i="3"/>
  <c r="I423" i="3"/>
  <c r="I424" i="3"/>
  <c r="I425" i="3"/>
  <c r="I426" i="3"/>
  <c r="I427" i="3"/>
  <c r="I428" i="3"/>
  <c r="I429" i="3"/>
  <c r="I430" i="3"/>
  <c r="I431" i="3"/>
  <c r="I432" i="3"/>
  <c r="I433" i="3"/>
  <c r="I434" i="3"/>
  <c r="I435" i="3"/>
  <c r="I436" i="3"/>
  <c r="I437" i="3"/>
  <c r="I438" i="3"/>
  <c r="I439" i="3"/>
  <c r="I440" i="3"/>
  <c r="I441" i="3"/>
  <c r="I442" i="3"/>
  <c r="I443" i="3"/>
  <c r="I444" i="3"/>
  <c r="I445" i="3"/>
  <c r="I446" i="3"/>
  <c r="I447" i="3"/>
  <c r="I448" i="3"/>
  <c r="I449" i="3"/>
  <c r="I450" i="3"/>
  <c r="I451" i="3"/>
  <c r="I452" i="3"/>
  <c r="I453" i="3"/>
  <c r="I454" i="3"/>
  <c r="I455" i="3"/>
  <c r="I456" i="3"/>
  <c r="I457" i="3"/>
  <c r="I458" i="3"/>
  <c r="I459" i="3"/>
  <c r="I460" i="3"/>
  <c r="I461" i="3"/>
  <c r="I462" i="3"/>
  <c r="I463" i="3"/>
  <c r="I464" i="3"/>
  <c r="I465" i="3"/>
  <c r="I466" i="3"/>
  <c r="I467" i="3"/>
  <c r="I468" i="3"/>
  <c r="I469" i="3"/>
  <c r="I470" i="3"/>
  <c r="I471" i="3"/>
  <c r="I472" i="3"/>
  <c r="I473" i="3"/>
  <c r="I474" i="3"/>
  <c r="I475" i="3"/>
  <c r="I476" i="3"/>
  <c r="I477" i="3"/>
  <c r="I478" i="3"/>
  <c r="I479" i="3"/>
  <c r="C5" i="3"/>
  <c r="C6" i="3"/>
  <c r="C7" i="3"/>
  <c r="C8" i="3"/>
  <c r="C9" i="3"/>
  <c r="C10" i="3"/>
  <c r="C11" i="3"/>
  <c r="C12" i="3"/>
  <c r="C13" i="3"/>
  <c r="C14" i="3"/>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54" i="3"/>
  <c r="C55" i="3"/>
  <c r="C56" i="3"/>
  <c r="C57" i="3"/>
  <c r="C58" i="3"/>
  <c r="C59" i="3"/>
  <c r="C60" i="3"/>
  <c r="C61" i="3"/>
  <c r="C62" i="3"/>
  <c r="C63" i="3"/>
  <c r="C64" i="3"/>
  <c r="C65" i="3"/>
  <c r="C66" i="3"/>
  <c r="C67" i="3"/>
  <c r="C68" i="3"/>
  <c r="C69" i="3"/>
  <c r="C70" i="3"/>
  <c r="C71" i="3"/>
  <c r="C72" i="3"/>
  <c r="C73" i="3"/>
  <c r="C74" i="3"/>
  <c r="C75" i="3"/>
  <c r="C76" i="3"/>
  <c r="C77" i="3"/>
  <c r="C78" i="3"/>
  <c r="C79" i="3"/>
  <c r="C80" i="3"/>
  <c r="C81" i="3"/>
  <c r="C82" i="3"/>
  <c r="C83" i="3"/>
  <c r="C84" i="3"/>
  <c r="C85" i="3"/>
  <c r="C86" i="3"/>
  <c r="C87" i="3"/>
  <c r="C88" i="3"/>
  <c r="C89" i="3"/>
  <c r="C90" i="3"/>
  <c r="C91" i="3"/>
  <c r="C92" i="3"/>
  <c r="C93" i="3"/>
  <c r="C94" i="3"/>
  <c r="C95" i="3"/>
  <c r="C96" i="3"/>
  <c r="C97" i="3"/>
  <c r="C98" i="3"/>
  <c r="C99" i="3"/>
  <c r="C100" i="3"/>
  <c r="C101" i="3"/>
  <c r="C102" i="3"/>
  <c r="C103" i="3"/>
  <c r="C104" i="3"/>
  <c r="C105" i="3"/>
  <c r="C106" i="3"/>
  <c r="C107" i="3"/>
  <c r="C108" i="3"/>
  <c r="C109" i="3"/>
  <c r="C110" i="3"/>
  <c r="C111" i="3"/>
  <c r="C112" i="3"/>
  <c r="C113" i="3"/>
  <c r="C114" i="3"/>
  <c r="C115" i="3"/>
  <c r="C116" i="3"/>
  <c r="C117" i="3"/>
  <c r="C118" i="3"/>
  <c r="C119" i="3"/>
  <c r="C120" i="3"/>
  <c r="C121" i="3"/>
  <c r="C122" i="3"/>
  <c r="C123" i="3"/>
  <c r="C124" i="3"/>
  <c r="C125" i="3"/>
  <c r="C126" i="3"/>
  <c r="C127" i="3"/>
  <c r="C128" i="3"/>
  <c r="C129" i="3"/>
  <c r="C130" i="3"/>
  <c r="C131" i="3"/>
  <c r="C132" i="3"/>
  <c r="C133" i="3"/>
  <c r="C134" i="3"/>
  <c r="C135" i="3"/>
  <c r="C136" i="3"/>
  <c r="C137" i="3"/>
  <c r="C138" i="3"/>
  <c r="C139" i="3"/>
  <c r="C140" i="3"/>
  <c r="C141" i="3"/>
  <c r="C142" i="3"/>
  <c r="C143" i="3"/>
  <c r="C144" i="3"/>
  <c r="C145" i="3"/>
  <c r="C146" i="3"/>
  <c r="C147" i="3"/>
  <c r="C148" i="3"/>
  <c r="C149" i="3"/>
  <c r="C150" i="3"/>
  <c r="C151" i="3"/>
  <c r="C152" i="3"/>
  <c r="C153" i="3"/>
  <c r="C154" i="3"/>
  <c r="C155" i="3"/>
  <c r="C156" i="3"/>
  <c r="C157" i="3"/>
  <c r="C158" i="3"/>
  <c r="C159" i="3"/>
  <c r="C160" i="3"/>
  <c r="C161" i="3"/>
  <c r="C162" i="3"/>
  <c r="C163" i="3"/>
  <c r="C164" i="3"/>
  <c r="C165" i="3"/>
  <c r="C166" i="3"/>
  <c r="C167" i="3"/>
  <c r="C168" i="3"/>
  <c r="C169" i="3"/>
  <c r="C170" i="3"/>
  <c r="C171" i="3"/>
  <c r="C172" i="3"/>
  <c r="C173" i="3"/>
  <c r="C174" i="3"/>
  <c r="C175" i="3"/>
  <c r="C176" i="3"/>
  <c r="C177" i="3"/>
  <c r="C178" i="3"/>
  <c r="C179" i="3"/>
  <c r="C180" i="3"/>
  <c r="C181" i="3"/>
  <c r="C182" i="3"/>
  <c r="C183" i="3"/>
  <c r="C184" i="3"/>
  <c r="C185" i="3"/>
  <c r="C186" i="3"/>
  <c r="C187" i="3"/>
  <c r="C188" i="3"/>
  <c r="C189" i="3"/>
  <c r="C190" i="3"/>
  <c r="C191" i="3"/>
  <c r="C192" i="3"/>
  <c r="C193" i="3"/>
  <c r="C194" i="3"/>
  <c r="C195" i="3"/>
  <c r="C196" i="3"/>
  <c r="C197" i="3"/>
  <c r="C198" i="3"/>
  <c r="C199" i="3"/>
  <c r="C200" i="3"/>
  <c r="C201" i="3"/>
  <c r="C202" i="3"/>
  <c r="C203" i="3"/>
  <c r="C204" i="3"/>
  <c r="C205" i="3"/>
  <c r="C206" i="3"/>
  <c r="C207" i="3"/>
  <c r="C208" i="3"/>
  <c r="C209" i="3"/>
  <c r="C210" i="3"/>
  <c r="C211" i="3"/>
  <c r="C212" i="3"/>
  <c r="C213" i="3"/>
  <c r="C214" i="3"/>
  <c r="C215" i="3"/>
  <c r="C216" i="3"/>
  <c r="C217" i="3"/>
  <c r="C218" i="3"/>
  <c r="C219" i="3"/>
  <c r="C220" i="3"/>
  <c r="C221" i="3"/>
  <c r="C222" i="3"/>
  <c r="C223" i="3"/>
  <c r="C224" i="3"/>
  <c r="C225" i="3"/>
  <c r="C226" i="3"/>
  <c r="C227" i="3"/>
  <c r="C228" i="3"/>
  <c r="C229" i="3"/>
  <c r="C230" i="3"/>
  <c r="C231" i="3"/>
  <c r="C232" i="3"/>
  <c r="C233" i="3"/>
  <c r="C234" i="3"/>
  <c r="C235" i="3"/>
  <c r="C236" i="3"/>
  <c r="C237" i="3"/>
  <c r="C238" i="3"/>
  <c r="C239" i="3"/>
  <c r="C240" i="3"/>
  <c r="C241" i="3"/>
  <c r="C242" i="3"/>
  <c r="C243" i="3"/>
  <c r="C244" i="3"/>
  <c r="C245" i="3"/>
  <c r="C246" i="3"/>
  <c r="C247" i="3"/>
  <c r="C248" i="3"/>
  <c r="C249" i="3"/>
  <c r="C250" i="3"/>
  <c r="C251" i="3"/>
  <c r="C252" i="3"/>
  <c r="C253" i="3"/>
  <c r="C254" i="3"/>
  <c r="C255" i="3"/>
  <c r="C256" i="3"/>
  <c r="C257" i="3"/>
  <c r="C258" i="3"/>
  <c r="C259" i="3"/>
  <c r="C260" i="3"/>
  <c r="C261" i="3"/>
  <c r="C262" i="3"/>
  <c r="C263" i="3"/>
  <c r="C264" i="3"/>
  <c r="C265" i="3"/>
  <c r="C266" i="3"/>
  <c r="C267" i="3"/>
  <c r="C268" i="3"/>
  <c r="C269" i="3"/>
  <c r="C270" i="3"/>
  <c r="C271" i="3"/>
  <c r="C272" i="3"/>
  <c r="C273" i="3"/>
  <c r="C274" i="3"/>
  <c r="C275" i="3"/>
  <c r="C276" i="3"/>
  <c r="C277" i="3"/>
  <c r="C278" i="3"/>
  <c r="C279" i="3"/>
  <c r="C280" i="3"/>
  <c r="C281" i="3"/>
  <c r="C282" i="3"/>
  <c r="C283" i="3"/>
  <c r="C284" i="3"/>
  <c r="C285" i="3"/>
  <c r="C286" i="3"/>
  <c r="C287" i="3"/>
  <c r="C288" i="3"/>
  <c r="C289" i="3"/>
  <c r="C290" i="3"/>
  <c r="C291" i="3"/>
  <c r="C292" i="3"/>
  <c r="C293" i="3"/>
  <c r="C294" i="3"/>
  <c r="C295" i="3"/>
  <c r="C296" i="3"/>
  <c r="C297" i="3"/>
  <c r="C298" i="3"/>
  <c r="C299" i="3"/>
  <c r="C300" i="3"/>
  <c r="C301" i="3"/>
  <c r="C302" i="3"/>
  <c r="C303" i="3"/>
  <c r="C304" i="3"/>
  <c r="C305" i="3"/>
  <c r="C306" i="3"/>
  <c r="C307" i="3"/>
  <c r="C308" i="3"/>
  <c r="C309" i="3"/>
  <c r="C310" i="3"/>
  <c r="C311" i="3"/>
  <c r="C312" i="3"/>
  <c r="C313" i="3"/>
  <c r="C314" i="3"/>
  <c r="C315" i="3"/>
  <c r="C316" i="3"/>
  <c r="C317" i="3"/>
  <c r="C318" i="3"/>
  <c r="C319" i="3"/>
  <c r="C320" i="3"/>
  <c r="C321" i="3"/>
  <c r="C322" i="3"/>
  <c r="C323" i="3"/>
  <c r="C324" i="3"/>
  <c r="C325" i="3"/>
  <c r="C326" i="3"/>
  <c r="C327" i="3"/>
  <c r="C328" i="3"/>
  <c r="C329" i="3"/>
  <c r="C330" i="3"/>
  <c r="C331" i="3"/>
  <c r="C332" i="3"/>
  <c r="C333" i="3"/>
  <c r="C334" i="3"/>
  <c r="C335" i="3"/>
  <c r="C336" i="3"/>
  <c r="C337" i="3"/>
  <c r="C338" i="3"/>
  <c r="C339" i="3"/>
  <c r="C340" i="3"/>
  <c r="C341" i="3"/>
  <c r="C342" i="3"/>
  <c r="C343" i="3"/>
  <c r="C344" i="3"/>
  <c r="C345" i="3"/>
  <c r="C346" i="3"/>
  <c r="C347" i="3"/>
  <c r="C348" i="3"/>
  <c r="C349" i="3"/>
  <c r="C350" i="3"/>
  <c r="C351" i="3"/>
  <c r="C352" i="3"/>
  <c r="C353" i="3"/>
  <c r="C354" i="3"/>
  <c r="C355" i="3"/>
  <c r="C356" i="3"/>
  <c r="C357" i="3"/>
  <c r="C358" i="3"/>
  <c r="C359" i="3"/>
  <c r="C360" i="3"/>
  <c r="C361" i="3"/>
  <c r="C362" i="3"/>
  <c r="C363" i="3"/>
  <c r="C364" i="3"/>
  <c r="C365" i="3"/>
  <c r="C366" i="3"/>
  <c r="C367" i="3"/>
  <c r="C368" i="3"/>
  <c r="C369" i="3"/>
  <c r="C370" i="3"/>
  <c r="C371" i="3"/>
  <c r="C372" i="3"/>
  <c r="C373" i="3"/>
  <c r="C374" i="3"/>
  <c r="C375" i="3"/>
  <c r="C376" i="3"/>
  <c r="C377" i="3"/>
  <c r="C378" i="3"/>
  <c r="C379" i="3"/>
  <c r="C380" i="3"/>
  <c r="C381" i="3"/>
  <c r="C382" i="3"/>
  <c r="C383" i="3"/>
  <c r="C384" i="3"/>
  <c r="C385" i="3"/>
  <c r="C386" i="3"/>
  <c r="C387" i="3"/>
  <c r="C388" i="3"/>
  <c r="C389" i="3"/>
  <c r="C390" i="3"/>
  <c r="C391" i="3"/>
  <c r="C392" i="3"/>
  <c r="C393" i="3"/>
  <c r="C394" i="3"/>
  <c r="C395" i="3"/>
  <c r="C396" i="3"/>
  <c r="C397" i="3"/>
  <c r="C398" i="3"/>
  <c r="C399" i="3"/>
  <c r="C400" i="3"/>
  <c r="C401" i="3"/>
  <c r="C402" i="3"/>
  <c r="C403" i="3"/>
  <c r="C404" i="3"/>
  <c r="C405" i="3"/>
  <c r="C406" i="3"/>
  <c r="C407" i="3"/>
  <c r="C408" i="3"/>
  <c r="C409" i="3"/>
  <c r="C410" i="3"/>
  <c r="C411" i="3"/>
  <c r="C412" i="3"/>
  <c r="C413" i="3"/>
  <c r="C414" i="3"/>
  <c r="C415" i="3"/>
  <c r="C416" i="3"/>
  <c r="C417" i="3"/>
  <c r="C418" i="3"/>
  <c r="C419" i="3"/>
  <c r="C420" i="3"/>
  <c r="C421" i="3"/>
  <c r="C422" i="3"/>
  <c r="C423" i="3"/>
  <c r="C424" i="3"/>
  <c r="C425" i="3"/>
  <c r="C426" i="3"/>
  <c r="C427" i="3"/>
  <c r="C428" i="3"/>
  <c r="C429" i="3"/>
  <c r="C430" i="3"/>
  <c r="C431" i="3"/>
  <c r="C432" i="3"/>
  <c r="C433" i="3"/>
  <c r="C434" i="3"/>
  <c r="C435" i="3"/>
  <c r="C436" i="3"/>
  <c r="C437" i="3"/>
  <c r="C438" i="3"/>
  <c r="C439" i="3"/>
  <c r="C440" i="3"/>
  <c r="C441" i="3"/>
  <c r="C442" i="3"/>
  <c r="C443" i="3"/>
  <c r="C444" i="3"/>
  <c r="C445" i="3"/>
  <c r="C446" i="3"/>
  <c r="C447" i="3"/>
  <c r="C448" i="3"/>
  <c r="C449" i="3"/>
  <c r="C450" i="3"/>
  <c r="C451" i="3"/>
  <c r="C452" i="3"/>
  <c r="C453" i="3"/>
  <c r="C454" i="3"/>
  <c r="C455" i="3"/>
  <c r="C456" i="3"/>
  <c r="C457" i="3"/>
  <c r="C458" i="3"/>
  <c r="C459" i="3"/>
  <c r="C460" i="3"/>
  <c r="C461" i="3"/>
  <c r="C462" i="3"/>
  <c r="C463" i="3"/>
  <c r="C464" i="3"/>
  <c r="C465" i="3"/>
  <c r="C466" i="3"/>
  <c r="C467" i="3"/>
  <c r="C468" i="3"/>
  <c r="C469" i="3"/>
  <c r="C470" i="3"/>
  <c r="C471" i="3"/>
  <c r="C472" i="3"/>
  <c r="C473" i="3"/>
  <c r="C474" i="3"/>
  <c r="C475" i="3"/>
  <c r="C476" i="3"/>
  <c r="C477" i="3"/>
  <c r="C478" i="3"/>
  <c r="C479" i="3"/>
  <c r="G5" i="3"/>
  <c r="G6" i="3"/>
  <c r="G7" i="3"/>
  <c r="G8" i="3"/>
  <c r="G9" i="3"/>
  <c r="G10" i="3"/>
  <c r="G11" i="3"/>
  <c r="G12" i="3"/>
  <c r="G13" i="3"/>
  <c r="G14" i="3"/>
  <c r="G15" i="3"/>
  <c r="G16" i="3"/>
  <c r="G17" i="3"/>
  <c r="G18" i="3"/>
  <c r="G19" i="3"/>
  <c r="G20" i="3"/>
  <c r="G21" i="3"/>
  <c r="G22" i="3"/>
  <c r="G23" i="3"/>
  <c r="G24" i="3"/>
  <c r="G25" i="3"/>
  <c r="G26" i="3"/>
  <c r="G27" i="3"/>
  <c r="G90" i="3"/>
  <c r="G91" i="3"/>
  <c r="G92" i="3"/>
  <c r="G93" i="3"/>
  <c r="G94" i="3"/>
  <c r="G95" i="3"/>
  <c r="G96" i="3"/>
  <c r="G97" i="3"/>
  <c r="G98" i="3"/>
  <c r="G99" i="3"/>
  <c r="G100" i="3"/>
  <c r="G101" i="3"/>
  <c r="G102" i="3"/>
  <c r="G103" i="3"/>
  <c r="G104" i="3"/>
  <c r="G105" i="3"/>
  <c r="G106" i="3"/>
  <c r="G107" i="3"/>
  <c r="G108" i="3"/>
  <c r="G109" i="3"/>
  <c r="G110" i="3"/>
  <c r="G111" i="3"/>
  <c r="G112" i="3"/>
  <c r="G113" i="3"/>
  <c r="G114" i="3"/>
  <c r="G115" i="3"/>
  <c r="G116" i="3"/>
  <c r="G117" i="3"/>
  <c r="G118" i="3"/>
  <c r="G119" i="3"/>
  <c r="G120" i="3"/>
  <c r="G121" i="3"/>
  <c r="G122" i="3"/>
  <c r="G123" i="3"/>
  <c r="G124" i="3"/>
  <c r="G125" i="3"/>
  <c r="G126" i="3"/>
  <c r="G127" i="3"/>
  <c r="G128" i="3"/>
  <c r="G129" i="3"/>
  <c r="G130" i="3"/>
  <c r="G131" i="3"/>
  <c r="G132" i="3"/>
  <c r="G133" i="3"/>
  <c r="G134" i="3"/>
  <c r="G135" i="3"/>
  <c r="G136" i="3"/>
  <c r="G137" i="3"/>
  <c r="G138" i="3"/>
  <c r="G139" i="3"/>
  <c r="G140" i="3"/>
  <c r="G141" i="3"/>
  <c r="G142" i="3"/>
  <c r="G143" i="3"/>
  <c r="G144" i="3"/>
  <c r="G145" i="3"/>
  <c r="G146" i="3"/>
  <c r="G147" i="3"/>
  <c r="G148" i="3"/>
  <c r="G149" i="3"/>
  <c r="G150" i="3"/>
  <c r="G151" i="3"/>
  <c r="G152" i="3"/>
  <c r="G153" i="3"/>
  <c r="G154" i="3"/>
  <c r="G155" i="3"/>
  <c r="G156" i="3"/>
  <c r="G157" i="3"/>
  <c r="G158" i="3"/>
  <c r="G159" i="3"/>
  <c r="G160" i="3"/>
  <c r="G161" i="3"/>
  <c r="G162" i="3"/>
  <c r="G163" i="3"/>
  <c r="G164" i="3"/>
  <c r="G165" i="3"/>
  <c r="G166" i="3"/>
  <c r="G167" i="3"/>
  <c r="G168" i="3"/>
  <c r="G169" i="3"/>
  <c r="G170" i="3"/>
  <c r="G171" i="3"/>
  <c r="G172" i="3"/>
  <c r="G173" i="3"/>
  <c r="G174" i="3"/>
  <c r="G175" i="3"/>
  <c r="G176" i="3"/>
  <c r="G177" i="3"/>
  <c r="G178" i="3"/>
  <c r="G179" i="3"/>
  <c r="G180" i="3"/>
  <c r="G181" i="3"/>
  <c r="G182" i="3"/>
  <c r="G183" i="3"/>
  <c r="G184" i="3"/>
  <c r="G185" i="3"/>
  <c r="G186" i="3"/>
  <c r="G187" i="3"/>
  <c r="G188" i="3"/>
  <c r="G189" i="3"/>
  <c r="G190" i="3"/>
  <c r="G191" i="3"/>
  <c r="G192" i="3"/>
  <c r="G193" i="3"/>
  <c r="G194" i="3"/>
  <c r="G195" i="3"/>
  <c r="G196" i="3"/>
  <c r="G197" i="3"/>
  <c r="G198" i="3"/>
  <c r="G199" i="3"/>
  <c r="G200" i="3"/>
  <c r="G201" i="3"/>
  <c r="G202" i="3"/>
  <c r="G203" i="3"/>
  <c r="G204" i="3"/>
  <c r="G205" i="3"/>
  <c r="G206" i="3"/>
  <c r="G207" i="3"/>
  <c r="G208" i="3"/>
  <c r="G209" i="3"/>
  <c r="G210" i="3"/>
  <c r="G211" i="3"/>
  <c r="G212" i="3"/>
  <c r="G213" i="3"/>
  <c r="G214" i="3"/>
  <c r="G215" i="3"/>
  <c r="G216" i="3"/>
  <c r="G217" i="3"/>
  <c r="G218" i="3"/>
  <c r="G219" i="3"/>
  <c r="G220" i="3"/>
  <c r="G221" i="3"/>
  <c r="G222" i="3"/>
  <c r="G223" i="3"/>
  <c r="G224" i="3"/>
  <c r="G225" i="3"/>
  <c r="G226" i="3"/>
  <c r="G227" i="3"/>
  <c r="G228" i="3"/>
  <c r="G229" i="3"/>
  <c r="G230" i="3"/>
  <c r="G231" i="3"/>
  <c r="G232" i="3"/>
  <c r="G233" i="3"/>
  <c r="G234" i="3"/>
  <c r="G235" i="3"/>
  <c r="G236" i="3"/>
  <c r="G237" i="3"/>
  <c r="G238" i="3"/>
  <c r="G239" i="3"/>
  <c r="G240" i="3"/>
  <c r="G241" i="3"/>
  <c r="G242" i="3"/>
  <c r="G243" i="3"/>
  <c r="G244" i="3"/>
  <c r="G245" i="3"/>
  <c r="G246" i="3"/>
  <c r="G247" i="3"/>
  <c r="G248" i="3"/>
  <c r="G249" i="3"/>
  <c r="G250" i="3"/>
  <c r="G251" i="3"/>
  <c r="G252" i="3"/>
  <c r="G253" i="3"/>
  <c r="G254" i="3"/>
  <c r="G255" i="3"/>
  <c r="G256" i="3"/>
  <c r="G257" i="3"/>
  <c r="G258" i="3"/>
  <c r="G259" i="3"/>
  <c r="G260" i="3"/>
  <c r="G261" i="3"/>
  <c r="G262" i="3"/>
  <c r="G263" i="3"/>
  <c r="G264" i="3"/>
  <c r="G265" i="3"/>
  <c r="G266" i="3"/>
  <c r="G267" i="3"/>
  <c r="G268" i="3"/>
  <c r="G269" i="3"/>
  <c r="G270" i="3"/>
  <c r="G271" i="3"/>
  <c r="G272" i="3"/>
  <c r="G273" i="3"/>
  <c r="G274" i="3"/>
  <c r="G275" i="3"/>
  <c r="G276" i="3"/>
  <c r="G277" i="3"/>
  <c r="G278" i="3"/>
  <c r="G279" i="3"/>
  <c r="G280" i="3"/>
  <c r="G281" i="3"/>
  <c r="G282" i="3"/>
  <c r="G283" i="3"/>
  <c r="G284" i="3"/>
  <c r="G285" i="3"/>
  <c r="G286" i="3"/>
  <c r="G287" i="3"/>
  <c r="G288" i="3"/>
  <c r="G289" i="3"/>
  <c r="G290" i="3"/>
  <c r="G291" i="3"/>
  <c r="G292" i="3"/>
  <c r="G293" i="3"/>
  <c r="G294" i="3"/>
  <c r="G295" i="3"/>
  <c r="G296" i="3"/>
  <c r="G297" i="3"/>
  <c r="G298" i="3"/>
  <c r="G299" i="3"/>
  <c r="G300" i="3"/>
  <c r="G301" i="3"/>
  <c r="G302" i="3"/>
  <c r="G303" i="3"/>
  <c r="G304" i="3"/>
  <c r="G305" i="3"/>
  <c r="G306" i="3"/>
  <c r="G307" i="3"/>
  <c r="G308" i="3"/>
  <c r="G309" i="3"/>
  <c r="G310" i="3"/>
  <c r="G311" i="3"/>
  <c r="G312" i="3"/>
  <c r="G313" i="3"/>
  <c r="G314" i="3"/>
  <c r="G315" i="3"/>
  <c r="G316" i="3"/>
  <c r="G317" i="3"/>
  <c r="G318" i="3"/>
  <c r="G319" i="3"/>
  <c r="G320" i="3"/>
  <c r="G321" i="3"/>
  <c r="G322" i="3"/>
  <c r="G323" i="3"/>
  <c r="G324" i="3"/>
  <c r="G325" i="3"/>
  <c r="G326" i="3"/>
  <c r="G327" i="3"/>
  <c r="G328" i="3"/>
  <c r="G329" i="3"/>
  <c r="G330" i="3"/>
  <c r="G331" i="3"/>
  <c r="G332" i="3"/>
  <c r="G333" i="3"/>
  <c r="G334" i="3"/>
  <c r="G335" i="3"/>
  <c r="G336" i="3"/>
  <c r="G337" i="3"/>
  <c r="G338" i="3"/>
  <c r="G339" i="3"/>
  <c r="G340" i="3"/>
  <c r="G341" i="3"/>
  <c r="G342" i="3"/>
  <c r="G343" i="3"/>
  <c r="G344" i="3"/>
  <c r="G345" i="3"/>
  <c r="G346" i="3"/>
  <c r="G347" i="3"/>
  <c r="G348" i="3"/>
  <c r="G349" i="3"/>
  <c r="G350" i="3"/>
  <c r="G351" i="3"/>
  <c r="G352" i="3"/>
  <c r="G353" i="3"/>
  <c r="G354" i="3"/>
  <c r="G355" i="3"/>
  <c r="G356" i="3"/>
  <c r="G357" i="3"/>
  <c r="G358" i="3"/>
  <c r="G359" i="3"/>
  <c r="G360" i="3"/>
  <c r="G361" i="3"/>
  <c r="G362" i="3"/>
  <c r="G363" i="3"/>
  <c r="G364" i="3"/>
  <c r="G365" i="3"/>
  <c r="G366" i="3"/>
  <c r="G367" i="3"/>
  <c r="G368" i="3"/>
  <c r="G369" i="3"/>
  <c r="G370" i="3"/>
  <c r="G371" i="3"/>
  <c r="G372" i="3"/>
  <c r="G373" i="3"/>
  <c r="G374" i="3"/>
  <c r="G375" i="3"/>
  <c r="G376" i="3"/>
  <c r="G377" i="3"/>
  <c r="G378" i="3"/>
  <c r="G379" i="3"/>
  <c r="G380" i="3"/>
  <c r="G381" i="3"/>
  <c r="G382" i="3"/>
  <c r="G383" i="3"/>
  <c r="G384" i="3"/>
  <c r="G385" i="3"/>
  <c r="G386" i="3"/>
  <c r="G387" i="3"/>
  <c r="G388" i="3"/>
  <c r="G389" i="3"/>
  <c r="G390" i="3"/>
  <c r="G391" i="3"/>
  <c r="G392" i="3"/>
  <c r="G393" i="3"/>
  <c r="G394" i="3"/>
  <c r="G395" i="3"/>
  <c r="G396" i="3"/>
  <c r="G397" i="3"/>
  <c r="G398" i="3"/>
  <c r="G399" i="3"/>
  <c r="G400" i="3"/>
  <c r="G401" i="3"/>
  <c r="G402" i="3"/>
  <c r="G403" i="3"/>
  <c r="G404" i="3"/>
  <c r="G405" i="3"/>
  <c r="G406" i="3"/>
  <c r="G407" i="3"/>
  <c r="G408" i="3"/>
  <c r="G409" i="3"/>
  <c r="G410" i="3"/>
  <c r="G411" i="3"/>
  <c r="G412" i="3"/>
  <c r="G413" i="3"/>
  <c r="G414" i="3"/>
  <c r="G415" i="3"/>
  <c r="G416" i="3"/>
  <c r="G417" i="3"/>
  <c r="G418" i="3"/>
  <c r="G419" i="3"/>
  <c r="G420" i="3"/>
  <c r="G421" i="3"/>
  <c r="G422" i="3"/>
  <c r="G423" i="3"/>
  <c r="G424" i="3"/>
  <c r="G425" i="3"/>
  <c r="G426" i="3"/>
  <c r="G427" i="3"/>
  <c r="G428" i="3"/>
  <c r="G429" i="3"/>
  <c r="G430" i="3"/>
  <c r="G431" i="3"/>
  <c r="G432" i="3"/>
  <c r="G433" i="3"/>
  <c r="G434" i="3"/>
  <c r="G435" i="3"/>
  <c r="G436" i="3"/>
  <c r="G437" i="3"/>
  <c r="G438" i="3"/>
  <c r="G439" i="3"/>
  <c r="G440" i="3"/>
  <c r="G441" i="3"/>
  <c r="G442" i="3"/>
  <c r="G443" i="3"/>
  <c r="G444" i="3"/>
  <c r="G445" i="3"/>
  <c r="G446" i="3"/>
  <c r="G447" i="3"/>
  <c r="G448" i="3"/>
  <c r="G449" i="3"/>
  <c r="G450" i="3"/>
  <c r="G451" i="3"/>
  <c r="G452" i="3"/>
  <c r="G453" i="3"/>
  <c r="G454" i="3"/>
  <c r="G455" i="3"/>
  <c r="G456" i="3"/>
  <c r="G457" i="3"/>
  <c r="G458" i="3"/>
  <c r="G459" i="3"/>
  <c r="G460" i="3"/>
  <c r="G461" i="3"/>
  <c r="G462" i="3"/>
  <c r="G463" i="3"/>
  <c r="G464" i="3"/>
  <c r="G465" i="3"/>
  <c r="G466" i="3"/>
  <c r="G467" i="3"/>
  <c r="G468" i="3"/>
  <c r="G469" i="3"/>
  <c r="G470" i="3"/>
  <c r="G471" i="3"/>
  <c r="G472" i="3"/>
  <c r="G473" i="3"/>
  <c r="G474" i="3"/>
  <c r="G475" i="3"/>
  <c r="G476" i="3"/>
  <c r="G477" i="3"/>
  <c r="G478" i="3"/>
  <c r="G479" i="3"/>
  <c r="G29" i="3"/>
  <c r="G30" i="3"/>
  <c r="G31" i="3"/>
  <c r="G32" i="3"/>
  <c r="G33" i="3"/>
  <c r="G34" i="3"/>
  <c r="G35" i="3"/>
  <c r="G36" i="3"/>
  <c r="G37" i="3"/>
  <c r="G38" i="3"/>
  <c r="G39" i="3"/>
  <c r="G40" i="3"/>
  <c r="G41" i="3"/>
  <c r="G42" i="3"/>
  <c r="G43" i="3"/>
  <c r="G44" i="3"/>
  <c r="G45" i="3"/>
  <c r="G46" i="3"/>
  <c r="G47" i="3"/>
  <c r="G48" i="3"/>
  <c r="G49" i="3"/>
  <c r="G50" i="3"/>
  <c r="G51" i="3"/>
  <c r="G52" i="3"/>
  <c r="G53" i="3"/>
  <c r="G54" i="3"/>
  <c r="G55" i="3"/>
  <c r="G56" i="3"/>
  <c r="G57" i="3"/>
  <c r="G58" i="3"/>
  <c r="G59" i="3"/>
  <c r="G60" i="3"/>
  <c r="G61" i="3"/>
  <c r="G62" i="3"/>
  <c r="G63" i="3"/>
  <c r="G64" i="3"/>
  <c r="G65" i="3"/>
  <c r="G66" i="3"/>
  <c r="G67" i="3"/>
  <c r="G68" i="3"/>
  <c r="G69" i="3"/>
  <c r="G70" i="3"/>
  <c r="G71" i="3"/>
  <c r="G72" i="3"/>
  <c r="G73" i="3"/>
  <c r="G74" i="3"/>
  <c r="G75" i="3"/>
  <c r="G76" i="3"/>
  <c r="G77" i="3"/>
  <c r="G78" i="3"/>
  <c r="G79" i="3"/>
  <c r="G80" i="3"/>
  <c r="G81" i="3"/>
  <c r="G82" i="3"/>
  <c r="G83" i="3"/>
  <c r="G84" i="3"/>
  <c r="G85" i="3"/>
  <c r="G86" i="3"/>
  <c r="G87" i="3"/>
  <c r="G88" i="3"/>
  <c r="G89" i="3"/>
  <c r="G28" i="3"/>
</calcChain>
</file>

<file path=xl/sharedStrings.xml><?xml version="1.0" encoding="utf-8"?>
<sst xmlns="http://schemas.openxmlformats.org/spreadsheetml/2006/main" count="2447" uniqueCount="56">
  <si>
    <t>Customer</t>
  </si>
  <si>
    <t>Product</t>
  </si>
  <si>
    <t>Units Sold</t>
  </si>
  <si>
    <t>Date</t>
  </si>
  <si>
    <t>Vanilla</t>
  </si>
  <si>
    <t>Chocolate</t>
  </si>
  <si>
    <t>Cookies&amp;Cream</t>
  </si>
  <si>
    <t>Mint Chocolate Chip</t>
  </si>
  <si>
    <t>Strawberry</t>
  </si>
  <si>
    <t>Lemon</t>
  </si>
  <si>
    <t>No</t>
  </si>
  <si>
    <t>Yes</t>
  </si>
  <si>
    <t>Europe</t>
  </si>
  <si>
    <t>North America</t>
  </si>
  <si>
    <t>Africa</t>
  </si>
  <si>
    <t>Continent</t>
  </si>
  <si>
    <t>Asia</t>
  </si>
  <si>
    <t>Australia</t>
  </si>
  <si>
    <t>Revenue</t>
  </si>
  <si>
    <t>Cost</t>
  </si>
  <si>
    <t>Season</t>
  </si>
  <si>
    <t>Month</t>
  </si>
  <si>
    <t>OrderID</t>
  </si>
  <si>
    <t>January</t>
  </si>
  <si>
    <t>October</t>
  </si>
  <si>
    <t>September</t>
  </si>
  <si>
    <t>November</t>
  </si>
  <si>
    <t>December</t>
  </si>
  <si>
    <t>Long-term Customer</t>
  </si>
  <si>
    <t>Special Instructions</t>
  </si>
  <si>
    <t xml:space="preserve">Flavor </t>
  </si>
  <si>
    <t xml:space="preserve">Country </t>
  </si>
  <si>
    <t>France</t>
  </si>
  <si>
    <t xml:space="preserve">South Africa </t>
  </si>
  <si>
    <t>Canada</t>
  </si>
  <si>
    <t>USA</t>
  </si>
  <si>
    <t>Chile</t>
  </si>
  <si>
    <t>Brazil</t>
  </si>
  <si>
    <t>Nigeria</t>
  </si>
  <si>
    <t>China</t>
  </si>
  <si>
    <t>India</t>
  </si>
  <si>
    <t>Company: Frozen Treats</t>
  </si>
  <si>
    <t>Grand Total</t>
  </si>
  <si>
    <t>Profit</t>
  </si>
  <si>
    <t>Italy</t>
  </si>
  <si>
    <t>**Data is not real; it is made up and being used for the purpose of this exercise**</t>
  </si>
  <si>
    <t>Flavor</t>
  </si>
  <si>
    <t>Total Profit</t>
  </si>
  <si>
    <t>Country</t>
  </si>
  <si>
    <t>Total Units Sold</t>
  </si>
  <si>
    <t>Performance Dashboard for FROZEN TREATS</t>
  </si>
  <si>
    <t>**Data is being analyzed through 4 different pivot tables and charts**</t>
  </si>
  <si>
    <t>2019</t>
  </si>
  <si>
    <t>2020</t>
  </si>
  <si>
    <t>Year</t>
  </si>
  <si>
    <t># Units Sold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</si>
</sst>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quot;$&quot;* #,##0.00_);_(&quot;$&quot;* \(#,##0.00\);_(&quot;$&quot;* &quot;-&quot;??_);_(@_)"/>
    <numFmt numFmtId="164" formatCode="_(&quot;$&quot;* #,##0_);_(&quot;$&quot;* \(#,##0\);_(&quot;$&quot;* &quot;-&quot;??_);_(@_)"/>
    <numFmt numFmtId="165" formatCode="&quot;$&quot;#,##0.00"/>
    <numFmt numFmtId="166" formatCode="0.0"/>
    <numFmt numFmtId="167" formatCode="_(* #,##0_);_(* \(#,##0\);_(* &quot;-&quot;??_);_(@_)"/>
  </numFmts>
  <fonts count="5" x14ac:knownFonts="1">
    <font>
      <sz val="11"/>
      <color theme="1"/>
      <name val="Calibri"/>
      <family val="2"/>
      <scheme val="minor"/>
    </font>
    <font>
      <sz val="11"/>
      <color theme="1"/>
      <name val="Calibri"/>
      <family val="2"/>
      <scheme val="minor"/>
    </font>
    <font>
      <b/>
      <sz val="11"/>
      <color theme="1"/>
      <name val="Calibri"/>
      <family val="2"/>
      <scheme val="minor"/>
    </font>
    <font>
      <sz val="11"/>
      <color rgb="FFFF0000"/>
      <name val="Calibri"/>
      <family val="2"/>
      <scheme val="minor"/>
    </font>
    <font>
      <b/>
      <sz val="28"/>
      <color theme="0"/>
      <name val="Calibri"/>
      <family val="2"/>
      <scheme val="minor"/>
    </font>
  </fonts>
  <fills count="3">
    <fill>
      <patternFill patternType="none"/>
    </fill>
    <fill>
      <patternFill patternType="gray125"/>
    </fill>
    <fill>
      <patternFill patternType="solid">
        <fgColor theme="4" tint="-0.249977111117893"/>
        <bgColor indexed="64"/>
      </patternFill>
    </fill>
  </fills>
  <borders count="1">
    <border>
      <left/>
      <right/>
      <top/>
      <bottom/>
      <diagonal/>
    </border>
  </borders>
  <cellStyleXfs count="2">
    <xf numFmtId="0" fontId="0" fillId="0" borderId="0"/>
    <xf numFmtId="44" fontId="1" fillId="0" borderId="0" applyFont="0" applyFill="0" applyBorder="0" applyAlignment="0" applyProtection="0"/>
  </cellStyleXfs>
  <cellXfs count="26">
    <xf numFmtId="0" fontId="0" fillId="0" borderId="0" xfId="0"/>
    <xf numFmtId="0" fontId="2" fillId="0" borderId="0" xfId="0" applyFont="1"/>
    <xf numFmtId="164" fontId="0" fillId="0" borderId="0" xfId="1" applyNumberFormat="1" applyFont="1"/>
    <xf numFmtId="0" fontId="2" fillId="0" borderId="0" xfId="0" applyFont="1" applyAlignment="1">
      <alignment horizontal="center"/>
    </xf>
    <xf numFmtId="1" fontId="2" fillId="0" borderId="0" xfId="0" applyNumberFormat="1" applyFont="1" applyAlignment="1">
      <alignment horizontal="center"/>
    </xf>
    <xf numFmtId="166" fontId="2" fillId="0" borderId="0" xfId="0" applyNumberFormat="1" applyFont="1" applyAlignment="1">
      <alignment horizontal="center"/>
    </xf>
    <xf numFmtId="14" fontId="2" fillId="0" borderId="0" xfId="0" applyNumberFormat="1" applyFont="1" applyAlignment="1">
      <alignment horizontal="center"/>
    </xf>
    <xf numFmtId="165" fontId="2" fillId="0" borderId="0" xfId="0" applyNumberFormat="1" applyFont="1" applyAlignment="1">
      <alignment horizontal="center"/>
    </xf>
    <xf numFmtId="0" fontId="0" fillId="0" borderId="0" xfId="0" applyAlignment="1">
      <alignment horizontal="center"/>
    </xf>
    <xf numFmtId="1" fontId="0" fillId="0" borderId="0" xfId="0" applyNumberFormat="1" applyAlignment="1">
      <alignment horizontal="center"/>
    </xf>
    <xf numFmtId="166" fontId="0" fillId="0" borderId="0" xfId="0" applyNumberFormat="1" applyAlignment="1">
      <alignment horizontal="center"/>
    </xf>
    <xf numFmtId="14" fontId="0" fillId="0" borderId="0" xfId="0" applyNumberFormat="1" applyAlignment="1">
      <alignment horizontal="center"/>
    </xf>
    <xf numFmtId="165" fontId="0" fillId="0" borderId="0" xfId="0" applyNumberFormat="1" applyAlignment="1">
      <alignment horizontal="center"/>
    </xf>
    <xf numFmtId="1" fontId="0" fillId="0" borderId="0" xfId="0" applyNumberFormat="1" applyAlignment="1">
      <alignment horizontal="center" vertical="center"/>
    </xf>
    <xf numFmtId="0" fontId="0" fillId="0" borderId="0" xfId="0" pivotButton="1"/>
    <xf numFmtId="0" fontId="0" fillId="0" borderId="0" xfId="0" applyAlignment="1">
      <alignment horizontal="left"/>
    </xf>
    <xf numFmtId="44" fontId="0" fillId="0" borderId="0" xfId="0" applyNumberFormat="1"/>
    <xf numFmtId="164" fontId="0" fillId="0" borderId="0" xfId="0" applyNumberFormat="1"/>
    <xf numFmtId="0" fontId="0" fillId="2" borderId="0" xfId="0" applyFill="1"/>
    <xf numFmtId="167" fontId="0" fillId="0" borderId="0" xfId="0" applyNumberFormat="1"/>
    <xf numFmtId="0" fontId="2" fillId="0" borderId="0" xfId="0" applyFont="1" applyAlignment="1">
      <alignment horizontal="center"/>
    </xf>
    <xf numFmtId="0" fontId="3" fillId="0" borderId="0" xfId="0" applyFont="1" applyAlignment="1">
      <alignment horizontal="center"/>
    </xf>
    <xf numFmtId="0" fontId="4" fillId="2" borderId="0" xfId="0" applyFont="1" applyFill="1" applyAlignment="1">
      <alignment horizontal="center" vertical="center"/>
    </xf>
    <xf numFmtId="0" fontId="4" fillId="0" borderId="0" xfId="0" applyFont="1" applyFill="1" applyAlignment="1">
      <alignment horizontal="center" vertical="center"/>
    </xf>
    <xf numFmtId="0" fontId="0" fillId="0" borderId="0" xfId="0" applyFill="1"/>
    <xf numFmtId="0" fontId="0" fillId="0" borderId="0" xfId="0" applyNumberFormat="1"/>
  </cellXfs>
  <cellStyles count="2">
    <cellStyle name="Currency" xfId="1" builtinId="4"/>
    <cellStyle name="Normal" xfId="0" builtinId="0"/>
  </cellStyles>
  <dxfs count="24">
    <dxf>
      <numFmt numFmtId="34" formatCode="_(&quot;$&quot;* #,##0.00_);_(&quot;$&quot;* \(#,##0.00\);_(&quot;$&quot;* &quot;-&quot;??_);_(@_)"/>
    </dxf>
    <dxf>
      <numFmt numFmtId="164" formatCode="_(&quot;$&quot;* #,##0_);_(&quot;$&quot;* \(#,##0\);_(&quot;$&quot;* &quot;-&quot;??_);_(@_)"/>
    </dxf>
    <dxf>
      <numFmt numFmtId="167" formatCode="_(* #,##0_);_(* \(#,##0\);_(* &quot;-&quot;??_);_(@_)"/>
    </dxf>
    <dxf>
      <numFmt numFmtId="34" formatCode="_(&quot;$&quot;* #,##0.00_);_(&quot;$&quot;* \(#,##0.00\);_(&quot;$&quot;* &quot;-&quot;??_);_(@_)"/>
    </dxf>
    <dxf>
      <numFmt numFmtId="167" formatCode="_(* #,##0_);_(* \(#,##0\);_(* &quot;-&quot;??_);_(@_)"/>
    </dxf>
    <dxf>
      <numFmt numFmtId="34" formatCode="_(&quot;$&quot;* #,##0.00_);_(&quot;$&quot;* \(#,##0.00\);_(&quot;$&quot;* &quot;-&quot;??_);_(@_)"/>
    </dxf>
    <dxf>
      <numFmt numFmtId="34" formatCode="_(&quot;$&quot;* #,##0.00_);_(&quot;$&quot;* \(#,##0.00\);_(&quot;$&quot;* &quot;-&quot;??_);_(@_)"/>
    </dxf>
    <dxf>
      <numFmt numFmtId="164" formatCode="_(&quot;$&quot;* #,##0_);_(&quot;$&quot;* \(#,##0\);_(&quot;$&quot;* &quot;-&quot;??_);_(@_)"/>
    </dxf>
    <dxf>
      <alignment horizontal="center" vertical="bottom" textRotation="0" wrapText="0" indent="0" justifyLastLine="0" shrinkToFit="0" readingOrder="0"/>
    </dxf>
    <dxf>
      <alignment horizontal="center" vertical="bottom" textRotation="0" wrapText="0" indent="0" justifyLastLine="0" shrinkToFit="0" readingOrder="0"/>
    </dxf>
    <dxf>
      <numFmt numFmtId="165" formatCode="&quot;$&quot;#,##0.00"/>
      <alignment horizontal="center" vertical="bottom" textRotation="0" wrapText="0" indent="0" justifyLastLine="0" shrinkToFit="0" readingOrder="0"/>
    </dxf>
    <dxf>
      <numFmt numFmtId="165" formatCode="&quot;$&quot;#,##0.00"/>
      <alignment horizontal="center" vertical="bottom" textRotation="0" wrapText="0" indent="0" justifyLastLine="0" shrinkToFit="0" readingOrder="0"/>
    </dxf>
    <dxf>
      <numFmt numFmtId="165" formatCode="&quot;$&quot;#,##0.00"/>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19" formatCode="m/d/yy"/>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11/relationships/timelineCache" Target="timelineCaches/timeline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[Frozen_Treats_PerformanceDashboard.xlsx]Pivot Table and Chart!PivotTable3</c:name>
    <c:fmtId val="0"/>
  </c:pivotSource>
  <c:chart>
    <c:title>
      <c:tx>
        <c:rich>
          <a:bodyPr rot="0" spcFirstLastPara="1" vertOverflow="ellipsis" vert="horz" wrap="square" anchor="ctr" anchorCtr="1"/>
          <a:lstStyle/>
          <a:p>
            <a:pPr>
              <a:defRPr sz="1600" b="0" i="0" u="none" strike="noStrike" kern="1200" spc="0" baseline="0">
                <a:solidFill>
                  <a:schemeClr val="tx1"/>
                </a:solidFill>
                <a:latin typeface="+mn-lt"/>
                <a:ea typeface="+mn-ea"/>
                <a:cs typeface="+mn-cs"/>
              </a:defRPr>
            </a:pPr>
            <a:r>
              <a:rPr lang="en-US" sz="1600">
                <a:solidFill>
                  <a:schemeClr val="tx1"/>
                </a:solidFill>
              </a:rPr>
              <a:t>Profit</a:t>
            </a:r>
            <a:r>
              <a:rPr lang="en-US" sz="1600" baseline="0">
                <a:solidFill>
                  <a:schemeClr val="tx1"/>
                </a:solidFill>
              </a:rPr>
              <a:t> by Market and Flavor </a:t>
            </a:r>
            <a:endParaRPr lang="en-US" sz="1600">
              <a:solidFill>
                <a:schemeClr val="tx1"/>
              </a:solidFill>
            </a:endParaRP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 and Chart'!$B$5:$B$6</c:f>
              <c:strCache>
                <c:ptCount val="1"/>
                <c:pt idx="0">
                  <c:v>Mint Chocolate Chip</c:v>
                </c:pt>
              </c:strCache>
            </c:strRef>
          </c:tx>
          <c:spPr>
            <a:solidFill>
              <a:schemeClr val="accent1"/>
            </a:solidFill>
            <a:ln>
              <a:noFill/>
            </a:ln>
            <a:effectLst/>
          </c:spPr>
          <c:invertIfNegative val="0"/>
          <c:cat>
            <c:strRef>
              <c:f>'Pivot Table and Chart'!$A$7:$A$8</c:f>
              <c:strCache>
                <c:ptCount val="1"/>
                <c:pt idx="0">
                  <c:v>Chile</c:v>
                </c:pt>
              </c:strCache>
            </c:strRef>
          </c:cat>
          <c:val>
            <c:numRef>
              <c:f>'Pivot Table and Chart'!$B$7:$B$8</c:f>
              <c:numCache>
                <c:formatCode>_("$"* #,##0.00_);_("$"* \(#,##0.00\);_("$"* "-"??_);_(@_)</c:formatCode>
                <c:ptCount val="1"/>
                <c:pt idx="0">
                  <c:v>39146.25</c:v>
                </c:pt>
              </c:numCache>
            </c:numRef>
          </c:val>
          <c:extLst>
            <c:ext xmlns:c16="http://schemas.microsoft.com/office/drawing/2014/chart" uri="{C3380CC4-5D6E-409C-BE32-E72D297353CC}">
              <c16:uniqueId val="{00000000-F52B-BC43-956F-DBC3D7C473F5}"/>
            </c:ext>
          </c:extLst>
        </c:ser>
        <c:ser>
          <c:idx val="1"/>
          <c:order val="1"/>
          <c:tx>
            <c:strRef>
              <c:f>'Pivot Table and Chart'!$C$5:$C$6</c:f>
              <c:strCache>
                <c:ptCount val="1"/>
                <c:pt idx="0">
                  <c:v>Vanilla</c:v>
                </c:pt>
              </c:strCache>
            </c:strRef>
          </c:tx>
          <c:spPr>
            <a:solidFill>
              <a:schemeClr val="accent2"/>
            </a:solidFill>
            <a:ln>
              <a:noFill/>
            </a:ln>
            <a:effectLst/>
          </c:spPr>
          <c:invertIfNegative val="0"/>
          <c:cat>
            <c:strRef>
              <c:f>'Pivot Table and Chart'!$A$7:$A$8</c:f>
              <c:strCache>
                <c:ptCount val="1"/>
                <c:pt idx="0">
                  <c:v>Chile</c:v>
                </c:pt>
              </c:strCache>
            </c:strRef>
          </c:cat>
          <c:val>
            <c:numRef>
              <c:f>'Pivot Table and Chart'!$C$7:$C$8</c:f>
              <c:numCache>
                <c:formatCode>_("$"* #,##0.00_);_("$"* \(#,##0.00\);_("$"* "-"??_);_(@_)</c:formatCode>
                <c:ptCount val="1"/>
                <c:pt idx="0">
                  <c:v>33714</c:v>
                </c:pt>
              </c:numCache>
            </c:numRef>
          </c:val>
          <c:extLst>
            <c:ext xmlns:c16="http://schemas.microsoft.com/office/drawing/2014/chart" uri="{C3380CC4-5D6E-409C-BE32-E72D297353CC}">
              <c16:uniqueId val="{0000001E-F52B-BC43-956F-DBC3D7C473F5}"/>
            </c:ext>
          </c:extLst>
        </c:ser>
        <c:ser>
          <c:idx val="2"/>
          <c:order val="2"/>
          <c:tx>
            <c:strRef>
              <c:f>'Pivot Table and Chart'!$D$5:$D$6</c:f>
              <c:strCache>
                <c:ptCount val="1"/>
                <c:pt idx="0">
                  <c:v>Chocolate</c:v>
                </c:pt>
              </c:strCache>
            </c:strRef>
          </c:tx>
          <c:spPr>
            <a:solidFill>
              <a:schemeClr val="accent3"/>
            </a:solidFill>
            <a:ln>
              <a:noFill/>
            </a:ln>
            <a:effectLst/>
          </c:spPr>
          <c:invertIfNegative val="0"/>
          <c:cat>
            <c:strRef>
              <c:f>'Pivot Table and Chart'!$A$7:$A$8</c:f>
              <c:strCache>
                <c:ptCount val="1"/>
                <c:pt idx="0">
                  <c:v>Chile</c:v>
                </c:pt>
              </c:strCache>
            </c:strRef>
          </c:cat>
          <c:val>
            <c:numRef>
              <c:f>'Pivot Table and Chart'!$D$7:$D$8</c:f>
              <c:numCache>
                <c:formatCode>_("$"* #,##0.00_);_("$"* \(#,##0.00\);_("$"* "-"??_);_(@_)</c:formatCode>
                <c:ptCount val="1"/>
                <c:pt idx="0">
                  <c:v>27627.599999999999</c:v>
                </c:pt>
              </c:numCache>
            </c:numRef>
          </c:val>
          <c:extLst>
            <c:ext xmlns:c16="http://schemas.microsoft.com/office/drawing/2014/chart" uri="{C3380CC4-5D6E-409C-BE32-E72D297353CC}">
              <c16:uniqueId val="{00000020-F52B-BC43-956F-DBC3D7C473F5}"/>
            </c:ext>
          </c:extLst>
        </c:ser>
        <c:ser>
          <c:idx val="3"/>
          <c:order val="3"/>
          <c:tx>
            <c:strRef>
              <c:f>'Pivot Table and Chart'!$E$5:$E$6</c:f>
              <c:strCache>
                <c:ptCount val="1"/>
                <c:pt idx="0">
                  <c:v>Strawberry</c:v>
                </c:pt>
              </c:strCache>
            </c:strRef>
          </c:tx>
          <c:spPr>
            <a:solidFill>
              <a:schemeClr val="accent4"/>
            </a:solidFill>
            <a:ln>
              <a:noFill/>
            </a:ln>
            <a:effectLst/>
          </c:spPr>
          <c:invertIfNegative val="0"/>
          <c:cat>
            <c:strRef>
              <c:f>'Pivot Table and Chart'!$A$7:$A$8</c:f>
              <c:strCache>
                <c:ptCount val="1"/>
                <c:pt idx="0">
                  <c:v>Chile</c:v>
                </c:pt>
              </c:strCache>
            </c:strRef>
          </c:cat>
          <c:val>
            <c:numRef>
              <c:f>'Pivot Table and Chart'!$E$7:$E$8</c:f>
              <c:numCache>
                <c:formatCode>_("$"* #,##0.00_);_("$"* \(#,##0.00\);_("$"* "-"??_);_(@_)</c:formatCode>
                <c:ptCount val="1"/>
                <c:pt idx="0">
                  <c:v>17183.25</c:v>
                </c:pt>
              </c:numCache>
            </c:numRef>
          </c:val>
          <c:extLst>
            <c:ext xmlns:c16="http://schemas.microsoft.com/office/drawing/2014/chart" uri="{C3380CC4-5D6E-409C-BE32-E72D297353CC}">
              <c16:uniqueId val="{00000021-F52B-BC43-956F-DBC3D7C473F5}"/>
            </c:ext>
          </c:extLst>
        </c:ser>
        <c:ser>
          <c:idx val="4"/>
          <c:order val="4"/>
          <c:tx>
            <c:strRef>
              <c:f>'Pivot Table and Chart'!$F$5:$F$6</c:f>
              <c:strCache>
                <c:ptCount val="1"/>
                <c:pt idx="0">
                  <c:v>Lemon</c:v>
                </c:pt>
              </c:strCache>
            </c:strRef>
          </c:tx>
          <c:spPr>
            <a:solidFill>
              <a:schemeClr val="accent5"/>
            </a:solidFill>
            <a:ln>
              <a:noFill/>
            </a:ln>
            <a:effectLst/>
          </c:spPr>
          <c:invertIfNegative val="0"/>
          <c:cat>
            <c:strRef>
              <c:f>'Pivot Table and Chart'!$A$7:$A$8</c:f>
              <c:strCache>
                <c:ptCount val="1"/>
                <c:pt idx="0">
                  <c:v>Chile</c:v>
                </c:pt>
              </c:strCache>
            </c:strRef>
          </c:cat>
          <c:val>
            <c:numRef>
              <c:f>'Pivot Table and Chart'!$F$7:$F$8</c:f>
              <c:numCache>
                <c:formatCode>_("$"* #,##0.00_);_("$"* \(#,##0.00\);_("$"* "-"??_);_(@_)</c:formatCode>
                <c:ptCount val="1"/>
                <c:pt idx="0">
                  <c:v>15380.1</c:v>
                </c:pt>
              </c:numCache>
            </c:numRef>
          </c:val>
          <c:extLst>
            <c:ext xmlns:c16="http://schemas.microsoft.com/office/drawing/2014/chart" uri="{C3380CC4-5D6E-409C-BE32-E72D297353CC}">
              <c16:uniqueId val="{00000022-F52B-BC43-956F-DBC3D7C473F5}"/>
            </c:ext>
          </c:extLst>
        </c:ser>
        <c:ser>
          <c:idx val="5"/>
          <c:order val="5"/>
          <c:tx>
            <c:strRef>
              <c:f>'Pivot Table and Chart'!$G$5:$G$6</c:f>
              <c:strCache>
                <c:ptCount val="1"/>
                <c:pt idx="0">
                  <c:v>Cookies&amp;Cream</c:v>
                </c:pt>
              </c:strCache>
            </c:strRef>
          </c:tx>
          <c:spPr>
            <a:solidFill>
              <a:schemeClr val="accent6"/>
            </a:solidFill>
            <a:ln>
              <a:noFill/>
            </a:ln>
            <a:effectLst/>
          </c:spPr>
          <c:invertIfNegative val="0"/>
          <c:cat>
            <c:strRef>
              <c:f>'Pivot Table and Chart'!$A$7:$A$8</c:f>
              <c:strCache>
                <c:ptCount val="1"/>
                <c:pt idx="0">
                  <c:v>Chile</c:v>
                </c:pt>
              </c:strCache>
            </c:strRef>
          </c:cat>
          <c:val>
            <c:numRef>
              <c:f>'Pivot Table and Chart'!$G$7:$G$8</c:f>
              <c:numCache>
                <c:formatCode>_("$"* #,##0.00_);_("$"* \(#,##0.00\);_("$"* "-"??_);_(@_)</c:formatCode>
                <c:ptCount val="1"/>
                <c:pt idx="0">
                  <c:v>6656</c:v>
                </c:pt>
              </c:numCache>
            </c:numRef>
          </c:val>
          <c:extLst>
            <c:ext xmlns:c16="http://schemas.microsoft.com/office/drawing/2014/chart" uri="{C3380CC4-5D6E-409C-BE32-E72D297353CC}">
              <c16:uniqueId val="{00000023-F52B-BC43-956F-DBC3D7C473F5}"/>
            </c:ext>
          </c:extLst>
        </c:ser>
        <c:dLbls>
          <c:showLegendKey val="0"/>
          <c:showVal val="0"/>
          <c:showCatName val="0"/>
          <c:showSerName val="0"/>
          <c:showPercent val="0"/>
          <c:showBubbleSize val="0"/>
        </c:dLbls>
        <c:gapWidth val="219"/>
        <c:overlap val="100"/>
        <c:axId val="453765232"/>
        <c:axId val="453496640"/>
      </c:barChart>
      <c:catAx>
        <c:axId val="453765232"/>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sz="1200" b="1"/>
                  <a:t>Country</a:t>
                </a:r>
              </a:p>
            </c:rich>
          </c:tx>
          <c:layout>
            <c:manualLayout>
              <c:xMode val="edge"/>
              <c:yMode val="edge"/>
              <c:x val="0.44641320277422547"/>
              <c:y val="0.92386442389636303"/>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3496640"/>
        <c:crosses val="autoZero"/>
        <c:auto val="1"/>
        <c:lblAlgn val="ctr"/>
        <c:lblOffset val="100"/>
        <c:noMultiLvlLbl val="0"/>
      </c:catAx>
      <c:valAx>
        <c:axId val="4534966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sz="1200" b="1"/>
                  <a:t>Profit</a:t>
                </a:r>
              </a:p>
            </c:rich>
          </c:tx>
          <c:layout>
            <c:manualLayout>
              <c:xMode val="edge"/>
              <c:yMode val="edge"/>
              <c:x val="9.8790554689517623E-3"/>
              <c:y val="0.32699197617643794"/>
            </c:manualLayout>
          </c:layout>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37652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[Frozen_Treats_PerformanceDashboard.xlsx]Pivot Table and Chart!PivotTable5</c:name>
    <c:fmtId val="0"/>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solidFill>
                  <a:schemeClr val="tx1"/>
                </a:solidFill>
              </a:rPr>
              <a:t>Units</a:t>
            </a:r>
            <a:r>
              <a:rPr lang="en-US" baseline="0">
                <a:solidFill>
                  <a:schemeClr val="tx1"/>
                </a:solidFill>
              </a:rPr>
              <a:t> Sold Each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and Chart'!$B$29</c:f>
              <c:strCache>
                <c:ptCount val="1"/>
                <c:pt idx="0">
                  <c:v>Total</c:v>
                </c:pt>
              </c:strCache>
            </c:strRef>
          </c:tx>
          <c:spPr>
            <a:ln w="28575" cap="rnd">
              <a:solidFill>
                <a:schemeClr val="accent1"/>
              </a:solidFill>
              <a:round/>
            </a:ln>
            <a:effectLst/>
          </c:spPr>
          <c:marker>
            <c:symbol val="none"/>
          </c:marker>
          <c:cat>
            <c:strRef>
              <c:f>'Pivot Table and Chart'!$A$30:$A$35</c:f>
              <c:strCache>
                <c:ptCount val="5"/>
                <c:pt idx="0">
                  <c:v>January</c:v>
                </c:pt>
                <c:pt idx="1">
                  <c:v>September</c:v>
                </c:pt>
                <c:pt idx="2">
                  <c:v>October</c:v>
                </c:pt>
                <c:pt idx="3">
                  <c:v>November</c:v>
                </c:pt>
                <c:pt idx="4">
                  <c:v>December</c:v>
                </c:pt>
              </c:strCache>
            </c:strRef>
          </c:cat>
          <c:val>
            <c:numRef>
              <c:f>'Pivot Table and Chart'!$B$30:$B$35</c:f>
              <c:numCache>
                <c:formatCode>_(* #,##0_);_(* \(#,##0\);_(* "-"??_);_(@_)</c:formatCode>
                <c:ptCount val="5"/>
                <c:pt idx="0">
                  <c:v>6622.5</c:v>
                </c:pt>
                <c:pt idx="1">
                  <c:v>8670</c:v>
                </c:pt>
                <c:pt idx="2">
                  <c:v>29185</c:v>
                </c:pt>
                <c:pt idx="3">
                  <c:v>13388</c:v>
                </c:pt>
                <c:pt idx="4">
                  <c:v>3051</c:v>
                </c:pt>
              </c:numCache>
            </c:numRef>
          </c:val>
          <c:smooth val="0"/>
          <c:extLst>
            <c:ext xmlns:c16="http://schemas.microsoft.com/office/drawing/2014/chart" uri="{C3380CC4-5D6E-409C-BE32-E72D297353CC}">
              <c16:uniqueId val="{00000000-FA64-924E-AC76-B9A3B1018589}"/>
            </c:ext>
          </c:extLst>
        </c:ser>
        <c:dLbls>
          <c:showLegendKey val="0"/>
          <c:showVal val="0"/>
          <c:showCatName val="0"/>
          <c:showSerName val="0"/>
          <c:showPercent val="0"/>
          <c:showBubbleSize val="0"/>
        </c:dLbls>
        <c:smooth val="0"/>
        <c:axId val="702773808"/>
        <c:axId val="702766192"/>
      </c:lineChart>
      <c:catAx>
        <c:axId val="702773808"/>
        <c:scaling>
          <c:orientation val="minMax"/>
        </c:scaling>
        <c:delete val="0"/>
        <c:axPos val="b"/>
        <c:title>
          <c:tx>
            <c:rich>
              <a:bodyPr rot="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r>
                  <a:rPr lang="en-US" sz="1100" b="1"/>
                  <a:t>Month</a:t>
                </a:r>
              </a:p>
            </c:rich>
          </c:tx>
          <c:layout>
            <c:manualLayout>
              <c:xMode val="edge"/>
              <c:yMode val="edge"/>
              <c:x val="0.45702521356139719"/>
              <c:y val="0.90256285199687103"/>
            </c:manualLayout>
          </c:layout>
          <c:overlay val="0"/>
          <c:spPr>
            <a:noFill/>
            <a:ln>
              <a:noFill/>
            </a:ln>
            <a:effectLst/>
          </c:spPr>
          <c:txPr>
            <a:bodyPr rot="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2766192"/>
        <c:crosses val="autoZero"/>
        <c:auto val="1"/>
        <c:lblAlgn val="ctr"/>
        <c:lblOffset val="100"/>
        <c:noMultiLvlLbl val="0"/>
      </c:catAx>
      <c:valAx>
        <c:axId val="7027661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r>
                  <a:rPr lang="en-US" sz="1100" b="1"/>
                  <a:t>Units</a:t>
                </a:r>
                <a:r>
                  <a:rPr lang="en-US" sz="1100" b="1" baseline="0"/>
                  <a:t> Sold</a:t>
                </a:r>
                <a:endParaRPr lang="en-US" sz="1100" b="1"/>
              </a:p>
            </c:rich>
          </c:tx>
          <c:layout>
            <c:manualLayout>
              <c:xMode val="edge"/>
              <c:yMode val="edge"/>
              <c:x val="1.3873652753614196E-2"/>
              <c:y val="0.32641502470807277"/>
            </c:manualLayout>
          </c:layout>
          <c:overlay val="0"/>
          <c:spPr>
            <a:noFill/>
            <a:ln>
              <a:noFill/>
            </a:ln>
            <a:effectLst/>
          </c:spPr>
          <c:txPr>
            <a:bodyPr rot="-54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27738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[Frozen_Treats_PerformanceDashboard.xlsx]Pivot Table and Chart!PivotTable6</c:name>
    <c:fmtId val="0"/>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solidFill>
                  <a:schemeClr val="tx1"/>
                </a:solidFill>
              </a:rPr>
              <a:t>Profi</a:t>
            </a:r>
            <a:r>
              <a:rPr lang="en-US" baseline="0">
                <a:solidFill>
                  <a:schemeClr val="tx1"/>
                </a:solidFill>
              </a:rPr>
              <a:t>t Each Month</a:t>
            </a:r>
            <a:endParaRPr lang="en-US">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and Chart'!$B$49</c:f>
              <c:strCache>
                <c:ptCount val="1"/>
                <c:pt idx="0">
                  <c:v>Total</c:v>
                </c:pt>
              </c:strCache>
            </c:strRef>
          </c:tx>
          <c:spPr>
            <a:ln w="28575" cap="rnd">
              <a:solidFill>
                <a:schemeClr val="accent1"/>
              </a:solidFill>
              <a:round/>
            </a:ln>
            <a:effectLst/>
          </c:spPr>
          <c:marker>
            <c:symbol val="none"/>
          </c:marker>
          <c:cat>
            <c:strRef>
              <c:f>'Pivot Table and Chart'!$A$50:$A$55</c:f>
              <c:strCache>
                <c:ptCount val="5"/>
                <c:pt idx="0">
                  <c:v>January</c:v>
                </c:pt>
                <c:pt idx="1">
                  <c:v>September</c:v>
                </c:pt>
                <c:pt idx="2">
                  <c:v>October</c:v>
                </c:pt>
                <c:pt idx="3">
                  <c:v>November</c:v>
                </c:pt>
                <c:pt idx="4">
                  <c:v>December</c:v>
                </c:pt>
              </c:strCache>
            </c:strRef>
          </c:cat>
          <c:val>
            <c:numRef>
              <c:f>'Pivot Table and Chart'!$B$50:$B$55</c:f>
              <c:numCache>
                <c:formatCode>_("$"* #,##0_);_("$"* \(#,##0\);_("$"* "-"??_);_(@_)</c:formatCode>
                <c:ptCount val="5"/>
                <c:pt idx="0">
                  <c:v>18514.2</c:v>
                </c:pt>
                <c:pt idx="1">
                  <c:v>20677.5</c:v>
                </c:pt>
                <c:pt idx="2">
                  <c:v>62405.25</c:v>
                </c:pt>
                <c:pt idx="3">
                  <c:v>30912.5</c:v>
                </c:pt>
                <c:pt idx="4">
                  <c:v>7197.75</c:v>
                </c:pt>
              </c:numCache>
            </c:numRef>
          </c:val>
          <c:smooth val="0"/>
          <c:extLst>
            <c:ext xmlns:c16="http://schemas.microsoft.com/office/drawing/2014/chart" uri="{C3380CC4-5D6E-409C-BE32-E72D297353CC}">
              <c16:uniqueId val="{00000000-B43D-D544-8172-BD0DAA3B316A}"/>
            </c:ext>
          </c:extLst>
        </c:ser>
        <c:dLbls>
          <c:showLegendKey val="0"/>
          <c:showVal val="0"/>
          <c:showCatName val="0"/>
          <c:showSerName val="0"/>
          <c:showPercent val="0"/>
          <c:showBubbleSize val="0"/>
        </c:dLbls>
        <c:smooth val="0"/>
        <c:axId val="667073408"/>
        <c:axId val="188898000"/>
      </c:lineChart>
      <c:catAx>
        <c:axId val="667073408"/>
        <c:scaling>
          <c:orientation val="minMax"/>
        </c:scaling>
        <c:delete val="0"/>
        <c:axPos val="b"/>
        <c:title>
          <c:tx>
            <c:rich>
              <a:bodyPr rot="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r>
                  <a:rPr lang="en-US" sz="1100" b="1"/>
                  <a:t>Month</a:t>
                </a:r>
              </a:p>
            </c:rich>
          </c:tx>
          <c:layout>
            <c:manualLayout>
              <c:xMode val="edge"/>
              <c:yMode val="edge"/>
              <c:x val="0.46611701662292215"/>
              <c:y val="0.87868037328667248"/>
            </c:manualLayout>
          </c:layout>
          <c:overlay val="0"/>
          <c:spPr>
            <a:noFill/>
            <a:ln>
              <a:noFill/>
            </a:ln>
            <a:effectLst/>
          </c:spPr>
          <c:txPr>
            <a:bodyPr rot="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898000"/>
        <c:crosses val="autoZero"/>
        <c:auto val="1"/>
        <c:lblAlgn val="ctr"/>
        <c:lblOffset val="100"/>
        <c:noMultiLvlLbl val="0"/>
      </c:catAx>
      <c:valAx>
        <c:axId val="1888980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r>
                  <a:rPr lang="en-US" sz="1100" b="1"/>
                  <a:t>Profit</a:t>
                </a:r>
              </a:p>
            </c:rich>
          </c:tx>
          <c:layout>
            <c:manualLayout>
              <c:xMode val="edge"/>
              <c:yMode val="edge"/>
              <c:x val="1.6666666666666666E-2"/>
              <c:y val="0.35817403032954215"/>
            </c:manualLayout>
          </c:layout>
          <c:overlay val="0"/>
          <c:spPr>
            <a:noFill/>
            <a:ln>
              <a:noFill/>
            </a:ln>
            <a:effectLst/>
          </c:spPr>
          <c:txPr>
            <a:bodyPr rot="-54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title>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70734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[Frozen_Treats_PerformanceDashboard.xlsx]Pivot Table and Chart!PivotTable7</c:name>
    <c:fmtId val="0"/>
  </c:pivotSource>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n-US"/>
              <a:t>Profit from Markets</a:t>
            </a:r>
          </a:p>
        </c:rich>
      </c:tx>
      <c:overlay val="0"/>
      <c:spPr>
        <a:noFill/>
        <a:ln>
          <a:noFill/>
        </a:ln>
        <a:effectLst/>
      </c:spPr>
    </c:title>
    <c:autoTitleDeleted val="0"/>
    <c:pivotFmts>
      <c:pivotFmt>
        <c:idx val="0"/>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63500" sx="102000" sy="102000" algn="ctr" rotWithShape="0">
              <a:prstClr val="black">
                <a:alpha val="20000"/>
              </a:prstClr>
            </a:outerShdw>
          </a:effectLst>
        </c:spPr>
      </c:pivotFmt>
      <c:pivotFmt>
        <c:idx val="2"/>
        <c:spPr>
          <a:solidFill>
            <a:schemeClr val="accent2"/>
          </a:solidFill>
          <a:ln>
            <a:noFill/>
          </a:ln>
          <a:effectLst>
            <a:outerShdw blurRad="63500" sx="102000" sy="102000" algn="ctr" rotWithShape="0">
              <a:prstClr val="black">
                <a:alpha val="20000"/>
              </a:prstClr>
            </a:outerShdw>
          </a:effectLst>
        </c:spPr>
      </c:pivotFmt>
      <c:pivotFmt>
        <c:idx val="3"/>
        <c:spPr>
          <a:solidFill>
            <a:schemeClr val="accent3"/>
          </a:solidFill>
          <a:ln>
            <a:noFill/>
          </a:ln>
          <a:effectLst>
            <a:outerShdw blurRad="63500" sx="102000" sy="102000" algn="ctr" rotWithShape="0">
              <a:prstClr val="black">
                <a:alpha val="20000"/>
              </a:prstClr>
            </a:outerShdw>
          </a:effectLst>
        </c:spPr>
      </c:pivotFmt>
      <c:pivotFmt>
        <c:idx val="4"/>
        <c:spPr>
          <a:solidFill>
            <a:schemeClr val="accent4"/>
          </a:solidFill>
          <a:ln>
            <a:noFill/>
          </a:ln>
          <a:effectLst>
            <a:outerShdw blurRad="63500" sx="102000" sy="102000" algn="ctr" rotWithShape="0">
              <a:prstClr val="black">
                <a:alpha val="20000"/>
              </a:prstClr>
            </a:outerShdw>
          </a:effectLst>
        </c:spPr>
      </c:pivotFmt>
      <c:pivotFmt>
        <c:idx val="5"/>
        <c:spPr>
          <a:solidFill>
            <a:schemeClr val="accent5"/>
          </a:solidFill>
          <a:ln>
            <a:noFill/>
          </a:ln>
          <a:effectLst>
            <a:outerShdw blurRad="63500" sx="102000" sy="102000" algn="ctr" rotWithShape="0">
              <a:prstClr val="black">
                <a:alpha val="20000"/>
              </a:prstClr>
            </a:outerShdw>
          </a:effectLst>
        </c:spPr>
      </c:pivotFmt>
      <c:pivotFmt>
        <c:idx val="6"/>
        <c:spPr>
          <a:solidFill>
            <a:schemeClr val="accent6"/>
          </a:solidFill>
          <a:ln>
            <a:noFill/>
          </a:ln>
          <a:effectLst>
            <a:outerShdw blurRad="63500" sx="102000" sy="102000" algn="ctr" rotWithShape="0">
              <a:prstClr val="black">
                <a:alpha val="20000"/>
              </a:prstClr>
            </a:outerShdw>
          </a:effectLst>
        </c:spPr>
      </c:pivotFmt>
      <c:pivotFmt>
        <c:idx val="7"/>
        <c:spPr>
          <a:solidFill>
            <a:schemeClr val="accent1">
              <a:lumMod val="60000"/>
            </a:schemeClr>
          </a:solidFill>
          <a:ln>
            <a:noFill/>
          </a:ln>
          <a:effectLst>
            <a:outerShdw blurRad="63500" sx="102000" sy="102000" algn="ctr" rotWithShape="0">
              <a:prstClr val="black">
                <a:alpha val="20000"/>
              </a:prstClr>
            </a:outerShdw>
          </a:effectLst>
        </c:spPr>
      </c:pivotFmt>
      <c:pivotFmt>
        <c:idx val="8"/>
        <c:spPr>
          <a:solidFill>
            <a:schemeClr val="accent2">
              <a:lumMod val="60000"/>
            </a:schemeClr>
          </a:solidFill>
          <a:ln>
            <a:noFill/>
          </a:ln>
          <a:effectLst>
            <a:outerShdw blurRad="63500" sx="102000" sy="102000" algn="ctr" rotWithShape="0">
              <a:prstClr val="black">
                <a:alpha val="20000"/>
              </a:prstClr>
            </a:outerShdw>
          </a:effectLst>
        </c:spPr>
      </c:pivotFmt>
      <c:pivotFmt>
        <c:idx val="9"/>
        <c:spPr>
          <a:solidFill>
            <a:schemeClr val="accent3">
              <a:lumMod val="60000"/>
            </a:schemeClr>
          </a:solidFill>
          <a:ln>
            <a:noFill/>
          </a:ln>
          <a:effectLst>
            <a:outerShdw blurRad="63500" sx="102000" sy="102000" algn="ctr" rotWithShape="0">
              <a:prstClr val="black">
                <a:alpha val="20000"/>
              </a:prstClr>
            </a:outerShdw>
          </a:effectLst>
        </c:spPr>
      </c:pivotFmt>
      <c:pivotFmt>
        <c:idx val="10"/>
        <c:spPr>
          <a:solidFill>
            <a:schemeClr val="accent4">
              <a:lumMod val="60000"/>
            </a:schemeClr>
          </a:solidFill>
          <a:ln>
            <a:noFill/>
          </a:ln>
          <a:effectLst>
            <a:outerShdw blurRad="63500" sx="102000" sy="102000" algn="ctr" rotWithShape="0">
              <a:prstClr val="black">
                <a:alpha val="20000"/>
              </a:prstClr>
            </a:outerShdw>
          </a:effectLst>
        </c:spPr>
      </c:pivotFmt>
      <c:pivotFmt>
        <c:idx val="11"/>
        <c:spPr>
          <a:solidFill>
            <a:schemeClr val="accent5">
              <a:lumMod val="60000"/>
            </a:schemeClr>
          </a:solidFill>
          <a:ln>
            <a:noFill/>
          </a:ln>
          <a:effectLst>
            <a:outerShdw blurRad="63500" sx="102000" sy="102000" algn="ctr" rotWithShape="0">
              <a:prstClr val="black">
                <a:alpha val="20000"/>
              </a:prstClr>
            </a:outerShdw>
          </a:effectLst>
        </c:spPr>
      </c:pivotFmt>
    </c:pivotFmts>
    <c:plotArea>
      <c:layout/>
      <c:pieChart>
        <c:varyColors val="1"/>
        <c:ser>
          <c:idx val="0"/>
          <c:order val="0"/>
          <c:tx>
            <c:strRef>
              <c:f>'Pivot Table and Chart'!$B$67</c:f>
              <c:strCache>
                <c:ptCount val="1"/>
                <c:pt idx="0">
                  <c:v>Total</c:v>
                </c:pt>
              </c:strCache>
            </c:strRef>
          </c:tx>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2-EEA3-434E-84AF-13675F7648FB}"/>
              </c:ext>
            </c:extLst>
          </c:dPt>
          <c:dPt>
            <c:idx val="1"/>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EEA3-434E-84AF-13675F7648FB}"/>
              </c:ext>
            </c:extLst>
          </c:dPt>
          <c:dPt>
            <c:idx val="2"/>
            <c:bubble3D val="0"/>
            <c:spPr>
              <a:solidFill>
                <a:schemeClr val="accent3"/>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4-EEA3-434E-84AF-13675F7648FB}"/>
              </c:ext>
            </c:extLst>
          </c:dPt>
          <c:dPt>
            <c:idx val="3"/>
            <c:bubble3D val="0"/>
            <c:spPr>
              <a:solidFill>
                <a:schemeClr val="accent4"/>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5-EEA3-434E-84AF-13675F7648FB}"/>
              </c:ext>
            </c:extLst>
          </c:dPt>
          <c:dPt>
            <c:idx val="4"/>
            <c:bubble3D val="0"/>
            <c:spPr>
              <a:solidFill>
                <a:schemeClr val="accent5"/>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6-EEA3-434E-84AF-13675F7648FB}"/>
              </c:ext>
            </c:extLst>
          </c:dPt>
          <c:dPt>
            <c:idx val="5"/>
            <c:bubble3D val="0"/>
            <c:spPr>
              <a:solidFill>
                <a:schemeClr val="accent6"/>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7-EEA3-434E-84AF-13675F7648FB}"/>
              </c:ext>
            </c:extLst>
          </c:dPt>
          <c:dPt>
            <c:idx val="6"/>
            <c:bubble3D val="0"/>
            <c:spPr>
              <a:solidFill>
                <a:schemeClr val="accent1">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8-EEA3-434E-84AF-13675F7648FB}"/>
              </c:ext>
            </c:extLst>
          </c:dPt>
          <c:dPt>
            <c:idx val="7"/>
            <c:bubble3D val="0"/>
            <c:spPr>
              <a:solidFill>
                <a:schemeClr val="accent2">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9-EEA3-434E-84AF-13675F7648FB}"/>
              </c:ext>
            </c:extLst>
          </c:dPt>
          <c:dPt>
            <c:idx val="8"/>
            <c:bubble3D val="0"/>
            <c:spPr>
              <a:solidFill>
                <a:schemeClr val="accent3">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A-EEA3-434E-84AF-13675F7648FB}"/>
              </c:ext>
            </c:extLst>
          </c:dPt>
          <c:dPt>
            <c:idx val="9"/>
            <c:bubble3D val="0"/>
            <c:spPr>
              <a:solidFill>
                <a:schemeClr val="accent4">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B-EEA3-434E-84AF-13675F7648FB}"/>
              </c:ext>
            </c:extLst>
          </c:dPt>
          <c:dPt>
            <c:idx val="10"/>
            <c:bubble3D val="0"/>
            <c:spPr>
              <a:solidFill>
                <a:schemeClr val="accent5">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C-EEA3-434E-84AF-13675F7648FB}"/>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 and Chart'!$A$68:$A$79</c:f>
              <c:strCache>
                <c:ptCount val="11"/>
                <c:pt idx="0">
                  <c:v>Australia</c:v>
                </c:pt>
                <c:pt idx="1">
                  <c:v>Brazil</c:v>
                </c:pt>
                <c:pt idx="2">
                  <c:v>Canada</c:v>
                </c:pt>
                <c:pt idx="3">
                  <c:v>Chile</c:v>
                </c:pt>
                <c:pt idx="4">
                  <c:v>China</c:v>
                </c:pt>
                <c:pt idx="5">
                  <c:v>France</c:v>
                </c:pt>
                <c:pt idx="6">
                  <c:v>India</c:v>
                </c:pt>
                <c:pt idx="7">
                  <c:v>Italy</c:v>
                </c:pt>
                <c:pt idx="8">
                  <c:v>Nigeria</c:v>
                </c:pt>
                <c:pt idx="9">
                  <c:v>South Africa </c:v>
                </c:pt>
                <c:pt idx="10">
                  <c:v>USA</c:v>
                </c:pt>
              </c:strCache>
            </c:strRef>
          </c:cat>
          <c:val>
            <c:numRef>
              <c:f>'Pivot Table and Chart'!$B$68:$B$79</c:f>
              <c:numCache>
                <c:formatCode>_("$"* #,##0.00_);_("$"* \(#,##0.00\);_("$"* "-"??_);_(@_)</c:formatCode>
                <c:ptCount val="11"/>
                <c:pt idx="0">
                  <c:v>26244.5</c:v>
                </c:pt>
                <c:pt idx="1">
                  <c:v>72249.100000000006</c:v>
                </c:pt>
                <c:pt idx="2">
                  <c:v>36031.25</c:v>
                </c:pt>
                <c:pt idx="3">
                  <c:v>139707.20000000001</c:v>
                </c:pt>
                <c:pt idx="4">
                  <c:v>3528.25</c:v>
                </c:pt>
                <c:pt idx="5">
                  <c:v>57028.3</c:v>
                </c:pt>
                <c:pt idx="6">
                  <c:v>8611.9500000000007</c:v>
                </c:pt>
                <c:pt idx="7">
                  <c:v>46718</c:v>
                </c:pt>
                <c:pt idx="8">
                  <c:v>16464.75</c:v>
                </c:pt>
                <c:pt idx="9">
                  <c:v>7695</c:v>
                </c:pt>
                <c:pt idx="10">
                  <c:v>26602.85</c:v>
                </c:pt>
              </c:numCache>
            </c:numRef>
          </c:val>
          <c:extLst>
            <c:ext xmlns:c16="http://schemas.microsoft.com/office/drawing/2014/chart" uri="{C3380CC4-5D6E-409C-BE32-E72D297353CC}">
              <c16:uniqueId val="{00000000-EEA3-434E-84AF-13675F7648FB}"/>
            </c:ext>
          </c:extLst>
        </c:ser>
        <c:dLbls>
          <c:dLblPos val="outEnd"/>
          <c:showLegendKey val="0"/>
          <c:showVal val="0"/>
          <c:showCatName val="0"/>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[Frozen_Treats_PerformanceDashboard.xlsx]Pivot Table and Chart!PivotTable3</c:name>
    <c:fmtId val="2"/>
  </c:pivotSource>
  <c:chart>
    <c:title>
      <c:tx>
        <c:rich>
          <a:bodyPr rot="0" spcFirstLastPara="1" vertOverflow="ellipsis" vert="horz" wrap="square" anchor="ctr" anchorCtr="1"/>
          <a:lstStyle/>
          <a:p>
            <a:pPr>
              <a:defRPr sz="1600" b="0" i="0" u="none" strike="noStrike" kern="1200" spc="0" baseline="0">
                <a:solidFill>
                  <a:schemeClr val="tx1"/>
                </a:solidFill>
                <a:latin typeface="+mn-lt"/>
                <a:ea typeface="+mn-ea"/>
                <a:cs typeface="+mn-cs"/>
              </a:defRPr>
            </a:pPr>
            <a:r>
              <a:rPr lang="en-US" sz="1600">
                <a:solidFill>
                  <a:schemeClr val="tx1"/>
                </a:solidFill>
              </a:rPr>
              <a:t>Profit</a:t>
            </a:r>
            <a:r>
              <a:rPr lang="en-US" sz="1600" baseline="0">
                <a:solidFill>
                  <a:schemeClr val="tx1"/>
                </a:solidFill>
              </a:rPr>
              <a:t> by Market and Flavor </a:t>
            </a:r>
            <a:endParaRPr lang="en-US" sz="1600">
              <a:solidFill>
                <a:schemeClr val="tx1"/>
              </a:solidFill>
            </a:endParaRP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 and Chart'!$B$5:$B$6</c:f>
              <c:strCache>
                <c:ptCount val="1"/>
                <c:pt idx="0">
                  <c:v>Mint Chocolate Chip</c:v>
                </c:pt>
              </c:strCache>
            </c:strRef>
          </c:tx>
          <c:spPr>
            <a:solidFill>
              <a:schemeClr val="accent1"/>
            </a:solidFill>
            <a:ln>
              <a:noFill/>
            </a:ln>
            <a:effectLst/>
          </c:spPr>
          <c:invertIfNegative val="0"/>
          <c:cat>
            <c:strRef>
              <c:f>'Pivot Table and Chart'!$A$7:$A$8</c:f>
              <c:strCache>
                <c:ptCount val="1"/>
                <c:pt idx="0">
                  <c:v>Chile</c:v>
                </c:pt>
              </c:strCache>
            </c:strRef>
          </c:cat>
          <c:val>
            <c:numRef>
              <c:f>'Pivot Table and Chart'!$B$7:$B$8</c:f>
              <c:numCache>
                <c:formatCode>_("$"* #,##0.00_);_("$"* \(#,##0.00\);_("$"* "-"??_);_(@_)</c:formatCode>
                <c:ptCount val="1"/>
                <c:pt idx="0">
                  <c:v>39146.25</c:v>
                </c:pt>
              </c:numCache>
            </c:numRef>
          </c:val>
          <c:extLst>
            <c:ext xmlns:c16="http://schemas.microsoft.com/office/drawing/2014/chart" uri="{C3380CC4-5D6E-409C-BE32-E72D297353CC}">
              <c16:uniqueId val="{00000000-F8F0-C643-99D4-9D92105BA474}"/>
            </c:ext>
          </c:extLst>
        </c:ser>
        <c:ser>
          <c:idx val="1"/>
          <c:order val="1"/>
          <c:tx>
            <c:strRef>
              <c:f>'Pivot Table and Chart'!$C$5:$C$6</c:f>
              <c:strCache>
                <c:ptCount val="1"/>
                <c:pt idx="0">
                  <c:v>Vanilla</c:v>
                </c:pt>
              </c:strCache>
            </c:strRef>
          </c:tx>
          <c:spPr>
            <a:solidFill>
              <a:schemeClr val="accent2"/>
            </a:solidFill>
            <a:ln>
              <a:noFill/>
            </a:ln>
            <a:effectLst/>
          </c:spPr>
          <c:invertIfNegative val="0"/>
          <c:cat>
            <c:strRef>
              <c:f>'Pivot Table and Chart'!$A$7:$A$8</c:f>
              <c:strCache>
                <c:ptCount val="1"/>
                <c:pt idx="0">
                  <c:v>Chile</c:v>
                </c:pt>
              </c:strCache>
            </c:strRef>
          </c:cat>
          <c:val>
            <c:numRef>
              <c:f>'Pivot Table and Chart'!$C$7:$C$8</c:f>
              <c:numCache>
                <c:formatCode>_("$"* #,##0.00_);_("$"* \(#,##0.00\);_("$"* "-"??_);_(@_)</c:formatCode>
                <c:ptCount val="1"/>
                <c:pt idx="0">
                  <c:v>33714</c:v>
                </c:pt>
              </c:numCache>
            </c:numRef>
          </c:val>
          <c:extLst>
            <c:ext xmlns:c16="http://schemas.microsoft.com/office/drawing/2014/chart" uri="{C3380CC4-5D6E-409C-BE32-E72D297353CC}">
              <c16:uniqueId val="{00000013-F8F0-C643-99D4-9D92105BA474}"/>
            </c:ext>
          </c:extLst>
        </c:ser>
        <c:ser>
          <c:idx val="2"/>
          <c:order val="2"/>
          <c:tx>
            <c:strRef>
              <c:f>'Pivot Table and Chart'!$D$5:$D$6</c:f>
              <c:strCache>
                <c:ptCount val="1"/>
                <c:pt idx="0">
                  <c:v>Chocolate</c:v>
                </c:pt>
              </c:strCache>
            </c:strRef>
          </c:tx>
          <c:spPr>
            <a:solidFill>
              <a:schemeClr val="accent3"/>
            </a:solidFill>
            <a:ln>
              <a:noFill/>
            </a:ln>
            <a:effectLst/>
          </c:spPr>
          <c:invertIfNegative val="0"/>
          <c:cat>
            <c:strRef>
              <c:f>'Pivot Table and Chart'!$A$7:$A$8</c:f>
              <c:strCache>
                <c:ptCount val="1"/>
                <c:pt idx="0">
                  <c:v>Chile</c:v>
                </c:pt>
              </c:strCache>
            </c:strRef>
          </c:cat>
          <c:val>
            <c:numRef>
              <c:f>'Pivot Table and Chart'!$D$7:$D$8</c:f>
              <c:numCache>
                <c:formatCode>_("$"* #,##0.00_);_("$"* \(#,##0.00\);_("$"* "-"??_);_(@_)</c:formatCode>
                <c:ptCount val="1"/>
                <c:pt idx="0">
                  <c:v>27627.599999999999</c:v>
                </c:pt>
              </c:numCache>
            </c:numRef>
          </c:val>
          <c:extLst>
            <c:ext xmlns:c16="http://schemas.microsoft.com/office/drawing/2014/chart" uri="{C3380CC4-5D6E-409C-BE32-E72D297353CC}">
              <c16:uniqueId val="{00000015-F8F0-C643-99D4-9D92105BA474}"/>
            </c:ext>
          </c:extLst>
        </c:ser>
        <c:ser>
          <c:idx val="3"/>
          <c:order val="3"/>
          <c:tx>
            <c:strRef>
              <c:f>'Pivot Table and Chart'!$E$5:$E$6</c:f>
              <c:strCache>
                <c:ptCount val="1"/>
                <c:pt idx="0">
                  <c:v>Strawberry</c:v>
                </c:pt>
              </c:strCache>
            </c:strRef>
          </c:tx>
          <c:spPr>
            <a:solidFill>
              <a:schemeClr val="accent4"/>
            </a:solidFill>
            <a:ln>
              <a:noFill/>
            </a:ln>
            <a:effectLst/>
          </c:spPr>
          <c:invertIfNegative val="0"/>
          <c:cat>
            <c:strRef>
              <c:f>'Pivot Table and Chart'!$A$7:$A$8</c:f>
              <c:strCache>
                <c:ptCount val="1"/>
                <c:pt idx="0">
                  <c:v>Chile</c:v>
                </c:pt>
              </c:strCache>
            </c:strRef>
          </c:cat>
          <c:val>
            <c:numRef>
              <c:f>'Pivot Table and Chart'!$E$7:$E$8</c:f>
              <c:numCache>
                <c:formatCode>_("$"* #,##0.00_);_("$"* \(#,##0.00\);_("$"* "-"??_);_(@_)</c:formatCode>
                <c:ptCount val="1"/>
                <c:pt idx="0">
                  <c:v>17183.25</c:v>
                </c:pt>
              </c:numCache>
            </c:numRef>
          </c:val>
          <c:extLst>
            <c:ext xmlns:c16="http://schemas.microsoft.com/office/drawing/2014/chart" uri="{C3380CC4-5D6E-409C-BE32-E72D297353CC}">
              <c16:uniqueId val="{00000016-F8F0-C643-99D4-9D92105BA474}"/>
            </c:ext>
          </c:extLst>
        </c:ser>
        <c:ser>
          <c:idx val="4"/>
          <c:order val="4"/>
          <c:tx>
            <c:strRef>
              <c:f>'Pivot Table and Chart'!$F$5:$F$6</c:f>
              <c:strCache>
                <c:ptCount val="1"/>
                <c:pt idx="0">
                  <c:v>Lemon</c:v>
                </c:pt>
              </c:strCache>
            </c:strRef>
          </c:tx>
          <c:spPr>
            <a:solidFill>
              <a:schemeClr val="accent5"/>
            </a:solidFill>
            <a:ln>
              <a:noFill/>
            </a:ln>
            <a:effectLst/>
          </c:spPr>
          <c:invertIfNegative val="0"/>
          <c:cat>
            <c:strRef>
              <c:f>'Pivot Table and Chart'!$A$7:$A$8</c:f>
              <c:strCache>
                <c:ptCount val="1"/>
                <c:pt idx="0">
                  <c:v>Chile</c:v>
                </c:pt>
              </c:strCache>
            </c:strRef>
          </c:cat>
          <c:val>
            <c:numRef>
              <c:f>'Pivot Table and Chart'!$F$7:$F$8</c:f>
              <c:numCache>
                <c:formatCode>_("$"* #,##0.00_);_("$"* \(#,##0.00\);_("$"* "-"??_);_(@_)</c:formatCode>
                <c:ptCount val="1"/>
                <c:pt idx="0">
                  <c:v>15380.1</c:v>
                </c:pt>
              </c:numCache>
            </c:numRef>
          </c:val>
          <c:extLst>
            <c:ext xmlns:c16="http://schemas.microsoft.com/office/drawing/2014/chart" uri="{C3380CC4-5D6E-409C-BE32-E72D297353CC}">
              <c16:uniqueId val="{00000017-F8F0-C643-99D4-9D92105BA474}"/>
            </c:ext>
          </c:extLst>
        </c:ser>
        <c:ser>
          <c:idx val="5"/>
          <c:order val="5"/>
          <c:tx>
            <c:strRef>
              <c:f>'Pivot Table and Chart'!$G$5:$G$6</c:f>
              <c:strCache>
                <c:ptCount val="1"/>
                <c:pt idx="0">
                  <c:v>Cookies&amp;Cream</c:v>
                </c:pt>
              </c:strCache>
            </c:strRef>
          </c:tx>
          <c:spPr>
            <a:solidFill>
              <a:schemeClr val="accent6"/>
            </a:solidFill>
            <a:ln>
              <a:noFill/>
            </a:ln>
            <a:effectLst/>
          </c:spPr>
          <c:invertIfNegative val="0"/>
          <c:cat>
            <c:strRef>
              <c:f>'Pivot Table and Chart'!$A$7:$A$8</c:f>
              <c:strCache>
                <c:ptCount val="1"/>
                <c:pt idx="0">
                  <c:v>Chile</c:v>
                </c:pt>
              </c:strCache>
            </c:strRef>
          </c:cat>
          <c:val>
            <c:numRef>
              <c:f>'Pivot Table and Chart'!$G$7:$G$8</c:f>
              <c:numCache>
                <c:formatCode>_("$"* #,##0.00_);_("$"* \(#,##0.00\);_("$"* "-"??_);_(@_)</c:formatCode>
                <c:ptCount val="1"/>
                <c:pt idx="0">
                  <c:v>6656</c:v>
                </c:pt>
              </c:numCache>
            </c:numRef>
          </c:val>
          <c:extLst>
            <c:ext xmlns:c16="http://schemas.microsoft.com/office/drawing/2014/chart" uri="{C3380CC4-5D6E-409C-BE32-E72D297353CC}">
              <c16:uniqueId val="{00000018-F8F0-C643-99D4-9D92105BA474}"/>
            </c:ext>
          </c:extLst>
        </c:ser>
        <c:dLbls>
          <c:showLegendKey val="0"/>
          <c:showVal val="0"/>
          <c:showCatName val="0"/>
          <c:showSerName val="0"/>
          <c:showPercent val="0"/>
          <c:showBubbleSize val="0"/>
        </c:dLbls>
        <c:gapWidth val="219"/>
        <c:overlap val="100"/>
        <c:axId val="453765232"/>
        <c:axId val="453496640"/>
      </c:barChart>
      <c:catAx>
        <c:axId val="453765232"/>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sz="1200" b="1"/>
                  <a:t>Country</a:t>
                </a:r>
              </a:p>
            </c:rich>
          </c:tx>
          <c:layout>
            <c:manualLayout>
              <c:xMode val="edge"/>
              <c:yMode val="edge"/>
              <c:x val="0.44641322476992606"/>
              <c:y val="0.94191997058039278"/>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3496640"/>
        <c:crosses val="autoZero"/>
        <c:auto val="1"/>
        <c:lblAlgn val="ctr"/>
        <c:lblOffset val="100"/>
        <c:noMultiLvlLbl val="0"/>
      </c:catAx>
      <c:valAx>
        <c:axId val="4534966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sz="1200" b="1"/>
                  <a:t>Profit</a:t>
                </a:r>
              </a:p>
            </c:rich>
          </c:tx>
          <c:layout>
            <c:manualLayout>
              <c:xMode val="edge"/>
              <c:yMode val="edge"/>
              <c:x val="9.8790554689517623E-3"/>
              <c:y val="0.32699197617643794"/>
            </c:manualLayout>
          </c:layout>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37652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[Frozen_Treats_PerformanceDashboard.xlsx]Pivot Table and Chart!PivotTable5</c:name>
    <c:fmtId val="2"/>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solidFill>
                  <a:schemeClr val="tx1"/>
                </a:solidFill>
              </a:rPr>
              <a:t>Units</a:t>
            </a:r>
            <a:r>
              <a:rPr lang="en-US" baseline="0">
                <a:solidFill>
                  <a:schemeClr val="tx1"/>
                </a:solidFill>
              </a:rPr>
              <a:t> Sold Each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and Chart'!$B$29</c:f>
              <c:strCache>
                <c:ptCount val="1"/>
                <c:pt idx="0">
                  <c:v>Total</c:v>
                </c:pt>
              </c:strCache>
            </c:strRef>
          </c:tx>
          <c:spPr>
            <a:ln w="28575" cap="rnd">
              <a:solidFill>
                <a:schemeClr val="accent1"/>
              </a:solidFill>
              <a:round/>
            </a:ln>
            <a:effectLst/>
          </c:spPr>
          <c:marker>
            <c:symbol val="none"/>
          </c:marker>
          <c:cat>
            <c:strRef>
              <c:f>'Pivot Table and Chart'!$A$30:$A$35</c:f>
              <c:strCache>
                <c:ptCount val="5"/>
                <c:pt idx="0">
                  <c:v>January</c:v>
                </c:pt>
                <c:pt idx="1">
                  <c:v>September</c:v>
                </c:pt>
                <c:pt idx="2">
                  <c:v>October</c:v>
                </c:pt>
                <c:pt idx="3">
                  <c:v>November</c:v>
                </c:pt>
                <c:pt idx="4">
                  <c:v>December</c:v>
                </c:pt>
              </c:strCache>
            </c:strRef>
          </c:cat>
          <c:val>
            <c:numRef>
              <c:f>'Pivot Table and Chart'!$B$30:$B$35</c:f>
              <c:numCache>
                <c:formatCode>_(* #,##0_);_(* \(#,##0\);_(* "-"??_);_(@_)</c:formatCode>
                <c:ptCount val="5"/>
                <c:pt idx="0">
                  <c:v>6622.5</c:v>
                </c:pt>
                <c:pt idx="1">
                  <c:v>8670</c:v>
                </c:pt>
                <c:pt idx="2">
                  <c:v>29185</c:v>
                </c:pt>
                <c:pt idx="3">
                  <c:v>13388</c:v>
                </c:pt>
                <c:pt idx="4">
                  <c:v>3051</c:v>
                </c:pt>
              </c:numCache>
            </c:numRef>
          </c:val>
          <c:smooth val="0"/>
          <c:extLst>
            <c:ext xmlns:c16="http://schemas.microsoft.com/office/drawing/2014/chart" uri="{C3380CC4-5D6E-409C-BE32-E72D297353CC}">
              <c16:uniqueId val="{00000000-DF78-2D47-877E-C81F78BA839A}"/>
            </c:ext>
          </c:extLst>
        </c:ser>
        <c:dLbls>
          <c:showLegendKey val="0"/>
          <c:showVal val="0"/>
          <c:showCatName val="0"/>
          <c:showSerName val="0"/>
          <c:showPercent val="0"/>
          <c:showBubbleSize val="0"/>
        </c:dLbls>
        <c:smooth val="0"/>
        <c:axId val="702773808"/>
        <c:axId val="702766192"/>
      </c:lineChart>
      <c:catAx>
        <c:axId val="702773808"/>
        <c:scaling>
          <c:orientation val="minMax"/>
        </c:scaling>
        <c:delete val="0"/>
        <c:axPos val="b"/>
        <c:title>
          <c:tx>
            <c:rich>
              <a:bodyPr rot="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r>
                  <a:rPr lang="en-US" sz="1100" b="1"/>
                  <a:t>Month</a:t>
                </a:r>
              </a:p>
            </c:rich>
          </c:tx>
          <c:layout>
            <c:manualLayout>
              <c:xMode val="edge"/>
              <c:yMode val="edge"/>
              <c:x val="0.45702521356139719"/>
              <c:y val="0.90256285199687103"/>
            </c:manualLayout>
          </c:layout>
          <c:overlay val="0"/>
          <c:spPr>
            <a:noFill/>
            <a:ln>
              <a:noFill/>
            </a:ln>
            <a:effectLst/>
          </c:spPr>
          <c:txPr>
            <a:bodyPr rot="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2766192"/>
        <c:crosses val="autoZero"/>
        <c:auto val="1"/>
        <c:lblAlgn val="ctr"/>
        <c:lblOffset val="100"/>
        <c:noMultiLvlLbl val="0"/>
      </c:catAx>
      <c:valAx>
        <c:axId val="7027661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r>
                  <a:rPr lang="en-US" sz="1100" b="1"/>
                  <a:t>Units</a:t>
                </a:r>
                <a:r>
                  <a:rPr lang="en-US" sz="1100" b="1" baseline="0"/>
                  <a:t> Sold</a:t>
                </a:r>
                <a:endParaRPr lang="en-US" sz="1100" b="1"/>
              </a:p>
            </c:rich>
          </c:tx>
          <c:layout>
            <c:manualLayout>
              <c:xMode val="edge"/>
              <c:yMode val="edge"/>
              <c:x val="1.3873652753614196E-2"/>
              <c:y val="0.32641502470807277"/>
            </c:manualLayout>
          </c:layout>
          <c:overlay val="0"/>
          <c:spPr>
            <a:noFill/>
            <a:ln>
              <a:noFill/>
            </a:ln>
            <a:effectLst/>
          </c:spPr>
          <c:txPr>
            <a:bodyPr rot="-54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27738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[Frozen_Treats_PerformanceDashboard.xlsx]Pivot Table and Chart!PivotTable6</c:name>
    <c:fmtId val="2"/>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solidFill>
                  <a:schemeClr val="tx1"/>
                </a:solidFill>
              </a:rPr>
              <a:t>Profi</a:t>
            </a:r>
            <a:r>
              <a:rPr lang="en-US" baseline="0">
                <a:solidFill>
                  <a:schemeClr val="tx1"/>
                </a:solidFill>
              </a:rPr>
              <a:t>t Each Month</a:t>
            </a:r>
            <a:endParaRPr lang="en-US">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and Chart'!$B$49</c:f>
              <c:strCache>
                <c:ptCount val="1"/>
                <c:pt idx="0">
                  <c:v>Total</c:v>
                </c:pt>
              </c:strCache>
            </c:strRef>
          </c:tx>
          <c:spPr>
            <a:ln w="28575" cap="rnd">
              <a:solidFill>
                <a:schemeClr val="accent1"/>
              </a:solidFill>
              <a:round/>
            </a:ln>
            <a:effectLst/>
          </c:spPr>
          <c:marker>
            <c:symbol val="none"/>
          </c:marker>
          <c:cat>
            <c:strRef>
              <c:f>'Pivot Table and Chart'!$A$50:$A$55</c:f>
              <c:strCache>
                <c:ptCount val="5"/>
                <c:pt idx="0">
                  <c:v>January</c:v>
                </c:pt>
                <c:pt idx="1">
                  <c:v>September</c:v>
                </c:pt>
                <c:pt idx="2">
                  <c:v>October</c:v>
                </c:pt>
                <c:pt idx="3">
                  <c:v>November</c:v>
                </c:pt>
                <c:pt idx="4">
                  <c:v>December</c:v>
                </c:pt>
              </c:strCache>
            </c:strRef>
          </c:cat>
          <c:val>
            <c:numRef>
              <c:f>'Pivot Table and Chart'!$B$50:$B$55</c:f>
              <c:numCache>
                <c:formatCode>_("$"* #,##0_);_("$"* \(#,##0\);_("$"* "-"??_);_(@_)</c:formatCode>
                <c:ptCount val="5"/>
                <c:pt idx="0">
                  <c:v>18514.2</c:v>
                </c:pt>
                <c:pt idx="1">
                  <c:v>20677.5</c:v>
                </c:pt>
                <c:pt idx="2">
                  <c:v>62405.25</c:v>
                </c:pt>
                <c:pt idx="3">
                  <c:v>30912.5</c:v>
                </c:pt>
                <c:pt idx="4">
                  <c:v>7197.75</c:v>
                </c:pt>
              </c:numCache>
            </c:numRef>
          </c:val>
          <c:smooth val="0"/>
          <c:extLst>
            <c:ext xmlns:c16="http://schemas.microsoft.com/office/drawing/2014/chart" uri="{C3380CC4-5D6E-409C-BE32-E72D297353CC}">
              <c16:uniqueId val="{00000000-AB45-6049-9923-99FE3195F6F3}"/>
            </c:ext>
          </c:extLst>
        </c:ser>
        <c:dLbls>
          <c:showLegendKey val="0"/>
          <c:showVal val="0"/>
          <c:showCatName val="0"/>
          <c:showSerName val="0"/>
          <c:showPercent val="0"/>
          <c:showBubbleSize val="0"/>
        </c:dLbls>
        <c:smooth val="0"/>
        <c:axId val="667073408"/>
        <c:axId val="188898000"/>
      </c:lineChart>
      <c:catAx>
        <c:axId val="667073408"/>
        <c:scaling>
          <c:orientation val="minMax"/>
        </c:scaling>
        <c:delete val="0"/>
        <c:axPos val="b"/>
        <c:title>
          <c:tx>
            <c:rich>
              <a:bodyPr rot="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r>
                  <a:rPr lang="en-US" sz="1100" b="1"/>
                  <a:t>Month</a:t>
                </a:r>
              </a:p>
            </c:rich>
          </c:tx>
          <c:layout>
            <c:manualLayout>
              <c:xMode val="edge"/>
              <c:yMode val="edge"/>
              <c:x val="0.46611701662292215"/>
              <c:y val="0.87868037328667248"/>
            </c:manualLayout>
          </c:layout>
          <c:overlay val="0"/>
          <c:spPr>
            <a:noFill/>
            <a:ln>
              <a:noFill/>
            </a:ln>
            <a:effectLst/>
          </c:spPr>
          <c:txPr>
            <a:bodyPr rot="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898000"/>
        <c:crosses val="autoZero"/>
        <c:auto val="1"/>
        <c:lblAlgn val="ctr"/>
        <c:lblOffset val="100"/>
        <c:noMultiLvlLbl val="0"/>
      </c:catAx>
      <c:valAx>
        <c:axId val="1888980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r>
                  <a:rPr lang="en-US" sz="1100" b="1"/>
                  <a:t>Profit</a:t>
                </a:r>
              </a:p>
            </c:rich>
          </c:tx>
          <c:layout>
            <c:manualLayout>
              <c:xMode val="edge"/>
              <c:yMode val="edge"/>
              <c:x val="1.6666666666666666E-2"/>
              <c:y val="0.35817403032954215"/>
            </c:manualLayout>
          </c:layout>
          <c:overlay val="0"/>
          <c:spPr>
            <a:noFill/>
            <a:ln>
              <a:noFill/>
            </a:ln>
            <a:effectLst/>
          </c:spPr>
          <c:txPr>
            <a:bodyPr rot="-54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title>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70734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[Frozen_Treats_PerformanceDashboard.xlsx]Pivot Table and Chart!PivotTable7</c:name>
    <c:fmtId val="2"/>
  </c:pivotSource>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n-US"/>
              <a:t>TOtal</a:t>
            </a:r>
            <a:r>
              <a:rPr lang="en-US" baseline="0"/>
              <a:t> market profit</a:t>
            </a:r>
            <a:endParaRPr lang="en-US"/>
          </a:p>
        </c:rich>
      </c:tx>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63500" sx="102000" sy="102000" algn="ctr" rotWithShape="0">
              <a:prstClr val="black">
                <a:alpha val="20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2"/>
        <c:spPr>
          <a:solidFill>
            <a:schemeClr val="accent2"/>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3"/>
        <c:spPr>
          <a:solidFill>
            <a:schemeClr val="accent3"/>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4"/>
        <c:spPr>
          <a:solidFill>
            <a:schemeClr val="accent4"/>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5"/>
        <c:spPr>
          <a:solidFill>
            <a:schemeClr val="accent5"/>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6"/>
        <c:spPr>
          <a:solidFill>
            <a:schemeClr val="accent6"/>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7"/>
        <c:spPr>
          <a:solidFill>
            <a:schemeClr val="accent1">
              <a:lumMod val="60000"/>
            </a:schemeClr>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8"/>
        <c:spPr>
          <a:solidFill>
            <a:schemeClr val="accent2">
              <a:lumMod val="60000"/>
            </a:schemeClr>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9"/>
        <c:spPr>
          <a:solidFill>
            <a:schemeClr val="accent3">
              <a:lumMod val="60000"/>
            </a:schemeClr>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10"/>
        <c:spPr>
          <a:solidFill>
            <a:schemeClr val="accent4">
              <a:lumMod val="60000"/>
            </a:schemeClr>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11"/>
        <c:spPr>
          <a:solidFill>
            <a:schemeClr val="accent5">
              <a:lumMod val="60000"/>
            </a:schemeClr>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12"/>
        <c:spPr>
          <a:solidFill>
            <a:schemeClr val="accent1"/>
          </a:solidFill>
          <a:ln>
            <a:noFill/>
          </a:ln>
          <a:effectLst>
            <a:outerShdw blurRad="63500" sx="102000" sy="102000" algn="ctr"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3"/>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4"/>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5"/>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6"/>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7"/>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8"/>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9"/>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20"/>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21"/>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22"/>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23"/>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24"/>
        <c:spPr>
          <a:solidFill>
            <a:schemeClr val="accent1"/>
          </a:solidFill>
          <a:ln>
            <a:noFill/>
          </a:ln>
          <a:effectLst>
            <a:outerShdw blurRad="63500" sx="102000" sy="102000" algn="ctr"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25"/>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26"/>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27"/>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28"/>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29"/>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30"/>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31"/>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32"/>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33"/>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34"/>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35"/>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'Pivot Table and Chart'!$B$67</c:f>
              <c:strCache>
                <c:ptCount val="1"/>
                <c:pt idx="0">
                  <c:v>Total</c:v>
                </c:pt>
              </c:strCache>
            </c:strRef>
          </c:tx>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1-839D-D94A-BF78-D85BBD4629F6}"/>
              </c:ext>
            </c:extLst>
          </c:dPt>
          <c:dPt>
            <c:idx val="1"/>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839D-D94A-BF78-D85BBD4629F6}"/>
              </c:ext>
            </c:extLst>
          </c:dPt>
          <c:dPt>
            <c:idx val="2"/>
            <c:bubble3D val="0"/>
            <c:spPr>
              <a:solidFill>
                <a:schemeClr val="accent3"/>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5-839D-D94A-BF78-D85BBD4629F6}"/>
              </c:ext>
            </c:extLst>
          </c:dPt>
          <c:dPt>
            <c:idx val="3"/>
            <c:bubble3D val="0"/>
            <c:spPr>
              <a:solidFill>
                <a:schemeClr val="accent4"/>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7-839D-D94A-BF78-D85BBD4629F6}"/>
              </c:ext>
            </c:extLst>
          </c:dPt>
          <c:dPt>
            <c:idx val="4"/>
            <c:bubble3D val="0"/>
            <c:spPr>
              <a:solidFill>
                <a:schemeClr val="accent5"/>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9-839D-D94A-BF78-D85BBD4629F6}"/>
              </c:ext>
            </c:extLst>
          </c:dPt>
          <c:dPt>
            <c:idx val="5"/>
            <c:bubble3D val="0"/>
            <c:spPr>
              <a:solidFill>
                <a:schemeClr val="accent6"/>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B-839D-D94A-BF78-D85BBD4629F6}"/>
              </c:ext>
            </c:extLst>
          </c:dPt>
          <c:dPt>
            <c:idx val="6"/>
            <c:bubble3D val="0"/>
            <c:spPr>
              <a:solidFill>
                <a:schemeClr val="accent1">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D-839D-D94A-BF78-D85BBD4629F6}"/>
              </c:ext>
            </c:extLst>
          </c:dPt>
          <c:dPt>
            <c:idx val="7"/>
            <c:bubble3D val="0"/>
            <c:spPr>
              <a:solidFill>
                <a:schemeClr val="accent2">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F-839D-D94A-BF78-D85BBD4629F6}"/>
              </c:ext>
            </c:extLst>
          </c:dPt>
          <c:dPt>
            <c:idx val="8"/>
            <c:bubble3D val="0"/>
            <c:spPr>
              <a:solidFill>
                <a:schemeClr val="accent3">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1-839D-D94A-BF78-D85BBD4629F6}"/>
              </c:ext>
            </c:extLst>
          </c:dPt>
          <c:dPt>
            <c:idx val="9"/>
            <c:bubble3D val="0"/>
            <c:spPr>
              <a:solidFill>
                <a:schemeClr val="accent4">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3-839D-D94A-BF78-D85BBD4629F6}"/>
              </c:ext>
            </c:extLst>
          </c:dPt>
          <c:dPt>
            <c:idx val="10"/>
            <c:bubble3D val="0"/>
            <c:spPr>
              <a:solidFill>
                <a:schemeClr val="accent5">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5-839D-D94A-BF78-D85BBD4629F6}"/>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1-839D-D94A-BF78-D85BBD4629F6}"/>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3-839D-D94A-BF78-D85BBD4629F6}"/>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5-839D-D94A-BF78-D85BBD4629F6}"/>
                </c:ext>
              </c:extLst>
            </c:dLbl>
            <c:dLbl>
              <c:idx val="3"/>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7-839D-D94A-BF78-D85BBD4629F6}"/>
                </c:ext>
              </c:extLst>
            </c:dLbl>
            <c:dLbl>
              <c:idx val="4"/>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9-839D-D94A-BF78-D85BBD4629F6}"/>
                </c:ext>
              </c:extLst>
            </c:dLbl>
            <c:dLbl>
              <c:idx val="5"/>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B-839D-D94A-BF78-D85BBD4629F6}"/>
                </c:ext>
              </c:extLst>
            </c:dLbl>
            <c:dLbl>
              <c:idx val="6"/>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lumMod val="60000"/>
                        </a:schemeClr>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D-839D-D94A-BF78-D85BBD4629F6}"/>
                </c:ext>
              </c:extLst>
            </c:dLbl>
            <c:dLbl>
              <c:idx val="7"/>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lumMod val="60000"/>
                        </a:schemeClr>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F-839D-D94A-BF78-D85BBD4629F6}"/>
                </c:ext>
              </c:extLst>
            </c:dLbl>
            <c:dLbl>
              <c:idx val="8"/>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lumMod val="60000"/>
                        </a:schemeClr>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11-839D-D94A-BF78-D85BBD4629F6}"/>
                </c:ext>
              </c:extLst>
            </c:dLbl>
            <c:dLbl>
              <c:idx val="9"/>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lumMod val="60000"/>
                        </a:schemeClr>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13-839D-D94A-BF78-D85BBD4629F6}"/>
                </c:ext>
              </c:extLst>
            </c:dLbl>
            <c:dLbl>
              <c:idx val="1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lumMod val="60000"/>
                        </a:schemeClr>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15-839D-D94A-BF78-D85BBD4629F6}"/>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 and Chart'!$A$68:$A$79</c:f>
              <c:strCache>
                <c:ptCount val="11"/>
                <c:pt idx="0">
                  <c:v>Australia</c:v>
                </c:pt>
                <c:pt idx="1">
                  <c:v>Brazil</c:v>
                </c:pt>
                <c:pt idx="2">
                  <c:v>Canada</c:v>
                </c:pt>
                <c:pt idx="3">
                  <c:v>Chile</c:v>
                </c:pt>
                <c:pt idx="4">
                  <c:v>China</c:v>
                </c:pt>
                <c:pt idx="5">
                  <c:v>France</c:v>
                </c:pt>
                <c:pt idx="6">
                  <c:v>India</c:v>
                </c:pt>
                <c:pt idx="7">
                  <c:v>Italy</c:v>
                </c:pt>
                <c:pt idx="8">
                  <c:v>Nigeria</c:v>
                </c:pt>
                <c:pt idx="9">
                  <c:v>South Africa </c:v>
                </c:pt>
                <c:pt idx="10">
                  <c:v>USA</c:v>
                </c:pt>
              </c:strCache>
            </c:strRef>
          </c:cat>
          <c:val>
            <c:numRef>
              <c:f>'Pivot Table and Chart'!$B$68:$B$79</c:f>
              <c:numCache>
                <c:formatCode>_("$"* #,##0.00_);_("$"* \(#,##0.00\);_("$"* "-"??_);_(@_)</c:formatCode>
                <c:ptCount val="11"/>
                <c:pt idx="0">
                  <c:v>26244.5</c:v>
                </c:pt>
                <c:pt idx="1">
                  <c:v>72249.100000000006</c:v>
                </c:pt>
                <c:pt idx="2">
                  <c:v>36031.25</c:v>
                </c:pt>
                <c:pt idx="3">
                  <c:v>139707.20000000001</c:v>
                </c:pt>
                <c:pt idx="4">
                  <c:v>3528.25</c:v>
                </c:pt>
                <c:pt idx="5">
                  <c:v>57028.3</c:v>
                </c:pt>
                <c:pt idx="6">
                  <c:v>8611.9500000000007</c:v>
                </c:pt>
                <c:pt idx="7">
                  <c:v>46718</c:v>
                </c:pt>
                <c:pt idx="8">
                  <c:v>16464.75</c:v>
                </c:pt>
                <c:pt idx="9">
                  <c:v>7695</c:v>
                </c:pt>
                <c:pt idx="10">
                  <c:v>26602.85</c:v>
                </c:pt>
              </c:numCache>
            </c:numRef>
          </c:val>
          <c:extLst>
            <c:ext xmlns:c16="http://schemas.microsoft.com/office/drawing/2014/chart" uri="{C3380CC4-5D6E-409C-BE32-E72D297353CC}">
              <c16:uniqueId val="{00000016-839D-D94A-BF78-D85BBD4629F6}"/>
            </c:ext>
          </c:extLst>
        </c:ser>
        <c:dLbls>
          <c:dLblPos val="outEnd"/>
          <c:showLegendKey val="0"/>
          <c:showVal val="0"/>
          <c:showCatName val="0"/>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8</xdr:col>
      <xdr:colOff>619512</xdr:colOff>
      <xdr:row>4</xdr:row>
      <xdr:rowOff>9913</xdr:rowOff>
    </xdr:from>
    <xdr:to>
      <xdr:col>15</xdr:col>
      <xdr:colOff>202046</xdr:colOff>
      <xdr:row>20</xdr:row>
      <xdr:rowOff>41640</xdr:rowOff>
    </xdr:to>
    <xdr:graphicFrame macro="">
      <xdr:nvGraphicFramePr>
        <xdr:cNvPr id="2" name="Chart 1">
          <a:extLst>
            <a:ext uri="{FF2B5EF4-FFF2-40B4-BE49-F238E27FC236}">
              <a16:creationId xmlns:a16="http://schemas.microsoft.com/office/drawing/2014/main" id="{937D8EE0-E0EE-F464-7AE8-EB35196AFA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645410</xdr:colOff>
      <xdr:row>27</xdr:row>
      <xdr:rowOff>0</xdr:rowOff>
    </xdr:from>
    <xdr:to>
      <xdr:col>15</xdr:col>
      <xdr:colOff>187377</xdr:colOff>
      <xdr:row>41</xdr:row>
      <xdr:rowOff>90159</xdr:rowOff>
    </xdr:to>
    <xdr:graphicFrame macro="">
      <xdr:nvGraphicFramePr>
        <xdr:cNvPr id="4" name="Chart 3">
          <a:extLst>
            <a:ext uri="{FF2B5EF4-FFF2-40B4-BE49-F238E27FC236}">
              <a16:creationId xmlns:a16="http://schemas.microsoft.com/office/drawing/2014/main" id="{93207F05-7A38-0499-6EB4-3A34201996C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657426</xdr:colOff>
      <xdr:row>44</xdr:row>
      <xdr:rowOff>181236</xdr:rowOff>
    </xdr:from>
    <xdr:to>
      <xdr:col>15</xdr:col>
      <xdr:colOff>187377</xdr:colOff>
      <xdr:row>60</xdr:row>
      <xdr:rowOff>112058</xdr:rowOff>
    </xdr:to>
    <xdr:graphicFrame macro="">
      <xdr:nvGraphicFramePr>
        <xdr:cNvPr id="5" name="Chart 4">
          <a:extLst>
            <a:ext uri="{FF2B5EF4-FFF2-40B4-BE49-F238E27FC236}">
              <a16:creationId xmlns:a16="http://schemas.microsoft.com/office/drawing/2014/main" id="{7B6B9686-8546-F3CF-4278-4912014E772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652057</xdr:colOff>
      <xdr:row>62</xdr:row>
      <xdr:rowOff>101601</xdr:rowOff>
    </xdr:from>
    <xdr:to>
      <xdr:col>15</xdr:col>
      <xdr:colOff>169334</xdr:colOff>
      <xdr:row>83</xdr:row>
      <xdr:rowOff>152401</xdr:rowOff>
    </xdr:to>
    <xdr:graphicFrame macro="">
      <xdr:nvGraphicFramePr>
        <xdr:cNvPr id="6" name="Chart 5">
          <a:extLst>
            <a:ext uri="{FF2B5EF4-FFF2-40B4-BE49-F238E27FC236}">
              <a16:creationId xmlns:a16="http://schemas.microsoft.com/office/drawing/2014/main" id="{DED8B246-CD53-0A46-80A1-7C03FE15EA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152400</xdr:colOff>
      <xdr:row>19</xdr:row>
      <xdr:rowOff>84667</xdr:rowOff>
    </xdr:from>
    <xdr:to>
      <xdr:col>8</xdr:col>
      <xdr:colOff>303498</xdr:colOff>
      <xdr:row>53</xdr:row>
      <xdr:rowOff>82072</xdr:rowOff>
    </xdr:to>
    <xdr:graphicFrame macro="">
      <xdr:nvGraphicFramePr>
        <xdr:cNvPr id="2" name="Chart 1">
          <a:extLst>
            <a:ext uri="{FF2B5EF4-FFF2-40B4-BE49-F238E27FC236}">
              <a16:creationId xmlns:a16="http://schemas.microsoft.com/office/drawing/2014/main" id="{41FEEA7A-8D3A-6943-ABFD-89CA45C7C7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558800</xdr:colOff>
      <xdr:row>19</xdr:row>
      <xdr:rowOff>101601</xdr:rowOff>
    </xdr:from>
    <xdr:to>
      <xdr:col>18</xdr:col>
      <xdr:colOff>84667</xdr:colOff>
      <xdr:row>37</xdr:row>
      <xdr:rowOff>4234</xdr:rowOff>
    </xdr:to>
    <xdr:graphicFrame macro="">
      <xdr:nvGraphicFramePr>
        <xdr:cNvPr id="3" name="Chart 2">
          <a:extLst>
            <a:ext uri="{FF2B5EF4-FFF2-40B4-BE49-F238E27FC236}">
              <a16:creationId xmlns:a16="http://schemas.microsoft.com/office/drawing/2014/main" id="{F02BCA7E-14D2-4145-BBCD-81EFF4C4D6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584200</xdr:colOff>
      <xdr:row>38</xdr:row>
      <xdr:rowOff>67733</xdr:rowOff>
    </xdr:from>
    <xdr:to>
      <xdr:col>18</xdr:col>
      <xdr:colOff>67733</xdr:colOff>
      <xdr:row>53</xdr:row>
      <xdr:rowOff>82072</xdr:rowOff>
    </xdr:to>
    <xdr:graphicFrame macro="">
      <xdr:nvGraphicFramePr>
        <xdr:cNvPr id="4" name="Chart 3">
          <a:extLst>
            <a:ext uri="{FF2B5EF4-FFF2-40B4-BE49-F238E27FC236}">
              <a16:creationId xmlns:a16="http://schemas.microsoft.com/office/drawing/2014/main" id="{4C032846-27E2-C740-A9CE-C74ECEB303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135468</xdr:colOff>
      <xdr:row>8</xdr:row>
      <xdr:rowOff>67733</xdr:rowOff>
    </xdr:from>
    <xdr:to>
      <xdr:col>13</xdr:col>
      <xdr:colOff>338667</xdr:colOff>
      <xdr:row>17</xdr:row>
      <xdr:rowOff>158702</xdr:rowOff>
    </xdr:to>
    <mc:AlternateContent xmlns:mc="http://schemas.openxmlformats.org/markup-compatibility/2006" xmlns:tsle="http://schemas.microsoft.com/office/drawing/2012/timeslicer">
      <mc:Choice Requires="tsle">
        <xdr:graphicFrame macro="">
          <xdr:nvGraphicFramePr>
            <xdr:cNvPr id="5" name="Date">
              <a:extLst>
                <a:ext uri="{FF2B5EF4-FFF2-40B4-BE49-F238E27FC236}">
                  <a16:creationId xmlns:a16="http://schemas.microsoft.com/office/drawing/2014/main" id="{C0380AE0-61B4-585F-06B4-CEEFEEB3EBFF}"/>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135468" y="1286933"/>
              <a:ext cx="11760199" cy="1919769"/>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13</xdr:col>
      <xdr:colOff>677334</xdr:colOff>
      <xdr:row>8</xdr:row>
      <xdr:rowOff>16934</xdr:rowOff>
    </xdr:from>
    <xdr:to>
      <xdr:col>18</xdr:col>
      <xdr:colOff>101600</xdr:colOff>
      <xdr:row>18</xdr:row>
      <xdr:rowOff>1</xdr:rowOff>
    </xdr:to>
    <mc:AlternateContent xmlns:mc="http://schemas.openxmlformats.org/markup-compatibility/2006" xmlns:a14="http://schemas.microsoft.com/office/drawing/2010/main">
      <mc:Choice Requires="a14">
        <xdr:graphicFrame macro="">
          <xdr:nvGraphicFramePr>
            <xdr:cNvPr id="6" name="Flavor ">
              <a:extLst>
                <a:ext uri="{FF2B5EF4-FFF2-40B4-BE49-F238E27FC236}">
                  <a16:creationId xmlns:a16="http://schemas.microsoft.com/office/drawing/2014/main" id="{CB31261E-58FA-BCC9-27CC-AB2E1CE43A41}"/>
                </a:ext>
              </a:extLst>
            </xdr:cNvPr>
            <xdr:cNvGraphicFramePr/>
          </xdr:nvGraphicFramePr>
          <xdr:xfrm>
            <a:off x="0" y="0"/>
            <a:ext cx="0" cy="0"/>
          </xdr:xfrm>
          <a:graphic>
            <a:graphicData uri="http://schemas.microsoft.com/office/drawing/2010/slicer">
              <sle:slicer xmlns:sle="http://schemas.microsoft.com/office/drawing/2010/slicer" name="Flavor "/>
            </a:graphicData>
          </a:graphic>
        </xdr:graphicFrame>
      </mc:Choice>
      <mc:Fallback xmlns="">
        <xdr:sp macro="" textlink="">
          <xdr:nvSpPr>
            <xdr:cNvPr id="0" name=""/>
            <xdr:cNvSpPr>
              <a:spLocks noTextEdit="1"/>
            </xdr:cNvSpPr>
          </xdr:nvSpPr>
          <xdr:spPr>
            <a:xfrm>
              <a:off x="12234334" y="1236134"/>
              <a:ext cx="3615266" cy="201506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228600</xdr:colOff>
      <xdr:row>8</xdr:row>
      <xdr:rowOff>16933</xdr:rowOff>
    </xdr:from>
    <xdr:to>
      <xdr:col>24</xdr:col>
      <xdr:colOff>0</xdr:colOff>
      <xdr:row>22</xdr:row>
      <xdr:rowOff>127000</xdr:rowOff>
    </xdr:to>
    <mc:AlternateContent xmlns:mc="http://schemas.openxmlformats.org/markup-compatibility/2006" xmlns:a14="http://schemas.microsoft.com/office/drawing/2010/main">
      <mc:Choice Requires="a14">
        <xdr:graphicFrame macro="">
          <xdr:nvGraphicFramePr>
            <xdr:cNvPr id="7" name="Country ">
              <a:extLst>
                <a:ext uri="{FF2B5EF4-FFF2-40B4-BE49-F238E27FC236}">
                  <a16:creationId xmlns:a16="http://schemas.microsoft.com/office/drawing/2014/main" id="{E8EB62FB-DED8-8C54-D447-7D78D56D7367}"/>
                </a:ext>
              </a:extLst>
            </xdr:cNvPr>
            <xdr:cNvGraphicFramePr/>
          </xdr:nvGraphicFramePr>
          <xdr:xfrm>
            <a:off x="0" y="0"/>
            <a:ext cx="0" cy="0"/>
          </xdr:xfrm>
          <a:graphic>
            <a:graphicData uri="http://schemas.microsoft.com/office/drawing/2010/slicer">
              <sle:slicer xmlns:sle="http://schemas.microsoft.com/office/drawing/2010/slicer" name="Country "/>
            </a:graphicData>
          </a:graphic>
        </xdr:graphicFrame>
      </mc:Choice>
      <mc:Fallback xmlns="">
        <xdr:sp macro="" textlink="">
          <xdr:nvSpPr>
            <xdr:cNvPr id="0" name=""/>
            <xdr:cNvSpPr>
              <a:spLocks noTextEdit="1"/>
            </xdr:cNvSpPr>
          </xdr:nvSpPr>
          <xdr:spPr>
            <a:xfrm>
              <a:off x="15976600" y="1236133"/>
              <a:ext cx="4800600" cy="295486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18</xdr:col>
      <xdr:colOff>228601</xdr:colOff>
      <xdr:row>23</xdr:row>
      <xdr:rowOff>76200</xdr:rowOff>
    </xdr:from>
    <xdr:to>
      <xdr:col>24</xdr:col>
      <xdr:colOff>50801</xdr:colOff>
      <xdr:row>53</xdr:row>
      <xdr:rowOff>76200</xdr:rowOff>
    </xdr:to>
    <xdr:graphicFrame macro="">
      <xdr:nvGraphicFramePr>
        <xdr:cNvPr id="8" name="Chart 7">
          <a:extLst>
            <a:ext uri="{FF2B5EF4-FFF2-40B4-BE49-F238E27FC236}">
              <a16:creationId xmlns:a16="http://schemas.microsoft.com/office/drawing/2014/main" id="{A5BE0FF0-A6F6-EB48-ACBC-0C9EAF13E4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353934</xdr:colOff>
      <xdr:row>5</xdr:row>
      <xdr:rowOff>145738</xdr:rowOff>
    </xdr:from>
    <xdr:to>
      <xdr:col>5</xdr:col>
      <xdr:colOff>770328</xdr:colOff>
      <xdr:row>7</xdr:row>
      <xdr:rowOff>145738</xdr:rowOff>
    </xdr:to>
    <xdr:sp macro="" textlink="'Pivot Table and Chart'!B94">
      <xdr:nvSpPr>
        <xdr:cNvPr id="9" name="TextBox 8">
          <a:extLst>
            <a:ext uri="{FF2B5EF4-FFF2-40B4-BE49-F238E27FC236}">
              <a16:creationId xmlns:a16="http://schemas.microsoft.com/office/drawing/2014/main" id="{EAC1CBB5-1BD2-4888-BE62-6B386D8A67AC}"/>
            </a:ext>
          </a:extLst>
        </xdr:cNvPr>
        <xdr:cNvSpPr txBox="1"/>
      </xdr:nvSpPr>
      <xdr:spPr>
        <a:xfrm>
          <a:off x="353934" y="1082623"/>
          <a:ext cx="5225738" cy="957705"/>
        </a:xfrm>
        <a:prstGeom prst="roundRect">
          <a:avLst/>
        </a:prstGeom>
        <a:solidFill>
          <a:schemeClr val="accent1">
            <a:lumMod val="40000"/>
            <a:lumOff val="60000"/>
          </a:schemeClr>
        </a:solidFill>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b"/>
        <a:lstStyle/>
        <a:p>
          <a:pPr algn="ctr"/>
          <a:fld id="{6732A2AB-1432-C241-AC59-9677F1DB5907}" type="TxLink">
            <a:rPr lang="en-US" sz="3200" b="0" i="0" u="none" strike="noStrike">
              <a:solidFill>
                <a:srgbClr val="000000"/>
              </a:solidFill>
              <a:latin typeface="Calibri"/>
              <a:cs typeface="Calibri"/>
            </a:rPr>
            <a:pPr algn="ctr"/>
            <a:t>475</a:t>
          </a:fld>
          <a:endParaRPr lang="en-US" sz="4400"/>
        </a:p>
      </xdr:txBody>
    </xdr:sp>
    <xdr:clientData/>
  </xdr:twoCellAnchor>
  <xdr:twoCellAnchor>
    <xdr:from>
      <xdr:col>0</xdr:col>
      <xdr:colOff>624590</xdr:colOff>
      <xdr:row>5</xdr:row>
      <xdr:rowOff>208196</xdr:rowOff>
    </xdr:from>
    <xdr:to>
      <xdr:col>5</xdr:col>
      <xdr:colOff>520491</xdr:colOff>
      <xdr:row>6</xdr:row>
      <xdr:rowOff>62458</xdr:rowOff>
    </xdr:to>
    <xdr:sp macro="" textlink="">
      <xdr:nvSpPr>
        <xdr:cNvPr id="13" name="TextBox 12">
          <a:extLst>
            <a:ext uri="{FF2B5EF4-FFF2-40B4-BE49-F238E27FC236}">
              <a16:creationId xmlns:a16="http://schemas.microsoft.com/office/drawing/2014/main" id="{3A945859-DCC9-9559-3D45-44478E4CB651}"/>
            </a:ext>
          </a:extLst>
        </xdr:cNvPr>
        <xdr:cNvSpPr txBox="1"/>
      </xdr:nvSpPr>
      <xdr:spPr>
        <a:xfrm>
          <a:off x="624590" y="1145081"/>
          <a:ext cx="4705245" cy="333115"/>
        </a:xfrm>
        <a:prstGeom prst="rect">
          <a:avLst/>
        </a:prstGeom>
        <a:solidFill>
          <a:schemeClr val="accent1">
            <a:lumMod val="40000"/>
            <a:lumOff val="6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800"/>
            <a:t>Total Number of Sales</a:t>
          </a:r>
        </a:p>
      </xdr:txBody>
    </xdr:sp>
    <xdr:clientData/>
  </xdr:twoCellAnchor>
  <xdr:twoCellAnchor>
    <xdr:from>
      <xdr:col>8</xdr:col>
      <xdr:colOff>520492</xdr:colOff>
      <xdr:row>5</xdr:row>
      <xdr:rowOff>145738</xdr:rowOff>
    </xdr:from>
    <xdr:to>
      <xdr:col>14</xdr:col>
      <xdr:colOff>749509</xdr:colOff>
      <xdr:row>7</xdr:row>
      <xdr:rowOff>145738</xdr:rowOff>
    </xdr:to>
    <xdr:sp macro="" textlink="'Pivot Table and Chart'!B93">
      <xdr:nvSpPr>
        <xdr:cNvPr id="14" name="TextBox 13">
          <a:extLst>
            <a:ext uri="{FF2B5EF4-FFF2-40B4-BE49-F238E27FC236}">
              <a16:creationId xmlns:a16="http://schemas.microsoft.com/office/drawing/2014/main" id="{6986413B-5A6F-A941-947E-EA505CCF17E1}"/>
            </a:ext>
          </a:extLst>
        </xdr:cNvPr>
        <xdr:cNvSpPr txBox="1"/>
      </xdr:nvSpPr>
      <xdr:spPr>
        <a:xfrm>
          <a:off x="7828197" y="1082623"/>
          <a:ext cx="5225738" cy="957705"/>
        </a:xfrm>
        <a:prstGeom prst="roundRect">
          <a:avLst/>
        </a:prstGeom>
        <a:solidFill>
          <a:schemeClr val="accent1">
            <a:lumMod val="40000"/>
            <a:lumOff val="60000"/>
          </a:schemeClr>
        </a:solidFill>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b"/>
        <a:lstStyle/>
        <a:p>
          <a:pPr algn="ctr"/>
          <a:fld id="{93886A45-6BAE-D946-9BDE-8841B827AE6D}" type="TxLink">
            <a:rPr lang="en-US" sz="3200" b="0" i="0" u="none" strike="noStrike">
              <a:solidFill>
                <a:srgbClr val="000000"/>
              </a:solidFill>
              <a:latin typeface="Calibri"/>
              <a:cs typeface="Calibri"/>
            </a:rPr>
            <a:t>359</a:t>
          </a:fld>
          <a:endParaRPr lang="en-US" sz="9600"/>
        </a:p>
      </xdr:txBody>
    </xdr:sp>
    <xdr:clientData/>
  </xdr:twoCellAnchor>
  <xdr:twoCellAnchor>
    <xdr:from>
      <xdr:col>17</xdr:col>
      <xdr:colOff>270655</xdr:colOff>
      <xdr:row>5</xdr:row>
      <xdr:rowOff>104099</xdr:rowOff>
    </xdr:from>
    <xdr:to>
      <xdr:col>23</xdr:col>
      <xdr:colOff>499672</xdr:colOff>
      <xdr:row>7</xdr:row>
      <xdr:rowOff>104099</xdr:rowOff>
    </xdr:to>
    <xdr:sp macro="" textlink="'Pivot Table and Chart'!B92">
      <xdr:nvSpPr>
        <xdr:cNvPr id="15" name="TextBox 14">
          <a:extLst>
            <a:ext uri="{FF2B5EF4-FFF2-40B4-BE49-F238E27FC236}">
              <a16:creationId xmlns:a16="http://schemas.microsoft.com/office/drawing/2014/main" id="{08F76A96-E07A-074D-84EF-730ACC165D33}"/>
            </a:ext>
          </a:extLst>
        </xdr:cNvPr>
        <xdr:cNvSpPr txBox="1"/>
      </xdr:nvSpPr>
      <xdr:spPr>
        <a:xfrm>
          <a:off x="15073442" y="1040984"/>
          <a:ext cx="5225738" cy="957705"/>
        </a:xfrm>
        <a:prstGeom prst="roundRect">
          <a:avLst/>
        </a:prstGeom>
        <a:solidFill>
          <a:schemeClr val="accent1">
            <a:lumMod val="40000"/>
            <a:lumOff val="60000"/>
          </a:schemeClr>
        </a:solidFill>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b"/>
        <a:lstStyle/>
        <a:p>
          <a:pPr algn="ctr"/>
          <a:fld id="{798C8B08-0372-A640-94AA-D6495B311D1B}" type="TxLink">
            <a:rPr lang="en-US" sz="3200" b="0" i="0" u="none" strike="noStrike">
              <a:solidFill>
                <a:srgbClr val="000000"/>
              </a:solidFill>
              <a:latin typeface="Calibri"/>
              <a:cs typeface="Calibri"/>
            </a:rPr>
            <a:t>116</a:t>
          </a:fld>
          <a:endParaRPr lang="en-US" sz="9600"/>
        </a:p>
      </xdr:txBody>
    </xdr:sp>
    <xdr:clientData/>
  </xdr:twoCellAnchor>
  <xdr:twoCellAnchor>
    <xdr:from>
      <xdr:col>8</xdr:col>
      <xdr:colOff>811967</xdr:colOff>
      <xdr:row>5</xdr:row>
      <xdr:rowOff>249836</xdr:rowOff>
    </xdr:from>
    <xdr:to>
      <xdr:col>14</xdr:col>
      <xdr:colOff>603771</xdr:colOff>
      <xdr:row>6</xdr:row>
      <xdr:rowOff>41639</xdr:rowOff>
    </xdr:to>
    <xdr:sp macro="" textlink="">
      <xdr:nvSpPr>
        <xdr:cNvPr id="17" name="TextBox 16">
          <a:extLst>
            <a:ext uri="{FF2B5EF4-FFF2-40B4-BE49-F238E27FC236}">
              <a16:creationId xmlns:a16="http://schemas.microsoft.com/office/drawing/2014/main" id="{4C128521-7F8B-1335-F477-8DF7DA6CB2EC}"/>
            </a:ext>
          </a:extLst>
        </xdr:cNvPr>
        <xdr:cNvSpPr txBox="1"/>
      </xdr:nvSpPr>
      <xdr:spPr>
        <a:xfrm>
          <a:off x="8119672" y="1186721"/>
          <a:ext cx="4788525" cy="270656"/>
        </a:xfrm>
        <a:prstGeom prst="rect">
          <a:avLst/>
        </a:prstGeom>
        <a:solidFill>
          <a:schemeClr val="accent1">
            <a:lumMod val="40000"/>
            <a:lumOff val="6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a:t>Latest Year</a:t>
          </a:r>
          <a:r>
            <a:rPr lang="en-US" sz="1800" baseline="0"/>
            <a:t> Sales</a:t>
          </a:r>
          <a:endParaRPr lang="en-US" sz="1800"/>
        </a:p>
      </xdr:txBody>
    </xdr:sp>
    <xdr:clientData/>
  </xdr:twoCellAnchor>
  <xdr:twoCellAnchor>
    <xdr:from>
      <xdr:col>17</xdr:col>
      <xdr:colOff>624590</xdr:colOff>
      <xdr:row>5</xdr:row>
      <xdr:rowOff>208197</xdr:rowOff>
    </xdr:from>
    <xdr:to>
      <xdr:col>23</xdr:col>
      <xdr:colOff>291476</xdr:colOff>
      <xdr:row>6</xdr:row>
      <xdr:rowOff>62459</xdr:rowOff>
    </xdr:to>
    <xdr:sp macro="" textlink="">
      <xdr:nvSpPr>
        <xdr:cNvPr id="19" name="TextBox 18">
          <a:extLst>
            <a:ext uri="{FF2B5EF4-FFF2-40B4-BE49-F238E27FC236}">
              <a16:creationId xmlns:a16="http://schemas.microsoft.com/office/drawing/2014/main" id="{03F7C45D-C96C-B591-3745-D0F36F579553}"/>
            </a:ext>
          </a:extLst>
        </xdr:cNvPr>
        <xdr:cNvSpPr txBox="1"/>
      </xdr:nvSpPr>
      <xdr:spPr>
        <a:xfrm>
          <a:off x="15427377" y="1145082"/>
          <a:ext cx="4663607" cy="333115"/>
        </a:xfrm>
        <a:prstGeom prst="rect">
          <a:avLst/>
        </a:prstGeom>
        <a:solidFill>
          <a:schemeClr val="accent1">
            <a:lumMod val="40000"/>
            <a:lumOff val="6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800"/>
            <a:t>First Year Sales</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200.75398159722" createdVersion="8" refreshedVersion="8" minRefreshableVersion="3" recordCount="475" xr:uid="{7B249441-2998-D04B-BB7C-C85023AA1DBF}">
  <cacheSource type="worksheet">
    <worksheetSource name="Table1"/>
  </cacheSource>
  <cacheFields count="17">
    <cacheField name="Customer" numFmtId="0">
      <sharedItems containsSemiMixedTypes="0" containsString="0" containsNumber="1" containsInteger="1" minValue="1" maxValue="5"/>
    </cacheField>
    <cacheField name="OrderID" numFmtId="1">
      <sharedItems containsSemiMixedTypes="0" containsString="0" containsNumber="1" containsInteger="1" minValue="103112" maxValue="899743"/>
    </cacheField>
    <cacheField name="Product" numFmtId="0">
      <sharedItems/>
    </cacheField>
    <cacheField name="Flavor " numFmtId="0">
      <sharedItems count="6">
        <s v="Cookies&amp;Cream"/>
        <s v="Strawberry"/>
        <s v="Chocolate"/>
        <s v="Vanilla"/>
        <s v="Lemon"/>
        <s v="Mint Chocolate Chip"/>
      </sharedItems>
    </cacheField>
    <cacheField name="Continent" numFmtId="0">
      <sharedItems/>
    </cacheField>
    <cacheField name="Country " numFmtId="0">
      <sharedItems count="19">
        <s v="France"/>
        <s v="South Africa "/>
        <s v="Canada"/>
        <s v="USA"/>
        <s v="Chile"/>
        <s v="Australia"/>
        <s v="Brazil"/>
        <s v="Italy"/>
        <s v="Nigeria"/>
        <s v="China"/>
        <s v="India"/>
        <s v="Argentina" u="1"/>
        <s v="Spain" u="1"/>
        <s v="Spain " u="1"/>
        <s v="Greece" u="1"/>
        <s v="Greece " u="1"/>
        <s v="Portugal" u="1"/>
        <s v="Portugal " u="1"/>
        <s v="Italy " u="1"/>
      </sharedItems>
    </cacheField>
    <cacheField name="Season" numFmtId="0">
      <sharedItems/>
    </cacheField>
    <cacheField name="Date" numFmtId="14">
      <sharedItems containsSemiMixedTypes="0" containsNonDate="0" containsDate="1" containsString="0" minDate="2019-09-01T00:00:00" maxDate="2020-12-02T00:00:00" count="19">
        <d v="2020-09-04T00:00:00"/>
        <d v="2020-05-04T00:00:00"/>
        <d v="2020-07-04T00:00:00"/>
        <d v="2020-08-01T00:00:00"/>
        <d v="2020-06-01T00:00:00"/>
        <d v="2020-04-01T00:00:00"/>
        <d v="2020-07-01T00:00:00"/>
        <d v="2020-01-01T00:00:00"/>
        <d v="2020-05-01T00:00:00"/>
        <d v="2019-09-01T00:00:00"/>
        <d v="2020-02-01T00:00:00"/>
        <d v="2019-11-01T00:00:00"/>
        <d v="2020-09-01T00:00:00"/>
        <d v="2020-03-01T00:00:00"/>
        <d v="2019-10-01T00:00:00"/>
        <d v="2020-12-01T00:00:00"/>
        <d v="2020-11-01T00:00:00"/>
        <d v="2020-10-01T00:00:00"/>
        <d v="2019-12-01T00:00:00"/>
      </sharedItems>
      <fieldGroup par="16" base="7">
        <rangePr groupBy="months" startDate="2019-09-01T00:00:00" endDate="2020-12-02T00:00:00"/>
        <groupItems count="14">
          <s v="&lt;9/1/19"/>
          <s v="Jan"/>
          <s v="Feb"/>
          <s v="Mar"/>
          <s v="Apr"/>
          <s v="May"/>
          <s v="Jun"/>
          <s v="Jul"/>
          <s v="Aug"/>
          <s v="Sep"/>
          <s v="Oct"/>
          <s v="Nov"/>
          <s v="Dec"/>
          <s v="&gt;12/2/20"/>
        </groupItems>
      </fieldGroup>
    </cacheField>
    <cacheField name="Month" numFmtId="0">
      <sharedItems count="12">
        <s v="September"/>
        <s v="May"/>
        <s v="July"/>
        <s v="August"/>
        <s v="June"/>
        <s v="April"/>
        <s v="January"/>
        <s v="February"/>
        <s v="November"/>
        <s v="March"/>
        <s v="October"/>
        <s v="December"/>
      </sharedItems>
    </cacheField>
    <cacheField name="Units Sold" numFmtId="1">
      <sharedItems containsSemiMixedTypes="0" containsString="0" containsNumber="1" minValue="200" maxValue="4513"/>
    </cacheField>
    <cacheField name="Revenue" numFmtId="165">
      <sharedItems containsSemiMixedTypes="0" containsString="0" containsNumber="1" minValue="200" maxValue="37644"/>
    </cacheField>
    <cacheField name="Cost" numFmtId="165">
      <sharedItems containsSemiMixedTypes="0" containsString="0" containsNumber="1" minValue="100" maxValue="10588.875"/>
    </cacheField>
    <cacheField name="Profit" numFmtId="165">
      <sharedItems containsSemiMixedTypes="0" containsString="0" containsNumber="1" minValue="100" maxValue="27055.125"/>
    </cacheField>
    <cacheField name="Long-term Customer" numFmtId="0">
      <sharedItems/>
    </cacheField>
    <cacheField name="Special Instructions" numFmtId="0">
      <sharedItems/>
    </cacheField>
    <cacheField name="Quarters" numFmtId="0" databaseField="0">
      <fieldGroup base="7">
        <rangePr groupBy="quarters" startDate="2019-09-01T00:00:00" endDate="2020-12-02T00:00:00"/>
        <groupItems count="6">
          <s v="&lt;9/1/19"/>
          <s v="Qtr1"/>
          <s v="Qtr2"/>
          <s v="Qtr3"/>
          <s v="Qtr4"/>
          <s v="&gt;12/2/20"/>
        </groupItems>
      </fieldGroup>
    </cacheField>
    <cacheField name="Years" numFmtId="0" databaseField="0">
      <fieldGroup base="7">
        <rangePr groupBy="years" startDate="2019-09-01T00:00:00" endDate="2020-12-02T00:00:00"/>
        <groupItems count="4">
          <s v="&lt;9/1/19"/>
          <s v="2019"/>
          <s v="2020"/>
          <s v="&gt;12/2/20"/>
        </groupItems>
      </fieldGroup>
    </cacheField>
  </cacheFields>
  <extLst>
    <ext xmlns:x14="http://schemas.microsoft.com/office/spreadsheetml/2009/9/main" uri="{725AE2AE-9491-48be-B2B4-4EB974FC3084}">
      <x14:pivotCacheDefinition pivotCacheId="110413125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5">
  <r>
    <n v="4"/>
    <n v="766402"/>
    <s v="Ice Cream"/>
    <x v="0"/>
    <s v="Europe"/>
    <x v="0"/>
    <s v="Summer"/>
    <x v="0"/>
    <x v="0"/>
    <n v="3850.5"/>
    <n v="37644"/>
    <n v="10588.875"/>
    <n v="27055.125"/>
    <s v="No"/>
    <s v="No"/>
  </r>
  <r>
    <n v="5"/>
    <n v="283378"/>
    <s v="Sorbet"/>
    <x v="1"/>
    <s v="Africa"/>
    <x v="1"/>
    <s v="Spring"/>
    <x v="1"/>
    <x v="1"/>
    <n v="4492.5"/>
    <n v="22462.5"/>
    <n v="8985"/>
    <n v="13477.5"/>
    <s v="Yes"/>
    <s v="No"/>
  </r>
  <r>
    <n v="4"/>
    <n v="739483"/>
    <s v="Ice Cream"/>
    <x v="2"/>
    <s v="North America"/>
    <x v="2"/>
    <s v="Summer"/>
    <x v="2"/>
    <x v="2"/>
    <n v="4219.5"/>
    <n v="21097.5"/>
    <n v="9282.9000000000015"/>
    <n v="11814.599999999999"/>
    <s v="Yes"/>
    <s v="No"/>
  </r>
  <r>
    <n v="4"/>
    <n v="361305"/>
    <s v="Ice Cream"/>
    <x v="3"/>
    <s v="North America"/>
    <x v="3"/>
    <s v="Summer"/>
    <x v="3"/>
    <x v="3"/>
    <n v="3945"/>
    <n v="19725"/>
    <n v="7890"/>
    <n v="11835"/>
    <s v="No"/>
    <s v="Yes"/>
  </r>
  <r>
    <n v="2"/>
    <n v="603195"/>
    <s v="Ice Cream"/>
    <x v="3"/>
    <s v="North America"/>
    <x v="2"/>
    <s v="Spring"/>
    <x v="4"/>
    <x v="4"/>
    <n v="3801"/>
    <n v="19005"/>
    <n v="7602"/>
    <n v="11403"/>
    <s v="Yes"/>
    <s v="No"/>
  </r>
  <r>
    <n v="2"/>
    <n v="643111"/>
    <s v="Ice Cream"/>
    <x v="3"/>
    <s v="Europe"/>
    <x v="4"/>
    <s v="Spring"/>
    <x v="4"/>
    <x v="4"/>
    <n v="3675"/>
    <n v="18375"/>
    <n v="7350"/>
    <n v="11025"/>
    <s v="No"/>
    <s v="No"/>
  </r>
  <r>
    <n v="3"/>
    <n v="272552"/>
    <s v="Ice Cream"/>
    <x v="2"/>
    <s v="Australia"/>
    <x v="5"/>
    <s v="Spring"/>
    <x v="5"/>
    <x v="5"/>
    <n v="3520.5"/>
    <n v="17602.5"/>
    <n v="7745.1"/>
    <n v="9857.4"/>
    <s v="Yes"/>
    <s v="No"/>
  </r>
  <r>
    <n v="4"/>
    <n v="459019"/>
    <s v="Ice Cream"/>
    <x v="3"/>
    <s v="Europe"/>
    <x v="6"/>
    <s v="Summer"/>
    <x v="6"/>
    <x v="2"/>
    <n v="4513"/>
    <n v="17565"/>
    <n v="7026"/>
    <n v="10539"/>
    <s v="Yes"/>
    <s v="No"/>
  </r>
  <r>
    <n v="2"/>
    <n v="628402"/>
    <s v="Ice Cream"/>
    <x v="3"/>
    <s v="Australia"/>
    <x v="5"/>
    <s v="Winter"/>
    <x v="7"/>
    <x v="6"/>
    <n v="3495"/>
    <n v="17475"/>
    <n v="6990"/>
    <n v="10485"/>
    <s v="Yes"/>
    <s v="No"/>
  </r>
  <r>
    <n v="2"/>
    <n v="824253"/>
    <s v="Ice Cream"/>
    <x v="3"/>
    <s v="North America"/>
    <x v="2"/>
    <s v="Summer"/>
    <x v="6"/>
    <x v="2"/>
    <n v="3450"/>
    <n v="17250"/>
    <n v="6900"/>
    <n v="10350"/>
    <s v="Yes"/>
    <s v="Yes"/>
  </r>
  <r>
    <n v="5"/>
    <n v="165918"/>
    <s v="Ice Cream"/>
    <x v="0"/>
    <s v="Europe"/>
    <x v="0"/>
    <s v="Winter"/>
    <x v="7"/>
    <x v="6"/>
    <n v="2881"/>
    <n v="17166"/>
    <n v="7867.75"/>
    <n v="9298.25"/>
    <s v="Yes"/>
    <s v="Yes"/>
  </r>
  <r>
    <n v="3"/>
    <n v="261362"/>
    <s v="Ice Cream"/>
    <x v="2"/>
    <s v="North America"/>
    <x v="2"/>
    <s v="Summer"/>
    <x v="6"/>
    <x v="2"/>
    <n v="3821.5"/>
    <n v="17107.5"/>
    <n v="7527.3"/>
    <n v="9580.2000000000007"/>
    <s v="No"/>
    <s v="Yes"/>
  </r>
  <r>
    <n v="3"/>
    <n v="853295"/>
    <s v="Sorbet"/>
    <x v="4"/>
    <s v="Africa"/>
    <x v="1"/>
    <s v="Spring"/>
    <x v="8"/>
    <x v="1"/>
    <n v="2826"/>
    <n v="16956"/>
    <n v="7771.5"/>
    <n v="9184.5"/>
    <s v="No"/>
    <s v="Yes"/>
  </r>
  <r>
    <n v="1"/>
    <n v="685153"/>
    <s v="Ice Cream"/>
    <x v="0"/>
    <s v="Africa"/>
    <x v="1"/>
    <s v="Summer"/>
    <x v="3"/>
    <x v="3"/>
    <n v="2871"/>
    <n v="16926"/>
    <n v="7757.75"/>
    <n v="9168.25"/>
    <s v="No"/>
    <s v="No"/>
  </r>
  <r>
    <n v="1"/>
    <n v="494115"/>
    <s v="Sorbet"/>
    <x v="4"/>
    <s v="Europe"/>
    <x v="0"/>
    <s v="Summer"/>
    <x v="9"/>
    <x v="0"/>
    <n v="2815"/>
    <n v="16830"/>
    <n v="7713.75"/>
    <n v="9116.25"/>
    <s v="Yes"/>
    <s v="No"/>
  </r>
  <r>
    <n v="3"/>
    <n v="218006"/>
    <s v="Ice Cream"/>
    <x v="0"/>
    <s v="North America"/>
    <x v="2"/>
    <s v="Winter"/>
    <x v="10"/>
    <x v="7"/>
    <n v="2765"/>
    <n v="16530"/>
    <n v="7576.25"/>
    <n v="8953.75"/>
    <s v="No"/>
    <s v="Yes"/>
  </r>
  <r>
    <n v="2"/>
    <n v="104326"/>
    <s v="Ice Cream"/>
    <x v="2"/>
    <s v="North America"/>
    <x v="2"/>
    <s v="Summer"/>
    <x v="6"/>
    <x v="2"/>
    <n v="3189.5"/>
    <n v="15997.5"/>
    <n v="7038.9000000000005"/>
    <n v="8958.5999999999985"/>
    <s v="No"/>
    <s v="No"/>
  </r>
  <r>
    <n v="4"/>
    <n v="558048"/>
    <s v="Ice Cream"/>
    <x v="0"/>
    <s v="North America"/>
    <x v="2"/>
    <s v="Summer"/>
    <x v="9"/>
    <x v="0"/>
    <n v="2646"/>
    <n v="15876"/>
    <n v="7276.5"/>
    <n v="8599.5"/>
    <s v="No"/>
    <s v="Yes"/>
  </r>
  <r>
    <n v="3"/>
    <n v="382237"/>
    <s v="Ice Cream"/>
    <x v="2"/>
    <s v="Europe"/>
    <x v="4"/>
    <s v="Winter"/>
    <x v="7"/>
    <x v="6"/>
    <n v="3165"/>
    <n v="15825"/>
    <n v="6963.0000000000009"/>
    <n v="8862"/>
    <s v="Yes"/>
    <s v="No"/>
  </r>
  <r>
    <n v="2"/>
    <n v="507202"/>
    <s v="Ice Cream"/>
    <x v="0"/>
    <s v="Europe"/>
    <x v="6"/>
    <s v="Spring"/>
    <x v="5"/>
    <x v="5"/>
    <n v="2628"/>
    <n v="15768"/>
    <n v="7227"/>
    <n v="8541"/>
    <s v="Yes"/>
    <s v="No"/>
  </r>
  <r>
    <n v="2"/>
    <n v="752353"/>
    <s v="Ice Cream"/>
    <x v="0"/>
    <s v="Australia"/>
    <x v="5"/>
    <s v="Fall"/>
    <x v="11"/>
    <x v="8"/>
    <n v="2536"/>
    <n v="15216"/>
    <n v="6974"/>
    <n v="8242"/>
    <s v="Yes"/>
    <s v="No"/>
  </r>
  <r>
    <n v="3"/>
    <n v="788375"/>
    <s v="Sorbet"/>
    <x v="4"/>
    <s v="Europe"/>
    <x v="0"/>
    <s v="Summer"/>
    <x v="12"/>
    <x v="0"/>
    <n v="2993"/>
    <n v="14965"/>
    <n v="5986"/>
    <n v="8979"/>
    <s v="No"/>
    <s v="Yes"/>
  </r>
  <r>
    <n v="3"/>
    <n v="508782"/>
    <s v="Ice Cream"/>
    <x v="3"/>
    <s v="North America"/>
    <x v="3"/>
    <s v="Winter"/>
    <x v="13"/>
    <x v="9"/>
    <n v="2992"/>
    <n v="14960"/>
    <n v="5984"/>
    <n v="8976"/>
    <s v="No"/>
    <s v="No"/>
  </r>
  <r>
    <n v="3"/>
    <n v="288851"/>
    <s v="Ice Cream"/>
    <x v="3"/>
    <s v="Europe"/>
    <x v="6"/>
    <s v="Summer"/>
    <x v="6"/>
    <x v="2"/>
    <n v="2988"/>
    <n v="14940"/>
    <n v="5976"/>
    <n v="8964"/>
    <s v="Yes"/>
    <s v="No"/>
  </r>
  <r>
    <n v="3"/>
    <n v="253215"/>
    <s v="Ice Cream"/>
    <x v="2"/>
    <s v="North America"/>
    <x v="3"/>
    <s v="Fall"/>
    <x v="14"/>
    <x v="10"/>
    <n v="2966"/>
    <n v="14830"/>
    <n v="6525.2000000000007"/>
    <n v="8304.7999999999993"/>
    <s v="No"/>
    <s v="No"/>
  </r>
  <r>
    <n v="4"/>
    <n v="233911"/>
    <s v="Ice Cream"/>
    <x v="0"/>
    <s v="Africa"/>
    <x v="1"/>
    <s v="Summer"/>
    <x v="6"/>
    <x v="2"/>
    <n v="2460"/>
    <n v="14760"/>
    <n v="6765"/>
    <n v="7995"/>
    <s v="Yes"/>
    <s v="No"/>
  </r>
  <r>
    <n v="3"/>
    <n v="549329"/>
    <s v="Sorbet"/>
    <x v="1"/>
    <s v="Europe"/>
    <x v="6"/>
    <s v="Spring"/>
    <x v="8"/>
    <x v="1"/>
    <n v="2918"/>
    <n v="14590"/>
    <n v="5836"/>
    <n v="8754"/>
    <s v="Yes"/>
    <s v="No"/>
  </r>
  <r>
    <n v="4"/>
    <n v="673372"/>
    <s v="Ice Cream"/>
    <x v="0"/>
    <s v="Europe"/>
    <x v="6"/>
    <s v="Fall"/>
    <x v="15"/>
    <x v="11"/>
    <n v="2431"/>
    <n v="14586"/>
    <n v="6685.25"/>
    <n v="7900.75"/>
    <s v="Yes"/>
    <s v="No"/>
  </r>
  <r>
    <n v="4"/>
    <n v="160202"/>
    <s v="Ice Cream"/>
    <x v="3"/>
    <s v="Europe"/>
    <x v="6"/>
    <s v="Fall"/>
    <x v="16"/>
    <x v="8"/>
    <n v="2905"/>
    <n v="14525"/>
    <n v="5810"/>
    <n v="8715"/>
    <s v="No"/>
    <s v="No"/>
  </r>
  <r>
    <n v="3"/>
    <n v="271981"/>
    <s v="Sorbet"/>
    <x v="4"/>
    <s v="Europe"/>
    <x v="0"/>
    <s v="Summer"/>
    <x v="12"/>
    <x v="0"/>
    <n v="2876"/>
    <n v="14380"/>
    <n v="6327.2000000000007"/>
    <n v="8052.7999999999993"/>
    <s v="No"/>
    <s v="No"/>
  </r>
  <r>
    <n v="4"/>
    <n v="251968"/>
    <s v="Sorbet"/>
    <x v="1"/>
    <s v="Europe"/>
    <x v="6"/>
    <s v="Spring"/>
    <x v="8"/>
    <x v="1"/>
    <n v="2851"/>
    <n v="14255"/>
    <n v="5702"/>
    <n v="8553"/>
    <s v="No"/>
    <s v="No"/>
  </r>
  <r>
    <n v="4"/>
    <n v="507642"/>
    <s v="Ice Cream"/>
    <x v="0"/>
    <s v="North America"/>
    <x v="2"/>
    <s v="Spring"/>
    <x v="4"/>
    <x v="4"/>
    <n v="2338"/>
    <n v="14028"/>
    <n v="6429.5"/>
    <n v="7598.5"/>
    <s v="Yes"/>
    <s v="No"/>
  </r>
  <r>
    <n v="5"/>
    <n v="867252"/>
    <s v="Ice Cream"/>
    <x v="3"/>
    <s v="North America"/>
    <x v="2"/>
    <s v="Fall"/>
    <x v="11"/>
    <x v="8"/>
    <n v="2763"/>
    <n v="13815"/>
    <n v="5526"/>
    <n v="8289"/>
    <s v="Yes"/>
    <s v="No"/>
  </r>
  <r>
    <n v="4"/>
    <n v="410583"/>
    <s v="Ice Cream"/>
    <x v="2"/>
    <s v="Europe"/>
    <x v="6"/>
    <s v="Summer"/>
    <x v="9"/>
    <x v="0"/>
    <n v="2761"/>
    <n v="13805"/>
    <n v="6074.2000000000007"/>
    <n v="7730.7999999999993"/>
    <s v="Yes"/>
    <s v="No"/>
  </r>
  <r>
    <n v="3"/>
    <n v="736328"/>
    <s v="Ice Cream"/>
    <x v="2"/>
    <s v="Europe"/>
    <x v="6"/>
    <s v="Winter"/>
    <x v="10"/>
    <x v="7"/>
    <n v="2750"/>
    <n v="13750"/>
    <n v="6050.0000000000009"/>
    <n v="7699.9999999999991"/>
    <s v="Yes"/>
    <s v="No"/>
  </r>
  <r>
    <n v="4"/>
    <n v="723364"/>
    <s v="Ice Cream"/>
    <x v="2"/>
    <s v="Europe"/>
    <x v="6"/>
    <s v="Fall"/>
    <x v="17"/>
    <x v="10"/>
    <n v="2734"/>
    <n v="13670"/>
    <n v="6014.8"/>
    <n v="7655.2"/>
    <s v="No"/>
    <s v="Yes"/>
  </r>
  <r>
    <n v="2"/>
    <n v="209116"/>
    <s v="Ice Cream"/>
    <x v="3"/>
    <s v="Europe"/>
    <x v="6"/>
    <s v="Winter"/>
    <x v="10"/>
    <x v="7"/>
    <n v="2708"/>
    <n v="13540"/>
    <n v="5416"/>
    <n v="8124"/>
    <s v="No"/>
    <s v="Yes"/>
  </r>
  <r>
    <n v="3"/>
    <n v="388978"/>
    <s v="Ice Cream"/>
    <x v="3"/>
    <s v="North America"/>
    <x v="2"/>
    <s v="Winter"/>
    <x v="10"/>
    <x v="7"/>
    <n v="2641"/>
    <n v="13205"/>
    <n v="5282"/>
    <n v="7923"/>
    <s v="No"/>
    <s v="Yes"/>
  </r>
  <r>
    <n v="2"/>
    <n v="123693"/>
    <s v="Ice Cream"/>
    <x v="3"/>
    <s v="Europe"/>
    <x v="6"/>
    <s v="Spring"/>
    <x v="4"/>
    <x v="4"/>
    <n v="2632"/>
    <n v="13160"/>
    <n v="5264"/>
    <n v="7896"/>
    <s v="Yes"/>
    <s v="Yes"/>
  </r>
  <r>
    <n v="5"/>
    <n v="587035"/>
    <s v="Sorbet"/>
    <x v="4"/>
    <s v="Europe"/>
    <x v="0"/>
    <s v="Summer"/>
    <x v="12"/>
    <x v="0"/>
    <n v="2620"/>
    <n v="13100"/>
    <n v="5240"/>
    <n v="7860"/>
    <s v="No"/>
    <s v="Yes"/>
  </r>
  <r>
    <n v="3"/>
    <n v="375461"/>
    <s v="Ice Cream"/>
    <x v="0"/>
    <s v="North America"/>
    <x v="2"/>
    <s v="Fall"/>
    <x v="17"/>
    <x v="10"/>
    <n v="2177"/>
    <n v="13062"/>
    <n v="5986.75"/>
    <n v="7075.25"/>
    <s v="Yes"/>
    <s v="No"/>
  </r>
  <r>
    <n v="1"/>
    <n v="806592"/>
    <s v="Sorbet"/>
    <x v="1"/>
    <s v="Africa"/>
    <x v="1"/>
    <s v="Winter"/>
    <x v="13"/>
    <x v="9"/>
    <n v="2161"/>
    <n v="12966"/>
    <n v="5942.75"/>
    <n v="7023.25"/>
    <s v="No"/>
    <s v="Yes"/>
  </r>
  <r>
    <n v="2"/>
    <n v="431261"/>
    <s v="Ice Cream"/>
    <x v="0"/>
    <s v="Europe"/>
    <x v="6"/>
    <s v="Fall"/>
    <x v="14"/>
    <x v="10"/>
    <n v="2145"/>
    <n v="12870"/>
    <n v="5898.75"/>
    <n v="6971.25"/>
    <s v="No"/>
    <s v="No"/>
  </r>
  <r>
    <n v="2"/>
    <n v="334678"/>
    <s v="Sorbet"/>
    <x v="4"/>
    <s v="Africa"/>
    <x v="1"/>
    <s v="Winter"/>
    <x v="7"/>
    <x v="6"/>
    <n v="2565"/>
    <n v="12825"/>
    <n v="5130"/>
    <n v="7695"/>
    <s v="Yes"/>
    <s v="Yes"/>
  </r>
  <r>
    <n v="3"/>
    <n v="408804"/>
    <s v="Ice Cream"/>
    <x v="3"/>
    <s v="Europe"/>
    <x v="6"/>
    <s v="Summer"/>
    <x v="3"/>
    <x v="3"/>
    <n v="2559"/>
    <n v="12795"/>
    <n v="5118"/>
    <n v="7677"/>
    <s v="Yes"/>
    <s v="No"/>
  </r>
  <r>
    <n v="4"/>
    <n v="519269"/>
    <s v="Ice Cream"/>
    <x v="2"/>
    <s v="Europe"/>
    <x v="7"/>
    <s v="Fall"/>
    <x v="11"/>
    <x v="8"/>
    <n v="2548"/>
    <n v="12740"/>
    <n v="5605.6"/>
    <n v="7134.4"/>
    <s v="Yes"/>
    <s v="Yes"/>
  </r>
  <r>
    <n v="3"/>
    <n v="684759"/>
    <s v="Ice Cream"/>
    <x v="3"/>
    <s v="Africa"/>
    <x v="1"/>
    <s v="Spring"/>
    <x v="4"/>
    <x v="4"/>
    <n v="2518"/>
    <n v="12590"/>
    <n v="5036"/>
    <n v="7554"/>
    <s v="No"/>
    <s v="Yes"/>
  </r>
  <r>
    <n v="2"/>
    <n v="894331"/>
    <s v="Sorbet"/>
    <x v="4"/>
    <s v="Europe"/>
    <x v="7"/>
    <s v="Fall"/>
    <x v="11"/>
    <x v="8"/>
    <n v="2092"/>
    <n v="12552"/>
    <n v="5753"/>
    <n v="6799"/>
    <s v="Yes"/>
    <s v="Yes"/>
  </r>
  <r>
    <n v="1"/>
    <n v="529471"/>
    <s v="Ice Cream"/>
    <x v="0"/>
    <s v="Europe"/>
    <x v="7"/>
    <s v="Summer"/>
    <x v="12"/>
    <x v="0"/>
    <n v="2087"/>
    <n v="12522"/>
    <n v="5739.25"/>
    <n v="6782.75"/>
    <s v="Yes"/>
    <s v="No"/>
  </r>
  <r>
    <n v="3"/>
    <n v="683349"/>
    <s v="Ice Cream"/>
    <x v="2"/>
    <s v="Europe"/>
    <x v="7"/>
    <s v="Winter"/>
    <x v="13"/>
    <x v="9"/>
    <n v="2475"/>
    <n v="12375"/>
    <n v="5445"/>
    <n v="6930"/>
    <s v="No"/>
    <s v="Yes"/>
  </r>
  <r>
    <n v="3"/>
    <n v="235897"/>
    <s v="Ice Cream"/>
    <x v="2"/>
    <s v="Europe"/>
    <x v="7"/>
    <s v="Spring"/>
    <x v="4"/>
    <x v="4"/>
    <n v="2460"/>
    <n v="12300"/>
    <n v="5412"/>
    <n v="6888"/>
    <s v="Yes"/>
    <s v="No"/>
  </r>
  <r>
    <n v="2"/>
    <n v="859158"/>
    <s v="Ice Cream"/>
    <x v="3"/>
    <s v="Europe"/>
    <x v="7"/>
    <s v="Winter"/>
    <x v="7"/>
    <x v="6"/>
    <n v="2434.5"/>
    <n v="12172.5"/>
    <n v="4869"/>
    <n v="7303.5"/>
    <s v="No"/>
    <s v="Yes"/>
  </r>
  <r>
    <n v="5"/>
    <n v="115582"/>
    <s v="Ice Cream"/>
    <x v="3"/>
    <s v="Africa"/>
    <x v="1"/>
    <s v="Fall"/>
    <x v="15"/>
    <x v="11"/>
    <n v="2431"/>
    <n v="12155"/>
    <n v="4862"/>
    <n v="7293"/>
    <s v="No"/>
    <s v="No"/>
  </r>
  <r>
    <n v="2"/>
    <n v="146841"/>
    <s v="Ice Cream"/>
    <x v="3"/>
    <s v="Europe"/>
    <x v="0"/>
    <s v="Summer"/>
    <x v="6"/>
    <x v="2"/>
    <n v="2425.5"/>
    <n v="12127.5"/>
    <n v="4851"/>
    <n v="7276.5"/>
    <s v="Yes"/>
    <s v="Yes"/>
  </r>
  <r>
    <n v="5"/>
    <n v="527753"/>
    <s v="Ice Cream"/>
    <x v="3"/>
    <s v="Europe"/>
    <x v="0"/>
    <s v="Winter"/>
    <x v="7"/>
    <x v="6"/>
    <n v="2417"/>
    <n v="12085"/>
    <n v="4834"/>
    <n v="7251"/>
    <s v="Yes"/>
    <s v="Yes"/>
  </r>
  <r>
    <n v="4"/>
    <n v="899743"/>
    <s v="Ice Cream"/>
    <x v="0"/>
    <s v="Africa"/>
    <x v="1"/>
    <s v="Fall"/>
    <x v="17"/>
    <x v="10"/>
    <n v="2009"/>
    <n v="12054"/>
    <n v="5524.75"/>
    <n v="6529.25"/>
    <s v="No"/>
    <s v="Yes"/>
  </r>
  <r>
    <n v="1"/>
    <n v="727283"/>
    <s v="Ice Cream"/>
    <x v="5"/>
    <s v="Europe"/>
    <x v="4"/>
    <s v="Fall"/>
    <x v="14"/>
    <x v="10"/>
    <n v="2996"/>
    <n v="11984"/>
    <n v="4494"/>
    <n v="7490"/>
    <s v="Yes"/>
    <s v="Yes"/>
  </r>
  <r>
    <n v="4"/>
    <n v="466133"/>
    <s v="Ice Cream"/>
    <x v="3"/>
    <s v="Europe"/>
    <x v="0"/>
    <s v="Summer"/>
    <x v="3"/>
    <x v="3"/>
    <n v="2394"/>
    <n v="11970"/>
    <n v="4788"/>
    <n v="7182"/>
    <s v="No"/>
    <s v="Yes"/>
  </r>
  <r>
    <n v="4"/>
    <n v="726489"/>
    <s v="Ice Cream"/>
    <x v="3"/>
    <s v="Europe"/>
    <x v="4"/>
    <s v="Winter"/>
    <x v="13"/>
    <x v="9"/>
    <n v="2385"/>
    <n v="11925"/>
    <n v="4770"/>
    <n v="7155"/>
    <s v="No"/>
    <s v="No"/>
  </r>
  <r>
    <n v="4"/>
    <n v="235009"/>
    <s v="Ice Cream"/>
    <x v="0"/>
    <s v="Europe"/>
    <x v="4"/>
    <s v="Fall"/>
    <x v="17"/>
    <x v="10"/>
    <n v="1976"/>
    <n v="11856"/>
    <n v="5434"/>
    <n v="6422"/>
    <s v="Yes"/>
    <s v="Yes"/>
  </r>
  <r>
    <n v="2"/>
    <n v="751733"/>
    <s v="Ice Cream"/>
    <x v="0"/>
    <s v="Europe"/>
    <x v="4"/>
    <s v="Winter"/>
    <x v="13"/>
    <x v="9"/>
    <n v="1967"/>
    <n v="11802"/>
    <n v="5409.25"/>
    <n v="6392.75"/>
    <s v="Yes"/>
    <s v="Yes"/>
  </r>
  <r>
    <n v="2"/>
    <n v="678731"/>
    <s v="Ice Cream"/>
    <x v="3"/>
    <s v="Europe"/>
    <x v="4"/>
    <s v="Summer"/>
    <x v="9"/>
    <x v="0"/>
    <n v="2349"/>
    <n v="11745"/>
    <n v="4698"/>
    <n v="7047"/>
    <s v="Yes"/>
    <s v="No"/>
  </r>
  <r>
    <n v="1"/>
    <n v="779126"/>
    <s v="Ice Cream"/>
    <x v="3"/>
    <s v="Europe"/>
    <x v="0"/>
    <s v="Spring"/>
    <x v="8"/>
    <x v="1"/>
    <n v="2327"/>
    <n v="11635"/>
    <n v="4654"/>
    <n v="6981"/>
    <s v="Yes"/>
    <s v="Yes"/>
  </r>
  <r>
    <n v="1"/>
    <n v="219485"/>
    <s v="Sorbet"/>
    <x v="1"/>
    <s v="Europe"/>
    <x v="0"/>
    <s v="Summer"/>
    <x v="6"/>
    <x v="2"/>
    <n v="3874.5"/>
    <n v="11623.5"/>
    <n v="4843.125"/>
    <n v="6780.375"/>
    <s v="Yes"/>
    <s v="No"/>
  </r>
  <r>
    <n v="3"/>
    <n v="176592"/>
    <s v="Sorbet"/>
    <x v="4"/>
    <s v="Europe"/>
    <x v="4"/>
    <s v="Fall"/>
    <x v="14"/>
    <x v="10"/>
    <n v="2299"/>
    <n v="11495"/>
    <n v="4598"/>
    <n v="6897"/>
    <s v="No"/>
    <s v="No"/>
  </r>
  <r>
    <n v="4"/>
    <n v="579016"/>
    <s v="Ice Cream"/>
    <x v="3"/>
    <s v="Europe"/>
    <x v="0"/>
    <s v="Winter"/>
    <x v="10"/>
    <x v="7"/>
    <n v="2296"/>
    <n v="11480"/>
    <n v="4592"/>
    <n v="6888"/>
    <s v="No"/>
    <s v="No"/>
  </r>
  <r>
    <n v="1"/>
    <n v="866409"/>
    <s v="Sorbet"/>
    <x v="4"/>
    <s v="Europe"/>
    <x v="4"/>
    <s v="Fall"/>
    <x v="15"/>
    <x v="11"/>
    <n v="2852"/>
    <n v="11408"/>
    <n v="4278"/>
    <n v="7130"/>
    <s v="Yes"/>
    <s v="No"/>
  </r>
  <r>
    <n v="2"/>
    <n v="654585"/>
    <s v="Ice Cream"/>
    <x v="5"/>
    <s v="Europe"/>
    <x v="4"/>
    <s v="Fall"/>
    <x v="14"/>
    <x v="10"/>
    <n v="2851"/>
    <n v="11404"/>
    <n v="4276.5"/>
    <n v="7127.5"/>
    <s v="Yes"/>
    <s v="Yes"/>
  </r>
  <r>
    <n v="4"/>
    <n v="655952"/>
    <s v="Ice Cream"/>
    <x v="2"/>
    <s v="Africa"/>
    <x v="1"/>
    <s v="Spring"/>
    <x v="8"/>
    <x v="1"/>
    <n v="2276"/>
    <n v="11380"/>
    <n v="5007.2000000000007"/>
    <n v="6372.7999999999993"/>
    <s v="Yes"/>
    <s v="No"/>
  </r>
  <r>
    <n v="2"/>
    <n v="779393"/>
    <s v="Ice Cream"/>
    <x v="5"/>
    <s v="Africa"/>
    <x v="1"/>
    <s v="Spring"/>
    <x v="4"/>
    <x v="4"/>
    <n v="2844"/>
    <n v="11376"/>
    <n v="4266"/>
    <n v="7110"/>
    <s v="No"/>
    <s v="Yes"/>
  </r>
  <r>
    <n v="3"/>
    <n v="761022"/>
    <s v="Ice Cream"/>
    <x v="2"/>
    <s v="Europe"/>
    <x v="6"/>
    <s v="Winter"/>
    <x v="10"/>
    <x v="7"/>
    <n v="2240"/>
    <n v="11200"/>
    <n v="4928"/>
    <n v="6272"/>
    <s v="Yes"/>
    <s v="Yes"/>
  </r>
  <r>
    <n v="4"/>
    <n v="754823"/>
    <s v="Sorbet"/>
    <x v="1"/>
    <s v="Europe"/>
    <x v="6"/>
    <s v="Fall"/>
    <x v="11"/>
    <x v="8"/>
    <n v="2222"/>
    <n v="11110"/>
    <n v="4444"/>
    <n v="6666"/>
    <s v="No"/>
    <s v="Yes"/>
  </r>
  <r>
    <n v="2"/>
    <n v="356550"/>
    <s v="Ice Cream"/>
    <x v="0"/>
    <s v="Europe"/>
    <x v="4"/>
    <s v="Fall"/>
    <x v="16"/>
    <x v="8"/>
    <n v="1808"/>
    <n v="10848"/>
    <n v="4972"/>
    <n v="5876"/>
    <s v="No"/>
    <s v="No"/>
  </r>
  <r>
    <n v="5"/>
    <n v="714255"/>
    <s v="Sorbet"/>
    <x v="4"/>
    <s v="Africa"/>
    <x v="1"/>
    <s v="Fall"/>
    <x v="17"/>
    <x v="10"/>
    <n v="2156"/>
    <n v="10780"/>
    <n v="4312"/>
    <n v="6468"/>
    <s v="No"/>
    <s v="No"/>
  </r>
  <r>
    <n v="1"/>
    <n v="481324"/>
    <s v="Ice Cream"/>
    <x v="3"/>
    <s v="Africa"/>
    <x v="1"/>
    <s v="Fall"/>
    <x v="15"/>
    <x v="11"/>
    <n v="2155"/>
    <n v="10775"/>
    <n v="4310"/>
    <n v="6465"/>
    <s v="Yes"/>
    <s v="No"/>
  </r>
  <r>
    <n v="1"/>
    <n v="483789"/>
    <s v="Ice Cream"/>
    <x v="5"/>
    <s v="Europe"/>
    <x v="4"/>
    <s v="Fall"/>
    <x v="16"/>
    <x v="8"/>
    <n v="2689"/>
    <n v="10756"/>
    <n v="4033.5"/>
    <n v="6722.5"/>
    <s v="Yes"/>
    <s v="No"/>
  </r>
  <r>
    <n v="2"/>
    <n v="389356"/>
    <s v="Ice Cream"/>
    <x v="3"/>
    <s v="Europe"/>
    <x v="0"/>
    <s v="Fall"/>
    <x v="16"/>
    <x v="8"/>
    <n v="2150"/>
    <n v="10750"/>
    <n v="4300"/>
    <n v="6450"/>
    <s v="No"/>
    <s v="No"/>
  </r>
  <r>
    <n v="2"/>
    <n v="348619"/>
    <s v="Sorbet"/>
    <x v="4"/>
    <s v="Europe"/>
    <x v="4"/>
    <s v="Summer"/>
    <x v="3"/>
    <x v="3"/>
    <n v="2141"/>
    <n v="10705"/>
    <n v="4710.2"/>
    <n v="5994.8"/>
    <s v="Yes"/>
    <s v="No"/>
  </r>
  <r>
    <n v="5"/>
    <n v="111799"/>
    <s v="Sorbet"/>
    <x v="4"/>
    <s v="Europe"/>
    <x v="4"/>
    <s v="Summer"/>
    <x v="12"/>
    <x v="0"/>
    <n v="2671"/>
    <n v="10684"/>
    <n v="4006.5"/>
    <n v="6677.5"/>
    <s v="Yes"/>
    <s v="No"/>
  </r>
  <r>
    <n v="3"/>
    <n v="146778"/>
    <s v="Ice Cream"/>
    <x v="3"/>
    <s v="Europe"/>
    <x v="6"/>
    <s v="Fall"/>
    <x v="18"/>
    <x v="11"/>
    <n v="2125"/>
    <n v="10625"/>
    <n v="4250"/>
    <n v="6375"/>
    <s v="Yes"/>
    <s v="No"/>
  </r>
  <r>
    <n v="1"/>
    <n v="636993"/>
    <s v="Ice Cream"/>
    <x v="3"/>
    <s v="Europe"/>
    <x v="0"/>
    <s v="Fall"/>
    <x v="18"/>
    <x v="11"/>
    <n v="2116"/>
    <n v="10580"/>
    <n v="4232"/>
    <n v="6348"/>
    <s v="Yes"/>
    <s v="No"/>
  </r>
  <r>
    <n v="3"/>
    <n v="735406"/>
    <s v="Ice Cream"/>
    <x v="3"/>
    <s v="Europe"/>
    <x v="4"/>
    <s v="Summer"/>
    <x v="6"/>
    <x v="2"/>
    <n v="2104.5"/>
    <n v="10522.5"/>
    <n v="4209"/>
    <n v="6313.5"/>
    <s v="No"/>
    <s v="No"/>
  </r>
  <r>
    <n v="5"/>
    <n v="126864"/>
    <s v="Ice Cream"/>
    <x v="3"/>
    <s v="Africa"/>
    <x v="1"/>
    <s v="Summer"/>
    <x v="3"/>
    <x v="3"/>
    <n v="2101"/>
    <n v="10505"/>
    <n v="4202"/>
    <n v="6303"/>
    <s v="Yes"/>
    <s v="No"/>
  </r>
  <r>
    <n v="3"/>
    <n v="657776"/>
    <s v="Ice Cream"/>
    <x v="2"/>
    <s v="Europe"/>
    <x v="0"/>
    <s v="Fall"/>
    <x v="14"/>
    <x v="10"/>
    <n v="2076"/>
    <n v="10380"/>
    <n v="4567.2000000000007"/>
    <n v="5812.7999999999993"/>
    <s v="No"/>
    <s v="No"/>
  </r>
  <r>
    <n v="3"/>
    <n v="255145"/>
    <s v="Ice Cream"/>
    <x v="3"/>
    <s v="Africa"/>
    <x v="8"/>
    <s v="Summer"/>
    <x v="12"/>
    <x v="0"/>
    <n v="2074"/>
    <n v="10370"/>
    <n v="4148"/>
    <n v="6222"/>
    <s v="Yes"/>
    <s v="No"/>
  </r>
  <r>
    <n v="3"/>
    <n v="444725"/>
    <s v="Ice Cream"/>
    <x v="2"/>
    <s v="Europe"/>
    <x v="4"/>
    <s v="Summer"/>
    <x v="12"/>
    <x v="0"/>
    <n v="2071"/>
    <n v="10355"/>
    <n v="4556.2000000000007"/>
    <n v="5798.7999999999993"/>
    <s v="No"/>
    <s v="No"/>
  </r>
  <r>
    <n v="4"/>
    <n v="455417"/>
    <s v="Ice Cream"/>
    <x v="5"/>
    <s v="Europe"/>
    <x v="6"/>
    <s v="Spring"/>
    <x v="5"/>
    <x v="5"/>
    <n v="2579"/>
    <n v="10316"/>
    <n v="3868.5"/>
    <n v="6447.5"/>
    <s v="Yes"/>
    <s v="Yes"/>
  </r>
  <r>
    <n v="5"/>
    <n v="759173"/>
    <s v="Ice Cream"/>
    <x v="5"/>
    <s v="Europe"/>
    <x v="4"/>
    <s v="Spring"/>
    <x v="4"/>
    <x v="4"/>
    <n v="2567"/>
    <n v="10268"/>
    <n v="3850.5"/>
    <n v="6417.5"/>
    <s v="No"/>
    <s v="No"/>
  </r>
  <r>
    <n v="4"/>
    <n v="872825"/>
    <s v="Ice Cream"/>
    <x v="3"/>
    <s v="Europe"/>
    <x v="6"/>
    <s v="Fall"/>
    <x v="17"/>
    <x v="10"/>
    <n v="2031"/>
    <n v="10155"/>
    <n v="4062"/>
    <n v="6093"/>
    <s v="No"/>
    <s v="No"/>
  </r>
  <r>
    <n v="5"/>
    <n v="406431"/>
    <s v="Ice Cream"/>
    <x v="5"/>
    <s v="Europe"/>
    <x v="6"/>
    <s v="Summer"/>
    <x v="6"/>
    <x v="2"/>
    <n v="2529"/>
    <n v="10116"/>
    <n v="3793.5"/>
    <n v="6322.5"/>
    <s v="No"/>
    <s v="No"/>
  </r>
  <r>
    <n v="1"/>
    <n v="614031"/>
    <s v="Ice Cream"/>
    <x v="0"/>
    <s v="Africa"/>
    <x v="8"/>
    <s v="Summer"/>
    <x v="6"/>
    <x v="2"/>
    <n v="1659"/>
    <n v="9954"/>
    <n v="4562.25"/>
    <n v="5391.75"/>
    <s v="Yes"/>
    <s v="No"/>
  </r>
  <r>
    <n v="2"/>
    <n v="348955"/>
    <s v="Ice Cream"/>
    <x v="5"/>
    <s v="Africa"/>
    <x v="8"/>
    <s v="Fall"/>
    <x v="15"/>
    <x v="11"/>
    <n v="2487"/>
    <n v="9948"/>
    <n v="3730.5"/>
    <n v="6217.5"/>
    <s v="Yes"/>
    <s v="Yes"/>
  </r>
  <r>
    <n v="4"/>
    <n v="304546"/>
    <s v="Ice Cream"/>
    <x v="2"/>
    <s v="Europe"/>
    <x v="6"/>
    <s v="Summer"/>
    <x v="9"/>
    <x v="0"/>
    <n v="1989"/>
    <n v="9945"/>
    <n v="4375.8"/>
    <n v="5569.2"/>
    <s v="Yes"/>
    <s v="Yes"/>
  </r>
  <r>
    <n v="4"/>
    <n v="131249"/>
    <s v="Ice Cream"/>
    <x v="2"/>
    <s v="Europe"/>
    <x v="6"/>
    <s v="Winter"/>
    <x v="7"/>
    <x v="6"/>
    <n v="1987.5"/>
    <n v="9937.5"/>
    <n v="4372.5"/>
    <n v="5565"/>
    <s v="No"/>
    <s v="Yes"/>
  </r>
  <r>
    <n v="3"/>
    <n v="159484"/>
    <s v="Ice Cream"/>
    <x v="3"/>
    <s v="Europe"/>
    <x v="6"/>
    <s v="Summer"/>
    <x v="3"/>
    <x v="3"/>
    <n v="1984"/>
    <n v="9920"/>
    <n v="3968"/>
    <n v="5952"/>
    <s v="Yes"/>
    <s v="No"/>
  </r>
  <r>
    <n v="1"/>
    <n v="293680"/>
    <s v="Ice Cream"/>
    <x v="5"/>
    <s v="Europe"/>
    <x v="6"/>
    <s v="Spring"/>
    <x v="4"/>
    <x v="4"/>
    <n v="2470"/>
    <n v="9880"/>
    <n v="3705"/>
    <n v="6175"/>
    <s v="No"/>
    <s v="No"/>
  </r>
  <r>
    <n v="5"/>
    <n v="761356"/>
    <s v="Ice Cream"/>
    <x v="3"/>
    <s v="Europe"/>
    <x v="6"/>
    <s v="Winter"/>
    <x v="13"/>
    <x v="9"/>
    <n v="1954"/>
    <n v="9770"/>
    <n v="3908"/>
    <n v="5862"/>
    <s v="Yes"/>
    <s v="Yes"/>
  </r>
  <r>
    <n v="3"/>
    <n v="731074"/>
    <s v="Ice Cream"/>
    <x v="2"/>
    <s v="Europe"/>
    <x v="6"/>
    <s v="Spring"/>
    <x v="5"/>
    <x v="5"/>
    <n v="1953"/>
    <n v="9765"/>
    <n v="4296.6000000000004"/>
    <n v="5468.4"/>
    <s v="No"/>
    <s v="No"/>
  </r>
  <r>
    <n v="5"/>
    <n v="363487"/>
    <s v="Ice Cream"/>
    <x v="5"/>
    <s v="Europe"/>
    <x v="6"/>
    <s v="Fall"/>
    <x v="17"/>
    <x v="10"/>
    <n v="2441"/>
    <n v="9764"/>
    <n v="3661.5"/>
    <n v="6102.5"/>
    <s v="Yes"/>
    <s v="Yes"/>
  </r>
  <r>
    <n v="3"/>
    <n v="105566"/>
    <s v="Ice Cream"/>
    <x v="5"/>
    <s v="Europe"/>
    <x v="4"/>
    <s v="Summer"/>
    <x v="9"/>
    <x v="0"/>
    <n v="2416"/>
    <n v="9664"/>
    <n v="3624"/>
    <n v="6040"/>
    <s v="No"/>
    <s v="Yes"/>
  </r>
  <r>
    <n v="5"/>
    <n v="364025"/>
    <s v="Ice Cream"/>
    <x v="3"/>
    <s v="Europe"/>
    <x v="6"/>
    <s v="Fall"/>
    <x v="11"/>
    <x v="8"/>
    <n v="1922"/>
    <n v="9610"/>
    <n v="3844"/>
    <n v="5766"/>
    <s v="Yes"/>
    <s v="Yes"/>
  </r>
  <r>
    <n v="3"/>
    <n v="580583"/>
    <s v="Ice Cream"/>
    <x v="2"/>
    <s v="Europe"/>
    <x v="7"/>
    <s v="Fall"/>
    <x v="15"/>
    <x v="11"/>
    <n v="1916"/>
    <n v="9580"/>
    <n v="4215.2"/>
    <n v="5364.8"/>
    <s v="Yes"/>
    <s v="Yes"/>
  </r>
  <r>
    <n v="1"/>
    <n v="296424"/>
    <s v="Ice Cream"/>
    <x v="3"/>
    <s v="Europe"/>
    <x v="0"/>
    <s v="Spring"/>
    <x v="4"/>
    <x v="4"/>
    <n v="1901"/>
    <n v="9505"/>
    <n v="3802"/>
    <n v="5703"/>
    <s v="No"/>
    <s v="No"/>
  </r>
  <r>
    <n v="3"/>
    <n v="609228"/>
    <s v="Ice Cream"/>
    <x v="2"/>
    <s v="Europe"/>
    <x v="7"/>
    <s v="Spring"/>
    <x v="4"/>
    <x v="4"/>
    <n v="1899"/>
    <n v="9495"/>
    <n v="4177.8"/>
    <n v="5317.2"/>
    <s v="Yes"/>
    <s v="No"/>
  </r>
  <r>
    <n v="3"/>
    <n v="355971"/>
    <s v="Ice Cream"/>
    <x v="2"/>
    <s v="Africa"/>
    <x v="8"/>
    <s v="Summer"/>
    <x v="3"/>
    <x v="3"/>
    <n v="1579"/>
    <n v="9474"/>
    <n v="4342.25"/>
    <n v="5131.75"/>
    <s v="Yes"/>
    <s v="No"/>
  </r>
  <r>
    <n v="1"/>
    <n v="674043"/>
    <s v="Ice Cream"/>
    <x v="0"/>
    <s v="Africa"/>
    <x v="8"/>
    <s v="Winter"/>
    <x v="10"/>
    <x v="7"/>
    <n v="1575"/>
    <n v="9450"/>
    <n v="4331.25"/>
    <n v="5118.75"/>
    <s v="No"/>
    <s v="No"/>
  </r>
  <r>
    <n v="2"/>
    <n v="149035"/>
    <s v="Ice Cream"/>
    <x v="0"/>
    <s v="Europe"/>
    <x v="4"/>
    <s v="Fall"/>
    <x v="17"/>
    <x v="10"/>
    <n v="1566"/>
    <n v="9396"/>
    <n v="4306.5"/>
    <n v="5089.5"/>
    <s v="Yes"/>
    <s v="No"/>
  </r>
  <r>
    <n v="2"/>
    <n v="227896"/>
    <s v="Ice Cream"/>
    <x v="2"/>
    <s v="Europe"/>
    <x v="4"/>
    <s v="Fall"/>
    <x v="11"/>
    <x v="8"/>
    <n v="1870"/>
    <n v="9350"/>
    <n v="4114"/>
    <n v="5236"/>
    <s v="Yes"/>
    <s v="No"/>
  </r>
  <r>
    <n v="4"/>
    <n v="283163"/>
    <s v="Ice Cream"/>
    <x v="2"/>
    <s v="Europe"/>
    <x v="0"/>
    <s v="Winter"/>
    <x v="10"/>
    <x v="7"/>
    <n v="1865"/>
    <n v="9325"/>
    <n v="4103"/>
    <n v="5222"/>
    <s v="No"/>
    <s v="No"/>
  </r>
  <r>
    <n v="1"/>
    <n v="643742"/>
    <s v="Ice Cream"/>
    <x v="0"/>
    <s v="Europe"/>
    <x v="6"/>
    <s v="Spring"/>
    <x v="4"/>
    <x v="4"/>
    <n v="1545"/>
    <n v="9270"/>
    <n v="4248.75"/>
    <n v="5021.25"/>
    <s v="Yes"/>
    <s v="No"/>
  </r>
  <r>
    <n v="4"/>
    <n v="288662"/>
    <s v="Ice Cream"/>
    <x v="5"/>
    <s v="Europe"/>
    <x v="4"/>
    <s v="Fall"/>
    <x v="14"/>
    <x v="10"/>
    <n v="2299"/>
    <n v="9196"/>
    <n v="3448.5"/>
    <n v="5747.5"/>
    <s v="No"/>
    <s v="No"/>
  </r>
  <r>
    <n v="4"/>
    <n v="481875"/>
    <s v="Ice Cream"/>
    <x v="3"/>
    <s v="Europe"/>
    <x v="7"/>
    <s v="Fall"/>
    <x v="15"/>
    <x v="11"/>
    <n v="1817"/>
    <n v="9085"/>
    <n v="3634"/>
    <n v="5451"/>
    <s v="No"/>
    <s v="No"/>
  </r>
  <r>
    <n v="3"/>
    <n v="625104"/>
    <s v="Ice Cream"/>
    <x v="0"/>
    <s v="Europe"/>
    <x v="7"/>
    <s v="Spring"/>
    <x v="4"/>
    <x v="4"/>
    <n v="1498"/>
    <n v="8988"/>
    <n v="4119.5"/>
    <n v="4868.5"/>
    <s v="Yes"/>
    <s v="No"/>
  </r>
  <r>
    <n v="2"/>
    <n v="616386"/>
    <s v="Ice Cream"/>
    <x v="0"/>
    <s v="Europe"/>
    <x v="6"/>
    <s v="Winter"/>
    <x v="7"/>
    <x v="6"/>
    <n v="1493"/>
    <n v="8958"/>
    <n v="4105.75"/>
    <n v="4852.25"/>
    <s v="Yes"/>
    <s v="No"/>
  </r>
  <r>
    <n v="1"/>
    <n v="303687"/>
    <s v="Ice Cream"/>
    <x v="3"/>
    <s v="Europe"/>
    <x v="6"/>
    <s v="Fall"/>
    <x v="11"/>
    <x v="8"/>
    <n v="1785"/>
    <n v="8925"/>
    <n v="3570"/>
    <n v="5355"/>
    <s v="Yes"/>
    <s v="No"/>
  </r>
  <r>
    <n v="2"/>
    <n v="733366"/>
    <s v="Ice Cream"/>
    <x v="2"/>
    <s v="Europe"/>
    <x v="6"/>
    <s v="Fall"/>
    <x v="18"/>
    <x v="11"/>
    <n v="1778"/>
    <n v="8890"/>
    <n v="3911.6"/>
    <n v="4978.3999999999996"/>
    <s v="Yes"/>
    <s v="Yes"/>
  </r>
  <r>
    <n v="3"/>
    <n v="839631"/>
    <s v="Ice Cream"/>
    <x v="3"/>
    <s v="Europe"/>
    <x v="6"/>
    <s v="Fall"/>
    <x v="11"/>
    <x v="8"/>
    <n v="1775"/>
    <n v="8875"/>
    <n v="3550"/>
    <n v="5325"/>
    <s v="No"/>
    <s v="No"/>
  </r>
  <r>
    <n v="1"/>
    <n v="779279"/>
    <s v="Ice Cream"/>
    <x v="3"/>
    <s v="Europe"/>
    <x v="6"/>
    <s v="Winter"/>
    <x v="13"/>
    <x v="9"/>
    <n v="1774"/>
    <n v="8870"/>
    <n v="3548"/>
    <n v="5322"/>
    <s v="Yes"/>
    <s v="No"/>
  </r>
  <r>
    <n v="3"/>
    <n v="786473"/>
    <s v="Ice Cream"/>
    <x v="2"/>
    <s v="Europe"/>
    <x v="4"/>
    <s v="Fall"/>
    <x v="18"/>
    <x v="11"/>
    <n v="1770"/>
    <n v="8850"/>
    <n v="3894.0000000000005"/>
    <n v="4956"/>
    <s v="Yes"/>
    <s v="Yes"/>
  </r>
  <r>
    <n v="4"/>
    <n v="544855"/>
    <s v="Ice Cream"/>
    <x v="3"/>
    <s v="Europe"/>
    <x v="0"/>
    <s v="Summer"/>
    <x v="12"/>
    <x v="0"/>
    <n v="1767"/>
    <n v="8835"/>
    <n v="3534"/>
    <n v="5301"/>
    <s v="No"/>
    <s v="Yes"/>
  </r>
  <r>
    <n v="1"/>
    <n v="141665"/>
    <s v="Ice Cream"/>
    <x v="3"/>
    <s v="Africa"/>
    <x v="8"/>
    <s v="Summer"/>
    <x v="9"/>
    <x v="0"/>
    <n v="1760"/>
    <n v="8800"/>
    <n v="3520"/>
    <n v="5280"/>
    <s v="No"/>
    <s v="No"/>
  </r>
  <r>
    <n v="3"/>
    <n v="464499"/>
    <s v="Ice Cream"/>
    <x v="0"/>
    <s v="Africa"/>
    <x v="8"/>
    <s v="Winter"/>
    <x v="13"/>
    <x v="9"/>
    <n v="1465"/>
    <n v="8790"/>
    <n v="4028.75"/>
    <n v="4761.25"/>
    <s v="Yes"/>
    <s v="Yes"/>
  </r>
  <r>
    <n v="4"/>
    <n v="676135"/>
    <s v="Ice Cream"/>
    <x v="3"/>
    <s v="Africa"/>
    <x v="8"/>
    <s v="Fall"/>
    <x v="14"/>
    <x v="10"/>
    <n v="1757"/>
    <n v="8785"/>
    <n v="3514"/>
    <n v="5271"/>
    <s v="Yes"/>
    <s v="No"/>
  </r>
  <r>
    <n v="2"/>
    <n v="310429"/>
    <s v="Ice Cream"/>
    <x v="5"/>
    <s v="Africa"/>
    <x v="8"/>
    <s v="Fall"/>
    <x v="17"/>
    <x v="10"/>
    <n v="2181"/>
    <n v="8724"/>
    <n v="3271.5"/>
    <n v="5452.5"/>
    <s v="Yes"/>
    <s v="Yes"/>
  </r>
  <r>
    <n v="2"/>
    <n v="520865"/>
    <s v="Ice Cream"/>
    <x v="3"/>
    <s v="Europe"/>
    <x v="4"/>
    <s v="Fall"/>
    <x v="14"/>
    <x v="10"/>
    <n v="1743"/>
    <n v="8715"/>
    <n v="3486"/>
    <n v="5229"/>
    <s v="No"/>
    <s v="Yes"/>
  </r>
  <r>
    <n v="5"/>
    <n v="649737"/>
    <s v="Ice Cream"/>
    <x v="5"/>
    <s v="Europe"/>
    <x v="4"/>
    <s v="Spring"/>
    <x v="4"/>
    <x v="4"/>
    <n v="2178"/>
    <n v="8712"/>
    <n v="3267"/>
    <n v="5445"/>
    <s v="Yes"/>
    <s v="Yes"/>
  </r>
  <r>
    <n v="2"/>
    <n v="800536"/>
    <s v="Sorbet"/>
    <x v="1"/>
    <s v="Africa"/>
    <x v="8"/>
    <s v="Winter"/>
    <x v="13"/>
    <x v="9"/>
    <n v="2903"/>
    <n v="8709"/>
    <n v="3628.75"/>
    <n v="5080.25"/>
    <s v="Yes"/>
    <s v="No"/>
  </r>
  <r>
    <n v="2"/>
    <n v="429735"/>
    <s v="Ice Cream"/>
    <x v="3"/>
    <s v="Europe"/>
    <x v="0"/>
    <s v="Fall"/>
    <x v="17"/>
    <x v="10"/>
    <n v="1731"/>
    <n v="8655"/>
    <n v="3462"/>
    <n v="5193"/>
    <s v="Yes"/>
    <s v="No"/>
  </r>
  <r>
    <n v="5"/>
    <n v="707748"/>
    <s v="Ice Cream"/>
    <x v="2"/>
    <s v="Europe"/>
    <x v="4"/>
    <s v="Fall"/>
    <x v="17"/>
    <x v="10"/>
    <n v="1731"/>
    <n v="8655"/>
    <n v="3808.2000000000003"/>
    <n v="4846.7999999999993"/>
    <s v="No"/>
    <s v="Yes"/>
  </r>
  <r>
    <n v="4"/>
    <n v="439635"/>
    <s v="Sorbet"/>
    <x v="1"/>
    <s v="Europe"/>
    <x v="4"/>
    <s v="Fall"/>
    <x v="17"/>
    <x v="10"/>
    <n v="2877"/>
    <n v="8631"/>
    <n v="3596.25"/>
    <n v="5034.75"/>
    <s v="Yes"/>
    <s v="No"/>
  </r>
  <r>
    <n v="4"/>
    <n v="289811"/>
    <s v="Ice Cream"/>
    <x v="3"/>
    <s v="Europe"/>
    <x v="4"/>
    <s v="Fall"/>
    <x v="11"/>
    <x v="8"/>
    <n v="1725"/>
    <n v="8625"/>
    <n v="3450"/>
    <n v="5175"/>
    <s v="Yes"/>
    <s v="Yes"/>
  </r>
  <r>
    <n v="4"/>
    <n v="403455"/>
    <s v="Ice Cream"/>
    <x v="5"/>
    <s v="Europe"/>
    <x v="4"/>
    <s v="Fall"/>
    <x v="11"/>
    <x v="8"/>
    <n v="2145"/>
    <n v="8580"/>
    <n v="3217.5"/>
    <n v="5362.5"/>
    <s v="No"/>
    <s v="No"/>
  </r>
  <r>
    <n v="2"/>
    <n v="885201"/>
    <s v="Ice Cream"/>
    <x v="3"/>
    <s v="Europe"/>
    <x v="4"/>
    <s v="Fall"/>
    <x v="14"/>
    <x v="10"/>
    <n v="1715"/>
    <n v="8575"/>
    <n v="3430"/>
    <n v="5145"/>
    <s v="No"/>
    <s v="No"/>
  </r>
  <r>
    <n v="2"/>
    <n v="363822"/>
    <s v="Sorbet"/>
    <x v="1"/>
    <s v="Europe"/>
    <x v="4"/>
    <s v="Summer"/>
    <x v="3"/>
    <x v="3"/>
    <n v="2807"/>
    <n v="8421"/>
    <n v="3508.75"/>
    <n v="4912.25"/>
    <s v="Yes"/>
    <s v="No"/>
  </r>
  <r>
    <n v="3"/>
    <n v="602865"/>
    <s v="Ice Cream"/>
    <x v="2"/>
    <s v="Europe"/>
    <x v="4"/>
    <s v="Summer"/>
    <x v="6"/>
    <x v="2"/>
    <n v="1683"/>
    <n v="8415"/>
    <n v="3702.6000000000004"/>
    <n v="4712.3999999999996"/>
    <s v="Yes"/>
    <s v="No"/>
  </r>
  <r>
    <n v="1"/>
    <n v="665489"/>
    <s v="Ice Cream"/>
    <x v="2"/>
    <s v="Europe"/>
    <x v="4"/>
    <s v="Winter"/>
    <x v="7"/>
    <x v="6"/>
    <n v="1659"/>
    <n v="8295"/>
    <n v="3649.8"/>
    <n v="4645.2"/>
    <s v="Yes"/>
    <s v="No"/>
  </r>
  <r>
    <n v="5"/>
    <n v="210209"/>
    <s v="Sorbet"/>
    <x v="1"/>
    <s v="Europe"/>
    <x v="4"/>
    <s v="Winter"/>
    <x v="10"/>
    <x v="7"/>
    <n v="2747"/>
    <n v="8241"/>
    <n v="3433.75"/>
    <n v="4807.25"/>
    <s v="No"/>
    <s v="No"/>
  </r>
  <r>
    <n v="4"/>
    <n v="725869"/>
    <s v="Ice Cream"/>
    <x v="5"/>
    <s v="Europe"/>
    <x v="0"/>
    <s v="Fall"/>
    <x v="17"/>
    <x v="10"/>
    <n v="2021"/>
    <n v="8084"/>
    <n v="3031.5"/>
    <n v="5052.5"/>
    <s v="Yes"/>
    <s v="No"/>
  </r>
  <r>
    <n v="3"/>
    <n v="216326"/>
    <s v="Ice Cream"/>
    <x v="3"/>
    <s v="Europe"/>
    <x v="4"/>
    <s v="Spring"/>
    <x v="5"/>
    <x v="5"/>
    <n v="1614"/>
    <n v="8070"/>
    <n v="3228"/>
    <n v="4842"/>
    <s v="Yes"/>
    <s v="No"/>
  </r>
  <r>
    <n v="4"/>
    <n v="750389"/>
    <s v="Sorbet"/>
    <x v="1"/>
    <s v="Europe"/>
    <x v="4"/>
    <s v="Fall"/>
    <x v="11"/>
    <x v="8"/>
    <n v="2682"/>
    <n v="8046"/>
    <n v="3352.5"/>
    <n v="4693.5"/>
    <s v="Yes"/>
    <s v="Yes"/>
  </r>
  <r>
    <n v="1"/>
    <n v="218291"/>
    <s v="Ice Cream"/>
    <x v="3"/>
    <s v="Europe"/>
    <x v="4"/>
    <s v="Spring"/>
    <x v="5"/>
    <x v="5"/>
    <n v="1607"/>
    <n v="8035"/>
    <n v="3214"/>
    <n v="4821"/>
    <s v="No"/>
    <s v="Yes"/>
  </r>
  <r>
    <n v="3"/>
    <n v="169621"/>
    <s v="Ice Cream"/>
    <x v="0"/>
    <s v="Europe"/>
    <x v="4"/>
    <s v="Fall"/>
    <x v="16"/>
    <x v="8"/>
    <n v="1333"/>
    <n v="7998"/>
    <n v="3665.75"/>
    <n v="4332.25"/>
    <s v="Yes"/>
    <s v="Yes"/>
  </r>
  <r>
    <n v="3"/>
    <n v="513469"/>
    <s v="Ice Cream"/>
    <x v="3"/>
    <s v="Europe"/>
    <x v="4"/>
    <s v="Summer"/>
    <x v="3"/>
    <x v="3"/>
    <n v="1598"/>
    <n v="7990"/>
    <n v="3196"/>
    <n v="4794"/>
    <s v="Yes"/>
    <s v="No"/>
  </r>
  <r>
    <n v="5"/>
    <n v="184366"/>
    <s v="Sorbet"/>
    <x v="1"/>
    <s v="Europe"/>
    <x v="4"/>
    <s v="Winter"/>
    <x v="10"/>
    <x v="7"/>
    <n v="2659"/>
    <n v="7977"/>
    <n v="3323.75"/>
    <n v="4653.25"/>
    <s v="No"/>
    <s v="No"/>
  </r>
  <r>
    <n v="4"/>
    <n v="670662"/>
    <s v="Ice Cream"/>
    <x v="3"/>
    <s v="Europe"/>
    <x v="4"/>
    <s v="Spring"/>
    <x v="4"/>
    <x v="4"/>
    <n v="1583"/>
    <n v="7915"/>
    <n v="3166"/>
    <n v="4749"/>
    <s v="No"/>
    <s v="No"/>
  </r>
  <r>
    <n v="4"/>
    <n v="696979"/>
    <s v="Ice Cream"/>
    <x v="0"/>
    <s v="Europe"/>
    <x v="4"/>
    <s v="Summer"/>
    <x v="6"/>
    <x v="2"/>
    <n v="1307"/>
    <n v="7842"/>
    <n v="3594.25"/>
    <n v="4247.75"/>
    <s v="No"/>
    <s v="Yes"/>
  </r>
  <r>
    <n v="3"/>
    <n v="863607"/>
    <s v="Ice Cream"/>
    <x v="5"/>
    <s v="Europe"/>
    <x v="0"/>
    <s v="Summer"/>
    <x v="12"/>
    <x v="0"/>
    <n v="1947"/>
    <n v="7788"/>
    <n v="2920.5"/>
    <n v="4867.5"/>
    <s v="No"/>
    <s v="Yes"/>
  </r>
  <r>
    <n v="1"/>
    <n v="241164"/>
    <s v="Ice Cream"/>
    <x v="5"/>
    <s v="Europe"/>
    <x v="4"/>
    <s v="Winter"/>
    <x v="10"/>
    <x v="7"/>
    <n v="1937"/>
    <n v="7748"/>
    <n v="2905.5"/>
    <n v="4842.5"/>
    <s v="Yes"/>
    <s v="Yes"/>
  </r>
  <r>
    <n v="3"/>
    <n v="293863"/>
    <s v="Ice Cream"/>
    <x v="3"/>
    <s v="Europe"/>
    <x v="0"/>
    <s v="Summer"/>
    <x v="12"/>
    <x v="0"/>
    <n v="1535"/>
    <n v="7675"/>
    <n v="3070"/>
    <n v="4605"/>
    <s v="Yes"/>
    <s v="No"/>
  </r>
  <r>
    <n v="3"/>
    <n v="444518"/>
    <s v="Sorbet"/>
    <x v="1"/>
    <s v="Europe"/>
    <x v="4"/>
    <s v="Summer"/>
    <x v="3"/>
    <x v="3"/>
    <n v="2541"/>
    <n v="7623"/>
    <n v="3176.25"/>
    <n v="4446.75"/>
    <s v="No"/>
    <s v="No"/>
  </r>
  <r>
    <n v="3"/>
    <n v="636371"/>
    <s v="Ice Cream"/>
    <x v="0"/>
    <s v="Europe"/>
    <x v="4"/>
    <s v="Spring"/>
    <x v="8"/>
    <x v="1"/>
    <n v="1262"/>
    <n v="7572"/>
    <n v="3470.5"/>
    <n v="4101.5"/>
    <s v="Yes"/>
    <s v="No"/>
  </r>
  <r>
    <n v="3"/>
    <n v="538134"/>
    <s v="Ice Cream"/>
    <x v="3"/>
    <s v="Europe"/>
    <x v="4"/>
    <s v="Fall"/>
    <x v="14"/>
    <x v="10"/>
    <n v="1514"/>
    <n v="7570"/>
    <n v="3028"/>
    <n v="4542"/>
    <s v="No"/>
    <s v="No"/>
  </r>
  <r>
    <n v="3"/>
    <n v="449939"/>
    <s v="Ice Cream"/>
    <x v="5"/>
    <s v="Europe"/>
    <x v="4"/>
    <s v="Winter"/>
    <x v="10"/>
    <x v="7"/>
    <n v="1865"/>
    <n v="7460"/>
    <n v="2797.5"/>
    <n v="4662.5"/>
    <s v="Yes"/>
    <s v="No"/>
  </r>
  <r>
    <n v="4"/>
    <n v="119027"/>
    <s v="Ice Cream"/>
    <x v="5"/>
    <s v="Europe"/>
    <x v="4"/>
    <s v="Summer"/>
    <x v="9"/>
    <x v="0"/>
    <n v="1834"/>
    <n v="7336"/>
    <n v="2751"/>
    <n v="4585"/>
    <s v="Yes"/>
    <s v="No"/>
  </r>
  <r>
    <n v="2"/>
    <n v="601126"/>
    <s v="Sorbet"/>
    <x v="1"/>
    <s v="Europe"/>
    <x v="4"/>
    <s v="Fall"/>
    <x v="16"/>
    <x v="8"/>
    <n v="2387"/>
    <n v="7161"/>
    <n v="2983.75"/>
    <n v="4177.25"/>
    <s v="No"/>
    <s v="No"/>
  </r>
  <r>
    <n v="3"/>
    <n v="317699"/>
    <s v="Ice Cream"/>
    <x v="5"/>
    <s v="Europe"/>
    <x v="0"/>
    <s v="Winter"/>
    <x v="13"/>
    <x v="9"/>
    <n v="1790"/>
    <n v="7160"/>
    <n v="2685"/>
    <n v="4475"/>
    <s v="No"/>
    <s v="No"/>
  </r>
  <r>
    <n v="3"/>
    <n v="168032"/>
    <s v="Ice Cream"/>
    <x v="0"/>
    <s v="Europe"/>
    <x v="4"/>
    <s v="Spring"/>
    <x v="4"/>
    <x v="4"/>
    <n v="1190"/>
    <n v="7140"/>
    <n v="3272.5"/>
    <n v="3867.5"/>
    <s v="No"/>
    <s v="No"/>
  </r>
  <r>
    <n v="4"/>
    <n v="595670"/>
    <s v="Ice Cream"/>
    <x v="3"/>
    <s v="Europe"/>
    <x v="4"/>
    <s v="Spring"/>
    <x v="5"/>
    <x v="5"/>
    <n v="1414.5"/>
    <n v="7072.5"/>
    <n v="2829"/>
    <n v="4243.5"/>
    <s v="No"/>
    <s v="Yes"/>
  </r>
  <r>
    <n v="1"/>
    <n v="345233"/>
    <s v="Ice Cream"/>
    <x v="5"/>
    <s v="Europe"/>
    <x v="0"/>
    <s v="Winter"/>
    <x v="13"/>
    <x v="9"/>
    <n v="1761"/>
    <n v="7044"/>
    <n v="2641.5"/>
    <n v="4402.5"/>
    <s v="Yes"/>
    <s v="Yes"/>
  </r>
  <r>
    <n v="3"/>
    <n v="521535"/>
    <s v="Ice Cream"/>
    <x v="3"/>
    <s v="Europe"/>
    <x v="4"/>
    <s v="Fall"/>
    <x v="11"/>
    <x v="8"/>
    <n v="1404"/>
    <n v="7020"/>
    <n v="2808"/>
    <n v="4212"/>
    <s v="No"/>
    <s v="Yes"/>
  </r>
  <r>
    <n v="3"/>
    <n v="504962"/>
    <s v="Ice Cream"/>
    <x v="2"/>
    <s v="Europe"/>
    <x v="4"/>
    <s v="Fall"/>
    <x v="14"/>
    <x v="10"/>
    <n v="1403"/>
    <n v="7015"/>
    <n v="3086.6000000000004"/>
    <n v="3928.3999999999996"/>
    <s v="Yes"/>
    <s v="No"/>
  </r>
  <r>
    <n v="3"/>
    <n v="406234"/>
    <s v="Sorbet"/>
    <x v="1"/>
    <s v="Europe"/>
    <x v="4"/>
    <s v="Spring"/>
    <x v="4"/>
    <x v="4"/>
    <n v="2338"/>
    <n v="7014"/>
    <n v="2922.5"/>
    <n v="4091.5"/>
    <s v="Yes"/>
    <s v="No"/>
  </r>
  <r>
    <n v="1"/>
    <n v="872775"/>
    <s v="Sorbet"/>
    <x v="1"/>
    <s v="Europe"/>
    <x v="4"/>
    <s v="Fall"/>
    <x v="11"/>
    <x v="8"/>
    <n v="2297"/>
    <n v="6891"/>
    <n v="2871.25"/>
    <n v="4019.75"/>
    <s v="Yes"/>
    <s v="No"/>
  </r>
  <r>
    <n v="2"/>
    <n v="540189"/>
    <s v="Sorbet"/>
    <x v="1"/>
    <s v="Europe"/>
    <x v="4"/>
    <s v="Fall"/>
    <x v="14"/>
    <x v="10"/>
    <n v="2294"/>
    <n v="6882"/>
    <n v="2867.5"/>
    <n v="4014.5"/>
    <s v="Yes"/>
    <s v="No"/>
  </r>
  <r>
    <n v="4"/>
    <n v="545954"/>
    <s v="Ice Cream"/>
    <x v="2"/>
    <s v="Europe"/>
    <x v="6"/>
    <s v="Fall"/>
    <x v="18"/>
    <x v="11"/>
    <n v="1375"/>
    <n v="6875"/>
    <n v="3025.0000000000005"/>
    <n v="3849.9999999999995"/>
    <s v="Yes"/>
    <s v="No"/>
  </r>
  <r>
    <n v="5"/>
    <n v="560670"/>
    <s v="Ice Cream"/>
    <x v="2"/>
    <s v="Europe"/>
    <x v="6"/>
    <s v="Fall"/>
    <x v="15"/>
    <x v="11"/>
    <n v="1372"/>
    <n v="6860"/>
    <n v="3018.4"/>
    <n v="3841.6"/>
    <s v="No"/>
    <s v="No"/>
  </r>
  <r>
    <n v="4"/>
    <n v="713958"/>
    <s v="Ice Cream"/>
    <x v="3"/>
    <s v="Europe"/>
    <x v="6"/>
    <s v="Summer"/>
    <x v="6"/>
    <x v="2"/>
    <n v="1369.5"/>
    <n v="6847.5"/>
    <n v="2739"/>
    <n v="4108.5"/>
    <s v="No"/>
    <s v="No"/>
  </r>
  <r>
    <n v="3"/>
    <n v="418690"/>
    <s v="Ice Cream"/>
    <x v="3"/>
    <s v="Europe"/>
    <x v="6"/>
    <s v="Spring"/>
    <x v="4"/>
    <x v="4"/>
    <n v="1366"/>
    <n v="6830"/>
    <n v="2732"/>
    <n v="4098"/>
    <s v="Yes"/>
    <s v="No"/>
  </r>
  <r>
    <n v="3"/>
    <n v="277131"/>
    <s v="Ice Cream"/>
    <x v="2"/>
    <s v="Europe"/>
    <x v="0"/>
    <s v="Spring"/>
    <x v="4"/>
    <x v="4"/>
    <n v="1366"/>
    <n v="6830"/>
    <n v="3005.2000000000003"/>
    <n v="3824.7999999999997"/>
    <s v="Yes"/>
    <s v="No"/>
  </r>
  <r>
    <n v="3"/>
    <n v="781275"/>
    <s v="Ice Cream"/>
    <x v="3"/>
    <s v="Europe"/>
    <x v="0"/>
    <s v="Fall"/>
    <x v="16"/>
    <x v="8"/>
    <n v="1366"/>
    <n v="6830"/>
    <n v="2732"/>
    <n v="4098"/>
    <s v="No"/>
    <s v="No"/>
  </r>
  <r>
    <n v="3"/>
    <n v="223911"/>
    <s v="Ice Cream"/>
    <x v="0"/>
    <s v="Europe"/>
    <x v="6"/>
    <s v="Spring"/>
    <x v="4"/>
    <x v="4"/>
    <n v="1135"/>
    <n v="6810"/>
    <n v="3121.25"/>
    <n v="3688.75"/>
    <s v="Yes"/>
    <s v="No"/>
  </r>
  <r>
    <n v="5"/>
    <n v="816536"/>
    <s v="Ice Cream"/>
    <x v="3"/>
    <s v="Europe"/>
    <x v="6"/>
    <s v="Fall"/>
    <x v="15"/>
    <x v="11"/>
    <n v="1362"/>
    <n v="6810"/>
    <n v="2724"/>
    <n v="4086"/>
    <s v="No"/>
    <s v="No"/>
  </r>
  <r>
    <n v="2"/>
    <n v="259455"/>
    <s v="Ice Cream"/>
    <x v="3"/>
    <s v="Europe"/>
    <x v="6"/>
    <s v="Fall"/>
    <x v="16"/>
    <x v="8"/>
    <n v="1359"/>
    <n v="6795"/>
    <n v="2718"/>
    <n v="4077"/>
    <s v="Yes"/>
    <s v="No"/>
  </r>
  <r>
    <n v="2"/>
    <n v="205484"/>
    <s v="Ice Cream"/>
    <x v="3"/>
    <s v="Europe"/>
    <x v="6"/>
    <s v="Fall"/>
    <x v="16"/>
    <x v="8"/>
    <n v="1324"/>
    <n v="6620"/>
    <n v="2648"/>
    <n v="3972"/>
    <s v="No"/>
    <s v="Yes"/>
  </r>
  <r>
    <n v="2"/>
    <n v="246621"/>
    <s v="Sorbet"/>
    <x v="1"/>
    <s v="Europe"/>
    <x v="6"/>
    <s v="Spring"/>
    <x v="4"/>
    <x v="4"/>
    <n v="2178"/>
    <n v="6534"/>
    <n v="2722.5"/>
    <n v="3811.5"/>
    <s v="No"/>
    <s v="Yes"/>
  </r>
  <r>
    <n v="1"/>
    <n v="144559"/>
    <s v="Sorbet"/>
    <x v="1"/>
    <s v="Europe"/>
    <x v="6"/>
    <s v="Fall"/>
    <x v="17"/>
    <x v="10"/>
    <n v="2177"/>
    <n v="6531"/>
    <n v="2721.25"/>
    <n v="3809.75"/>
    <s v="Yes"/>
    <s v="Yes"/>
  </r>
  <r>
    <n v="5"/>
    <n v="833644"/>
    <s v="Ice Cream"/>
    <x v="3"/>
    <s v="Europe"/>
    <x v="6"/>
    <s v="Winter"/>
    <x v="10"/>
    <x v="7"/>
    <n v="1303"/>
    <n v="6515"/>
    <n v="2606"/>
    <n v="3909"/>
    <s v="Yes"/>
    <s v="Yes"/>
  </r>
  <r>
    <n v="2"/>
    <n v="765978"/>
    <s v="Sorbet"/>
    <x v="4"/>
    <s v="Europe"/>
    <x v="6"/>
    <s v="Fall"/>
    <x v="15"/>
    <x v="11"/>
    <n v="1084"/>
    <n v="6504"/>
    <n v="2981"/>
    <n v="3523"/>
    <s v="Yes"/>
    <s v="Yes"/>
  </r>
  <r>
    <n v="5"/>
    <n v="823956"/>
    <s v="Sorbet"/>
    <x v="1"/>
    <s v="Europe"/>
    <x v="7"/>
    <s v="Fall"/>
    <x v="14"/>
    <x v="10"/>
    <n v="2167"/>
    <n v="6501"/>
    <n v="2708.75"/>
    <n v="3792.25"/>
    <s v="No"/>
    <s v="No"/>
  </r>
  <r>
    <n v="4"/>
    <n v="776532"/>
    <s v="Ice Cream"/>
    <x v="3"/>
    <s v="Europe"/>
    <x v="7"/>
    <s v="Fall"/>
    <x v="17"/>
    <x v="10"/>
    <n v="1295"/>
    <n v="6475"/>
    <n v="2590"/>
    <n v="3885"/>
    <s v="Yes"/>
    <s v="No"/>
  </r>
  <r>
    <n v="3"/>
    <n v="786700"/>
    <s v="Sorbet"/>
    <x v="4"/>
    <s v="Europe"/>
    <x v="7"/>
    <s v="Spring"/>
    <x v="4"/>
    <x v="4"/>
    <n v="1282"/>
    <n v="6410"/>
    <n v="2820.4"/>
    <n v="3589.6"/>
    <s v="Yes"/>
    <s v="No"/>
  </r>
  <r>
    <n v="4"/>
    <n v="711362"/>
    <s v="Sorbet"/>
    <x v="1"/>
    <s v="Europe"/>
    <x v="7"/>
    <s v="Summer"/>
    <x v="12"/>
    <x v="0"/>
    <n v="2134"/>
    <n v="6402"/>
    <n v="2667.5"/>
    <n v="3734.5"/>
    <s v="Yes"/>
    <s v="Yes"/>
  </r>
  <r>
    <n v="2"/>
    <n v="644843"/>
    <s v="Sorbet"/>
    <x v="1"/>
    <s v="Europe"/>
    <x v="7"/>
    <s v="Spring"/>
    <x v="8"/>
    <x v="1"/>
    <n v="2109"/>
    <n v="6327"/>
    <n v="2636.25"/>
    <n v="3690.75"/>
    <s v="Yes"/>
    <s v="Yes"/>
  </r>
  <r>
    <n v="3"/>
    <n v="428676"/>
    <s v="Ice Cream"/>
    <x v="3"/>
    <s v="Europe"/>
    <x v="7"/>
    <s v="Spring"/>
    <x v="5"/>
    <x v="5"/>
    <n v="1259"/>
    <n v="6295"/>
    <n v="2518"/>
    <n v="3777"/>
    <s v="Yes"/>
    <s v="Yes"/>
  </r>
  <r>
    <n v="3"/>
    <n v="607051"/>
    <s v="Ice Cream"/>
    <x v="5"/>
    <s v="Europe"/>
    <x v="7"/>
    <s v="Fall"/>
    <x v="11"/>
    <x v="8"/>
    <n v="1560"/>
    <n v="6240"/>
    <n v="2340"/>
    <n v="3900"/>
    <s v="No"/>
    <s v="Yes"/>
  </r>
  <r>
    <n v="4"/>
    <n v="495847"/>
    <s v="Ice Cream"/>
    <x v="5"/>
    <s v="Europe"/>
    <x v="7"/>
    <s v="Summer"/>
    <x v="3"/>
    <x v="3"/>
    <n v="1540"/>
    <n v="6160"/>
    <n v="2310"/>
    <n v="3850"/>
    <s v="No"/>
    <s v="No"/>
  </r>
  <r>
    <n v="3"/>
    <n v="697895"/>
    <s v="Sorbet"/>
    <x v="4"/>
    <s v="Europe"/>
    <x v="7"/>
    <s v="Fall"/>
    <x v="14"/>
    <x v="10"/>
    <n v="1228"/>
    <n v="6140"/>
    <n v="2456"/>
    <n v="3684"/>
    <s v="No"/>
    <s v="Yes"/>
  </r>
  <r>
    <n v="3"/>
    <n v="199710"/>
    <s v="Ice Cream"/>
    <x v="5"/>
    <s v="Europe"/>
    <x v="0"/>
    <s v="Fall"/>
    <x v="16"/>
    <x v="8"/>
    <n v="1513"/>
    <n v="6052"/>
    <n v="2269.5"/>
    <n v="3782.5"/>
    <s v="No"/>
    <s v="Yes"/>
  </r>
  <r>
    <n v="4"/>
    <n v="552346"/>
    <s v="Ice Cream"/>
    <x v="0"/>
    <s v="Europe"/>
    <x v="0"/>
    <s v="Spring"/>
    <x v="4"/>
    <x v="4"/>
    <n v="1006"/>
    <n v="6036"/>
    <n v="2766.5"/>
    <n v="3269.5"/>
    <s v="Yes"/>
    <s v="Yes"/>
  </r>
  <r>
    <n v="5"/>
    <n v="263637"/>
    <s v="Ice Cream"/>
    <x v="0"/>
    <s v="Europe"/>
    <x v="0"/>
    <s v="Summer"/>
    <x v="3"/>
    <x v="3"/>
    <n v="1001"/>
    <n v="6006"/>
    <n v="2752.75"/>
    <n v="3253.25"/>
    <s v="No"/>
    <s v="Yes"/>
  </r>
  <r>
    <n v="3"/>
    <n v="793118"/>
    <s v="Sorbet"/>
    <x v="1"/>
    <s v="Europe"/>
    <x v="0"/>
    <s v="Winter"/>
    <x v="10"/>
    <x v="7"/>
    <n v="2001"/>
    <n v="6003"/>
    <n v="2501.25"/>
    <n v="3501.75"/>
    <s v="No"/>
    <s v="No"/>
  </r>
  <r>
    <n v="3"/>
    <n v="479703"/>
    <s v="Ice Cream"/>
    <x v="2"/>
    <s v="Europe"/>
    <x v="7"/>
    <s v="Spring"/>
    <x v="4"/>
    <x v="4"/>
    <n v="1190"/>
    <n v="5950"/>
    <n v="2618"/>
    <n v="3332"/>
    <s v="Yes"/>
    <s v="Yes"/>
  </r>
  <r>
    <n v="3"/>
    <n v="763666"/>
    <s v="Ice Cream"/>
    <x v="3"/>
    <s v="Europe"/>
    <x v="7"/>
    <s v="Fall"/>
    <x v="16"/>
    <x v="8"/>
    <n v="1177"/>
    <n v="5885"/>
    <n v="2354"/>
    <n v="3531"/>
    <s v="Yes"/>
    <s v="Yes"/>
  </r>
  <r>
    <n v="4"/>
    <n v="623371"/>
    <s v="Sorbet"/>
    <x v="1"/>
    <s v="Australia"/>
    <x v="5"/>
    <s v="Fall"/>
    <x v="14"/>
    <x v="10"/>
    <n v="1945"/>
    <n v="5835"/>
    <n v="2431.25"/>
    <n v="3403.75"/>
    <s v="Yes"/>
    <s v="Yes"/>
  </r>
  <r>
    <n v="3"/>
    <n v="151329"/>
    <s v="Sorbet"/>
    <x v="4"/>
    <s v="Europe"/>
    <x v="6"/>
    <s v="Fall"/>
    <x v="14"/>
    <x v="10"/>
    <n v="1159"/>
    <n v="5795"/>
    <n v="2549.8000000000002"/>
    <n v="3245.2"/>
    <s v="No"/>
    <s v="No"/>
  </r>
  <r>
    <n v="4"/>
    <n v="690780"/>
    <s v="Ice Cream"/>
    <x v="3"/>
    <s v="Europe"/>
    <x v="0"/>
    <s v="Winter"/>
    <x v="13"/>
    <x v="9"/>
    <n v="1158"/>
    <n v="5790"/>
    <n v="2316"/>
    <n v="3474"/>
    <s v="Yes"/>
    <s v="No"/>
  </r>
  <r>
    <n v="3"/>
    <n v="703612"/>
    <s v="Sorbet"/>
    <x v="4"/>
    <s v="Europe"/>
    <x v="6"/>
    <s v="Spring"/>
    <x v="5"/>
    <x v="5"/>
    <n v="1916"/>
    <n v="5748"/>
    <n v="2395"/>
    <n v="3353"/>
    <s v="No"/>
    <s v="Yes"/>
  </r>
  <r>
    <n v="2"/>
    <n v="308620"/>
    <s v="Sorbet"/>
    <x v="4"/>
    <s v="Europe"/>
    <x v="6"/>
    <s v="Fall"/>
    <x v="17"/>
    <x v="10"/>
    <n v="1143"/>
    <n v="5715"/>
    <n v="2286"/>
    <n v="3429"/>
    <s v="Yes"/>
    <s v="Yes"/>
  </r>
  <r>
    <n v="3"/>
    <n v="170867"/>
    <s v="Ice Cream"/>
    <x v="2"/>
    <s v="Europe"/>
    <x v="0"/>
    <s v="Fall"/>
    <x v="17"/>
    <x v="10"/>
    <n v="1143"/>
    <n v="5715"/>
    <n v="2514.6"/>
    <n v="3200.4"/>
    <s v="Yes"/>
    <s v="Yes"/>
  </r>
  <r>
    <n v="1"/>
    <n v="234290"/>
    <s v="Sorbet"/>
    <x v="4"/>
    <s v="Europe"/>
    <x v="6"/>
    <s v="Spring"/>
    <x v="4"/>
    <x v="4"/>
    <n v="1142"/>
    <n v="5710"/>
    <n v="2284"/>
    <n v="3426"/>
    <s v="Yes"/>
    <s v="No"/>
  </r>
  <r>
    <n v="2"/>
    <n v="149767"/>
    <s v="Sorbet"/>
    <x v="4"/>
    <s v="Europe"/>
    <x v="6"/>
    <s v="Summer"/>
    <x v="3"/>
    <x v="3"/>
    <n v="1874"/>
    <n v="5622"/>
    <n v="2342.5"/>
    <n v="3279.5"/>
    <s v="Yes"/>
    <s v="Yes"/>
  </r>
  <r>
    <n v="2"/>
    <n v="898591"/>
    <s v="Ice Cream"/>
    <x v="3"/>
    <s v="Europe"/>
    <x v="0"/>
    <s v="Summer"/>
    <x v="9"/>
    <x v="0"/>
    <n v="1123"/>
    <n v="5615"/>
    <n v="2246"/>
    <n v="3369"/>
    <s v="Yes"/>
    <s v="No"/>
  </r>
  <r>
    <n v="2"/>
    <n v="304458"/>
    <s v="Sorbet"/>
    <x v="4"/>
    <s v="Europe"/>
    <x v="6"/>
    <s v="Summer"/>
    <x v="3"/>
    <x v="3"/>
    <n v="1123"/>
    <n v="5615"/>
    <n v="2470.6000000000004"/>
    <n v="3144.3999999999996"/>
    <s v="Yes"/>
    <s v="No"/>
  </r>
  <r>
    <n v="2"/>
    <n v="366080"/>
    <s v="Sorbet"/>
    <x v="1"/>
    <s v="Europe"/>
    <x v="0"/>
    <s v="Fall"/>
    <x v="18"/>
    <x v="11"/>
    <n v="1870"/>
    <n v="5610"/>
    <n v="2337.5"/>
    <n v="3272.5"/>
    <s v="Yes"/>
    <s v="No"/>
  </r>
  <r>
    <n v="3"/>
    <n v="667288"/>
    <s v="Sorbet"/>
    <x v="4"/>
    <s v="Europe"/>
    <x v="6"/>
    <s v="Winter"/>
    <x v="13"/>
    <x v="9"/>
    <n v="1122"/>
    <n v="5610"/>
    <n v="2244"/>
    <n v="3366"/>
    <s v="No"/>
    <s v="No"/>
  </r>
  <r>
    <n v="2"/>
    <n v="390355"/>
    <s v="Sorbet"/>
    <x v="4"/>
    <s v="Europe"/>
    <x v="6"/>
    <s v="Summer"/>
    <x v="12"/>
    <x v="0"/>
    <n v="1867"/>
    <n v="5601"/>
    <n v="2333.75"/>
    <n v="3267.25"/>
    <s v="No"/>
    <s v="No"/>
  </r>
  <r>
    <n v="4"/>
    <n v="686090"/>
    <s v="Ice Cream"/>
    <x v="3"/>
    <s v="Europe"/>
    <x v="6"/>
    <s v="Winter"/>
    <x v="13"/>
    <x v="9"/>
    <n v="1114"/>
    <n v="5570"/>
    <n v="2228"/>
    <n v="3342"/>
    <s v="No"/>
    <s v="No"/>
  </r>
  <r>
    <n v="3"/>
    <n v="604462"/>
    <s v="Ice Cream"/>
    <x v="2"/>
    <s v="Europe"/>
    <x v="0"/>
    <s v="Winter"/>
    <x v="13"/>
    <x v="9"/>
    <n v="1101"/>
    <n v="5505"/>
    <n v="2422.2000000000003"/>
    <n v="3082.7999999999997"/>
    <s v="Yes"/>
    <s v="No"/>
  </r>
  <r>
    <n v="4"/>
    <n v="414628"/>
    <s v="Ice Cream"/>
    <x v="0"/>
    <s v="Europe"/>
    <x v="0"/>
    <s v="Fall"/>
    <x v="15"/>
    <x v="11"/>
    <n v="914"/>
    <n v="5484"/>
    <n v="2513.5"/>
    <n v="2970.5"/>
    <s v="Yes"/>
    <s v="No"/>
  </r>
  <r>
    <n v="5"/>
    <n v="278950"/>
    <s v="Ice Cream"/>
    <x v="3"/>
    <s v="Europe"/>
    <x v="7"/>
    <s v="Spring"/>
    <x v="8"/>
    <x v="1"/>
    <n v="1095"/>
    <n v="5475"/>
    <n v="2190"/>
    <n v="3285"/>
    <s v="No"/>
    <s v="No"/>
  </r>
  <r>
    <n v="5"/>
    <n v="529578"/>
    <s v="Ice Cream"/>
    <x v="3"/>
    <s v="Europe"/>
    <x v="7"/>
    <s v="Spring"/>
    <x v="4"/>
    <x v="4"/>
    <n v="1094"/>
    <n v="5470"/>
    <n v="2188"/>
    <n v="3282"/>
    <s v="No"/>
    <s v="No"/>
  </r>
  <r>
    <n v="4"/>
    <n v="745887"/>
    <s v="Sorbet"/>
    <x v="4"/>
    <s v="Europe"/>
    <x v="7"/>
    <s v="Fall"/>
    <x v="15"/>
    <x v="11"/>
    <n v="1817"/>
    <n v="5451"/>
    <n v="2271.25"/>
    <n v="3179.75"/>
    <s v="Yes"/>
    <s v="No"/>
  </r>
  <r>
    <n v="4"/>
    <n v="702657"/>
    <s v="Ice Cream"/>
    <x v="5"/>
    <s v="Europe"/>
    <x v="7"/>
    <s v="Fall"/>
    <x v="15"/>
    <x v="11"/>
    <n v="1362"/>
    <n v="5448"/>
    <n v="2043"/>
    <n v="3405"/>
    <s v="No"/>
    <s v="No"/>
  </r>
  <r>
    <n v="2"/>
    <n v="332447"/>
    <s v="Ice Cream"/>
    <x v="3"/>
    <s v="Europe"/>
    <x v="0"/>
    <s v="Fall"/>
    <x v="17"/>
    <x v="10"/>
    <n v="1085"/>
    <n v="5425"/>
    <n v="2170"/>
    <n v="3255"/>
    <s v="Yes"/>
    <s v="No"/>
  </r>
  <r>
    <n v="3"/>
    <n v="300303"/>
    <s v="Ice Cream"/>
    <x v="3"/>
    <s v="Europe"/>
    <x v="7"/>
    <s v="Fall"/>
    <x v="15"/>
    <x v="11"/>
    <n v="1084"/>
    <n v="5420"/>
    <n v="2168"/>
    <n v="3252"/>
    <s v="Yes"/>
    <s v="No"/>
  </r>
  <r>
    <n v="4"/>
    <n v="558408"/>
    <s v="Sorbet"/>
    <x v="4"/>
    <s v="Europe"/>
    <x v="7"/>
    <s v="Spring"/>
    <x v="5"/>
    <x v="5"/>
    <n v="1074"/>
    <n v="5370"/>
    <n v="2362.8000000000002"/>
    <n v="3007.2"/>
    <s v="Yes"/>
    <s v="No"/>
  </r>
  <r>
    <n v="5"/>
    <n v="436748"/>
    <s v="Ice Cream"/>
    <x v="3"/>
    <s v="Europe"/>
    <x v="0"/>
    <s v="Summer"/>
    <x v="12"/>
    <x v="0"/>
    <n v="1056"/>
    <n v="5280"/>
    <n v="2112"/>
    <n v="3168"/>
    <s v="No"/>
    <s v="No"/>
  </r>
  <r>
    <n v="5"/>
    <n v="531834"/>
    <s v="Ice Cream"/>
    <x v="3"/>
    <s v="Europe"/>
    <x v="7"/>
    <s v="Fall"/>
    <x v="15"/>
    <x v="11"/>
    <n v="1055"/>
    <n v="5275"/>
    <n v="2110"/>
    <n v="3165"/>
    <s v="Yes"/>
    <s v="No"/>
  </r>
  <r>
    <n v="5"/>
    <n v="275167"/>
    <s v="Sorbet"/>
    <x v="1"/>
    <s v="Europe"/>
    <x v="7"/>
    <s v="Fall"/>
    <x v="16"/>
    <x v="8"/>
    <n v="1744"/>
    <n v="5232"/>
    <n v="2180"/>
    <n v="3052"/>
    <s v="No"/>
    <s v="Yes"/>
  </r>
  <r>
    <n v="2"/>
    <n v="361541"/>
    <s v="Sorbet"/>
    <x v="1"/>
    <s v="Europe"/>
    <x v="7"/>
    <s v="Spring"/>
    <x v="5"/>
    <x v="5"/>
    <n v="1738.5"/>
    <n v="5215.5"/>
    <n v="2173.125"/>
    <n v="3042.375"/>
    <s v="Yes"/>
    <s v="Yes"/>
  </r>
  <r>
    <n v="2"/>
    <n v="153144"/>
    <s v="Sorbet"/>
    <x v="1"/>
    <s v="Europe"/>
    <x v="0"/>
    <s v="Winter"/>
    <x v="7"/>
    <x v="6"/>
    <n v="1734"/>
    <n v="5202"/>
    <n v="2167.5"/>
    <n v="3034.5"/>
    <s v="No"/>
    <s v="No"/>
  </r>
  <r>
    <n v="4"/>
    <n v="429472"/>
    <s v="Ice Cream"/>
    <x v="3"/>
    <s v="Europe"/>
    <x v="0"/>
    <s v="Spring"/>
    <x v="4"/>
    <x v="4"/>
    <n v="1038"/>
    <n v="5190"/>
    <n v="2076"/>
    <n v="3114"/>
    <s v="Yes"/>
    <s v="No"/>
  </r>
  <r>
    <n v="4"/>
    <n v="601636"/>
    <s v="Ice Cream"/>
    <x v="5"/>
    <s v="Europe"/>
    <x v="0"/>
    <s v="Fall"/>
    <x v="17"/>
    <x v="10"/>
    <n v="1295"/>
    <n v="5180"/>
    <n v="1942.5"/>
    <n v="3237.5"/>
    <s v="Yes"/>
    <s v="Yes"/>
  </r>
  <r>
    <n v="4"/>
    <n v="304806"/>
    <s v="Ice Cream"/>
    <x v="0"/>
    <s v="Europe"/>
    <x v="7"/>
    <s v="Fall"/>
    <x v="17"/>
    <x v="10"/>
    <n v="861"/>
    <n v="5166"/>
    <n v="2367.75"/>
    <n v="2798.25"/>
    <s v="Yes"/>
    <s v="Yes"/>
  </r>
  <r>
    <n v="1"/>
    <n v="142979"/>
    <s v="Ice Cream"/>
    <x v="3"/>
    <s v="Europe"/>
    <x v="7"/>
    <s v="Summer"/>
    <x v="9"/>
    <x v="0"/>
    <n v="1031"/>
    <n v="5155"/>
    <n v="2062"/>
    <n v="3093"/>
    <s v="No"/>
    <s v="Yes"/>
  </r>
  <r>
    <n v="3"/>
    <n v="600124"/>
    <s v="Ice Cream"/>
    <x v="3"/>
    <s v="Europe"/>
    <x v="0"/>
    <s v="Spring"/>
    <x v="8"/>
    <x v="1"/>
    <n v="1030"/>
    <n v="5150"/>
    <n v="2060"/>
    <n v="3090"/>
    <s v="Yes"/>
    <s v="Yes"/>
  </r>
  <r>
    <n v="1"/>
    <n v="428131"/>
    <s v="Ice Cream"/>
    <x v="0"/>
    <s v="Europe"/>
    <x v="7"/>
    <s v="Fall"/>
    <x v="15"/>
    <x v="11"/>
    <n v="853"/>
    <n v="5118"/>
    <n v="2345.75"/>
    <n v="2772.25"/>
    <s v="Yes"/>
    <s v="Yes"/>
  </r>
  <r>
    <n v="4"/>
    <n v="560581"/>
    <s v="Ice Cream"/>
    <x v="3"/>
    <s v="Europe"/>
    <x v="0"/>
    <s v="Spring"/>
    <x v="4"/>
    <x v="4"/>
    <n v="991"/>
    <n v="4955"/>
    <n v="1982"/>
    <n v="2973"/>
    <s v="No"/>
    <s v="Yes"/>
  </r>
  <r>
    <n v="4"/>
    <n v="108848"/>
    <s v="Sorbet"/>
    <x v="1"/>
    <s v="Europe"/>
    <x v="7"/>
    <s v="Summer"/>
    <x v="3"/>
    <x v="3"/>
    <n v="1642"/>
    <n v="4926"/>
    <n v="2052.5"/>
    <n v="2873.5"/>
    <s v="Yes"/>
    <s v="Yes"/>
  </r>
  <r>
    <n v="5"/>
    <n v="123431"/>
    <s v="Ice Cream"/>
    <x v="3"/>
    <s v="Europe"/>
    <x v="0"/>
    <s v="Winter"/>
    <x v="13"/>
    <x v="9"/>
    <n v="973"/>
    <n v="4865"/>
    <n v="1946"/>
    <n v="2919"/>
    <s v="No"/>
    <s v="Yes"/>
  </r>
  <r>
    <n v="1"/>
    <n v="156941"/>
    <s v="Ice Cream"/>
    <x v="0"/>
    <s v="Europe"/>
    <x v="7"/>
    <s v="Fall"/>
    <x v="14"/>
    <x v="10"/>
    <n v="809"/>
    <n v="4854"/>
    <n v="2224.75"/>
    <n v="2629.25"/>
    <s v="Yes"/>
    <s v="Yes"/>
  </r>
  <r>
    <n v="2"/>
    <n v="666752"/>
    <s v="Ice Cream"/>
    <x v="0"/>
    <s v="Australia"/>
    <x v="5"/>
    <s v="Winter"/>
    <x v="10"/>
    <x v="7"/>
    <n v="807"/>
    <n v="4842"/>
    <n v="2219.25"/>
    <n v="2622.75"/>
    <s v="No"/>
    <s v="No"/>
  </r>
  <r>
    <n v="3"/>
    <n v="103112"/>
    <s v="Ice Cream"/>
    <x v="5"/>
    <s v="Europe"/>
    <x v="0"/>
    <s v="Winter"/>
    <x v="13"/>
    <x v="9"/>
    <n v="1210"/>
    <n v="4840"/>
    <n v="1815"/>
    <n v="3025"/>
    <s v="Yes"/>
    <s v="Yes"/>
  </r>
  <r>
    <n v="3"/>
    <n v="518063"/>
    <s v="Ice Cream"/>
    <x v="5"/>
    <s v="Europe"/>
    <x v="7"/>
    <s v="Fall"/>
    <x v="14"/>
    <x v="10"/>
    <n v="1198"/>
    <n v="4792"/>
    <n v="1797"/>
    <n v="2995"/>
    <s v="No"/>
    <s v="No"/>
  </r>
  <r>
    <n v="1"/>
    <n v="628954"/>
    <s v="Sorbet"/>
    <x v="1"/>
    <s v="Europe"/>
    <x v="7"/>
    <s v="Fall"/>
    <x v="15"/>
    <x v="11"/>
    <n v="1582"/>
    <n v="4746"/>
    <n v="1977.5"/>
    <n v="2768.5"/>
    <s v="No"/>
    <s v="No"/>
  </r>
  <r>
    <n v="5"/>
    <n v="565067"/>
    <s v="Sorbet"/>
    <x v="1"/>
    <s v="Europe"/>
    <x v="7"/>
    <s v="Winter"/>
    <x v="13"/>
    <x v="9"/>
    <n v="1579"/>
    <n v="4737"/>
    <n v="1973.75"/>
    <n v="2763.25"/>
    <s v="No"/>
    <s v="No"/>
  </r>
  <r>
    <n v="2"/>
    <n v="550622"/>
    <s v="Ice Cream"/>
    <x v="2"/>
    <s v="Europe"/>
    <x v="7"/>
    <s v="Summer"/>
    <x v="9"/>
    <x v="0"/>
    <n v="947"/>
    <n v="4735"/>
    <n v="2083.4"/>
    <n v="2651.6"/>
    <s v="Yes"/>
    <s v="No"/>
  </r>
  <r>
    <n v="2"/>
    <n v="358173"/>
    <s v="Sorbet"/>
    <x v="1"/>
    <s v="Europe"/>
    <x v="7"/>
    <s v="Spring"/>
    <x v="4"/>
    <x v="4"/>
    <n v="1570"/>
    <n v="4710"/>
    <n v="1962.5"/>
    <n v="2747.5"/>
    <s v="No"/>
    <s v="No"/>
  </r>
  <r>
    <n v="2"/>
    <n v="544809"/>
    <s v="Ice Cream"/>
    <x v="2"/>
    <s v="Europe"/>
    <x v="0"/>
    <s v="Fall"/>
    <x v="16"/>
    <x v="8"/>
    <n v="941"/>
    <n v="4705"/>
    <n v="2070.2000000000003"/>
    <n v="2634.7999999999997"/>
    <s v="Yes"/>
    <s v="No"/>
  </r>
  <r>
    <n v="4"/>
    <n v="521663"/>
    <s v="Sorbet"/>
    <x v="1"/>
    <s v="Europe"/>
    <x v="0"/>
    <s v="Fall"/>
    <x v="15"/>
    <x v="11"/>
    <n v="1531"/>
    <n v="4593"/>
    <n v="1913.75"/>
    <n v="2679.25"/>
    <s v="No"/>
    <s v="No"/>
  </r>
  <r>
    <n v="5"/>
    <n v="770750"/>
    <s v="Ice Cream"/>
    <x v="3"/>
    <s v="Europe"/>
    <x v="7"/>
    <s v="Spring"/>
    <x v="8"/>
    <x v="1"/>
    <n v="918"/>
    <n v="4590"/>
    <n v="1836"/>
    <n v="2754"/>
    <s v="Yes"/>
    <s v="No"/>
  </r>
  <r>
    <n v="1"/>
    <n v="587301"/>
    <s v="Sorbet"/>
    <x v="1"/>
    <s v="Europe"/>
    <x v="0"/>
    <s v="Summer"/>
    <x v="9"/>
    <x v="0"/>
    <n v="1527"/>
    <n v="4581"/>
    <n v="1908.75"/>
    <n v="2672.25"/>
    <s v="Yes"/>
    <s v="No"/>
  </r>
  <r>
    <n v="1"/>
    <n v="144696"/>
    <s v="Ice Cream"/>
    <x v="3"/>
    <s v="Europe"/>
    <x v="7"/>
    <s v="Fall"/>
    <x v="11"/>
    <x v="8"/>
    <n v="912"/>
    <n v="4560"/>
    <n v="1824"/>
    <n v="2736"/>
    <s v="No"/>
    <s v="No"/>
  </r>
  <r>
    <n v="3"/>
    <n v="170514"/>
    <s v="Ice Cream"/>
    <x v="3"/>
    <s v="Europe"/>
    <x v="7"/>
    <s v="Fall"/>
    <x v="17"/>
    <x v="10"/>
    <n v="905"/>
    <n v="4525"/>
    <n v="1810"/>
    <n v="2715"/>
    <s v="Yes"/>
    <s v="No"/>
  </r>
  <r>
    <n v="5"/>
    <n v="721252"/>
    <s v="Sorbet"/>
    <x v="1"/>
    <s v="Europe"/>
    <x v="4"/>
    <s v="Spring"/>
    <x v="4"/>
    <x v="4"/>
    <n v="1498"/>
    <n v="4494"/>
    <n v="1872.5"/>
    <n v="2621.5"/>
    <s v="No"/>
    <s v="No"/>
  </r>
  <r>
    <n v="2"/>
    <n v="356877"/>
    <s v="Sorbet"/>
    <x v="1"/>
    <s v="Europe"/>
    <x v="0"/>
    <s v="Fall"/>
    <x v="17"/>
    <x v="10"/>
    <n v="1496"/>
    <n v="4488"/>
    <n v="1870"/>
    <n v="2618"/>
    <s v="No"/>
    <s v="Yes"/>
  </r>
  <r>
    <n v="3"/>
    <n v="138905"/>
    <s v="Sorbet"/>
    <x v="1"/>
    <s v="Europe"/>
    <x v="4"/>
    <s v="Winter"/>
    <x v="13"/>
    <x v="9"/>
    <n v="1491"/>
    <n v="4473"/>
    <n v="1863.75"/>
    <n v="2609.25"/>
    <s v="No"/>
    <s v="Yes"/>
  </r>
  <r>
    <n v="4"/>
    <n v="137994"/>
    <s v="Ice Cream"/>
    <x v="5"/>
    <s v="Europe"/>
    <x v="4"/>
    <s v="Winter"/>
    <x v="7"/>
    <x v="6"/>
    <n v="1117.5"/>
    <n v="4470"/>
    <n v="1676.25"/>
    <n v="2793.75"/>
    <s v="Yes"/>
    <s v="Yes"/>
  </r>
  <r>
    <n v="3"/>
    <n v="787606"/>
    <s v="Ice Cream"/>
    <x v="5"/>
    <s v="Europe"/>
    <x v="4"/>
    <s v="Winter"/>
    <x v="10"/>
    <x v="7"/>
    <n v="1116"/>
    <n v="4464"/>
    <n v="1674"/>
    <n v="2790"/>
    <s v="Yes"/>
    <s v="Yes"/>
  </r>
  <r>
    <n v="3"/>
    <n v="858624"/>
    <s v="Ice Cream"/>
    <x v="2"/>
    <s v="Europe"/>
    <x v="0"/>
    <s v="Winter"/>
    <x v="13"/>
    <x v="9"/>
    <n v="888"/>
    <n v="4440"/>
    <n v="1953.6"/>
    <n v="2486.4"/>
    <s v="No"/>
    <s v="Yes"/>
  </r>
  <r>
    <n v="5"/>
    <n v="249663"/>
    <s v="Ice Cream"/>
    <x v="3"/>
    <s v="Europe"/>
    <x v="4"/>
    <s v="Spring"/>
    <x v="4"/>
    <x v="4"/>
    <n v="886"/>
    <n v="4430"/>
    <n v="1772"/>
    <n v="2658"/>
    <s v="Yes"/>
    <s v="Yes"/>
  </r>
  <r>
    <n v="5"/>
    <n v="889571"/>
    <s v="Ice Cream"/>
    <x v="3"/>
    <s v="Europe"/>
    <x v="4"/>
    <s v="Summer"/>
    <x v="3"/>
    <x v="3"/>
    <n v="883"/>
    <n v="4415"/>
    <n v="1766"/>
    <n v="2649"/>
    <s v="Yes"/>
    <s v="Yes"/>
  </r>
  <r>
    <n v="3"/>
    <n v="629559"/>
    <s v="Ice Cream"/>
    <x v="5"/>
    <s v="Europe"/>
    <x v="0"/>
    <s v="Spring"/>
    <x v="4"/>
    <x v="4"/>
    <n v="1094"/>
    <n v="4376"/>
    <n v="1641"/>
    <n v="2735"/>
    <s v="Yes"/>
    <s v="No"/>
  </r>
  <r>
    <n v="4"/>
    <n v="329257"/>
    <s v="Ice Cream"/>
    <x v="5"/>
    <s v="Europe"/>
    <x v="4"/>
    <s v="Fall"/>
    <x v="17"/>
    <x v="10"/>
    <n v="1085"/>
    <n v="4340"/>
    <n v="1627.5"/>
    <n v="2712.5"/>
    <s v="No"/>
    <s v="Yes"/>
  </r>
  <r>
    <n v="1"/>
    <n v="852827"/>
    <s v="Ice Cream"/>
    <x v="3"/>
    <s v="Europe"/>
    <x v="4"/>
    <s v="Fall"/>
    <x v="17"/>
    <x v="10"/>
    <n v="861"/>
    <n v="4305"/>
    <n v="1722"/>
    <n v="2583"/>
    <s v="Yes"/>
    <s v="No"/>
  </r>
  <r>
    <n v="3"/>
    <n v="681348"/>
    <s v="Ice Cream"/>
    <x v="2"/>
    <s v="Europe"/>
    <x v="4"/>
    <s v="Fall"/>
    <x v="15"/>
    <x v="11"/>
    <n v="853"/>
    <n v="4265"/>
    <n v="1876.6"/>
    <n v="2388.4"/>
    <s v="Yes"/>
    <s v="Yes"/>
  </r>
  <r>
    <n v="5"/>
    <n v="295390"/>
    <s v="Ice Cream"/>
    <x v="0"/>
    <s v="Europe"/>
    <x v="4"/>
    <s v="Fall"/>
    <x v="14"/>
    <x v="10"/>
    <n v="704"/>
    <n v="4224"/>
    <n v="1936"/>
    <n v="2288"/>
    <s v="Yes"/>
    <s v="No"/>
  </r>
  <r>
    <n v="2"/>
    <n v="791359"/>
    <s v="Sorbet"/>
    <x v="1"/>
    <s v="Europe"/>
    <x v="0"/>
    <s v="Fall"/>
    <x v="17"/>
    <x v="10"/>
    <n v="1397"/>
    <n v="4191"/>
    <n v="1746.25"/>
    <n v="2444.75"/>
    <s v="Yes"/>
    <s v="Yes"/>
  </r>
  <r>
    <n v="1"/>
    <n v="311475"/>
    <s v="Ice Cream"/>
    <x v="0"/>
    <s v="Europe"/>
    <x v="4"/>
    <s v="Winter"/>
    <x v="7"/>
    <x v="6"/>
    <n v="681"/>
    <n v="4086"/>
    <n v="1872.75"/>
    <n v="2213.25"/>
    <s v="No"/>
    <s v="No"/>
  </r>
  <r>
    <n v="4"/>
    <n v="875012"/>
    <s v="Ice Cream"/>
    <x v="3"/>
    <s v="Europe"/>
    <x v="0"/>
    <s v="Fall"/>
    <x v="14"/>
    <x v="10"/>
    <n v="809"/>
    <n v="4045"/>
    <n v="1618"/>
    <n v="2427"/>
    <s v="No"/>
    <s v="Yes"/>
  </r>
  <r>
    <n v="2"/>
    <n v="253981"/>
    <s v="Ice Cream"/>
    <x v="0"/>
    <s v="Europe"/>
    <x v="4"/>
    <s v="Summer"/>
    <x v="12"/>
    <x v="0"/>
    <n v="663"/>
    <n v="3978"/>
    <n v="1823.25"/>
    <n v="2154.75"/>
    <s v="No"/>
    <s v="Yes"/>
  </r>
  <r>
    <n v="5"/>
    <n v="196520"/>
    <s v="Ice Cream"/>
    <x v="0"/>
    <s v="Europe"/>
    <x v="4"/>
    <s v="Fall"/>
    <x v="14"/>
    <x v="10"/>
    <n v="663"/>
    <n v="3978"/>
    <n v="1823.25"/>
    <n v="2154.75"/>
    <s v="No"/>
    <s v="Yes"/>
  </r>
  <r>
    <n v="5"/>
    <n v="514091"/>
    <s v="Sorbet"/>
    <x v="1"/>
    <s v="Europe"/>
    <x v="0"/>
    <s v="Winter"/>
    <x v="13"/>
    <x v="9"/>
    <n v="1326"/>
    <n v="3978"/>
    <n v="1657.5"/>
    <n v="2320.5"/>
    <s v="No"/>
    <s v="No"/>
  </r>
  <r>
    <n v="5"/>
    <n v="505339"/>
    <s v="Ice Cream"/>
    <x v="3"/>
    <s v="Europe"/>
    <x v="4"/>
    <s v="Summer"/>
    <x v="9"/>
    <x v="0"/>
    <n v="788"/>
    <n v="3940"/>
    <n v="1576"/>
    <n v="2364"/>
    <s v="Yes"/>
    <s v="No"/>
  </r>
  <r>
    <n v="3"/>
    <n v="387444"/>
    <s v="Ice Cream"/>
    <x v="3"/>
    <s v="Europe"/>
    <x v="4"/>
    <s v="Spring"/>
    <x v="4"/>
    <x v="4"/>
    <n v="787"/>
    <n v="3935"/>
    <n v="1574"/>
    <n v="2361"/>
    <s v="No"/>
    <s v="Yes"/>
  </r>
  <r>
    <n v="4"/>
    <n v="573970"/>
    <s v="Ice Cream"/>
    <x v="0"/>
    <s v="Europe"/>
    <x v="0"/>
    <s v="Summer"/>
    <x v="9"/>
    <x v="0"/>
    <n v="655"/>
    <n v="3930"/>
    <n v="1801.25"/>
    <n v="2128.75"/>
    <s v="Yes"/>
    <s v="No"/>
  </r>
  <r>
    <n v="5"/>
    <n v="510933"/>
    <s v="Sorbet"/>
    <x v="1"/>
    <s v="Europe"/>
    <x v="4"/>
    <s v="Fall"/>
    <x v="18"/>
    <x v="11"/>
    <n v="1281"/>
    <n v="3843"/>
    <n v="1601.25"/>
    <n v="2241.75"/>
    <s v="Yes"/>
    <s v="No"/>
  </r>
  <r>
    <n v="2"/>
    <n v="897372"/>
    <s v="Ice Cream"/>
    <x v="0"/>
    <s v="Australia"/>
    <x v="5"/>
    <s v="Summer"/>
    <x v="6"/>
    <x v="2"/>
    <n v="639"/>
    <n v="3834"/>
    <n v="1757.25"/>
    <n v="2076.75"/>
    <s v="Yes"/>
    <s v="No"/>
  </r>
  <r>
    <n v="5"/>
    <n v="238791"/>
    <s v="Ice Cream"/>
    <x v="3"/>
    <s v="Europe"/>
    <x v="0"/>
    <s v="Fall"/>
    <x v="14"/>
    <x v="10"/>
    <n v="766"/>
    <n v="3830"/>
    <n v="1532"/>
    <n v="2298"/>
    <s v="Yes"/>
    <s v="No"/>
  </r>
  <r>
    <n v="3"/>
    <n v="751314"/>
    <s v="Ice Cream"/>
    <x v="0"/>
    <s v="Europe"/>
    <x v="4"/>
    <s v="Fall"/>
    <x v="15"/>
    <x v="11"/>
    <n v="635"/>
    <n v="3810"/>
    <n v="1746.25"/>
    <n v="2063.75"/>
    <s v="No"/>
    <s v="No"/>
  </r>
  <r>
    <n v="3"/>
    <n v="646205"/>
    <s v="Sorbet"/>
    <x v="1"/>
    <s v="Europe"/>
    <x v="4"/>
    <s v="Fall"/>
    <x v="11"/>
    <x v="8"/>
    <n v="1265"/>
    <n v="3795"/>
    <n v="1581.25"/>
    <n v="2213.75"/>
    <s v="Yes"/>
    <s v="No"/>
  </r>
  <r>
    <n v="2"/>
    <n v="320688"/>
    <s v="Ice Cream"/>
    <x v="3"/>
    <s v="Europe"/>
    <x v="4"/>
    <s v="Summer"/>
    <x v="12"/>
    <x v="0"/>
    <n v="747"/>
    <n v="3735"/>
    <n v="1494"/>
    <n v="2241"/>
    <s v="No"/>
    <s v="No"/>
  </r>
  <r>
    <n v="3"/>
    <n v="602911"/>
    <s v="Ice Cream"/>
    <x v="5"/>
    <s v="Europe"/>
    <x v="0"/>
    <s v="Winter"/>
    <x v="13"/>
    <x v="9"/>
    <n v="923"/>
    <n v="3692"/>
    <n v="1384.5"/>
    <n v="2307.5"/>
    <s v="No"/>
    <s v="No"/>
  </r>
  <r>
    <n v="2"/>
    <n v="699845"/>
    <s v="Sorbet"/>
    <x v="1"/>
    <s v="Europe"/>
    <x v="4"/>
    <s v="Fall"/>
    <x v="17"/>
    <x v="10"/>
    <n v="1227"/>
    <n v="3681"/>
    <n v="1533.75"/>
    <n v="2147.25"/>
    <s v="Yes"/>
    <s v="No"/>
  </r>
  <r>
    <n v="1"/>
    <n v="349645"/>
    <s v="Ice Cream"/>
    <x v="0"/>
    <s v="Europe"/>
    <x v="4"/>
    <s v="Spring"/>
    <x v="5"/>
    <x v="5"/>
    <n v="606"/>
    <n v="3636"/>
    <n v="1666.5"/>
    <n v="1969.5"/>
    <s v="Yes"/>
    <s v="No"/>
  </r>
  <r>
    <n v="3"/>
    <n v="698573"/>
    <s v="Sorbet"/>
    <x v="4"/>
    <s v="Europe"/>
    <x v="4"/>
    <s v="Fall"/>
    <x v="14"/>
    <x v="10"/>
    <n v="727"/>
    <n v="3635"/>
    <n v="1599.4"/>
    <n v="2035.6"/>
    <s v="No"/>
    <s v="No"/>
  </r>
  <r>
    <n v="4"/>
    <n v="885205"/>
    <s v="Sorbet"/>
    <x v="4"/>
    <s v="Europe"/>
    <x v="4"/>
    <s v="Spring"/>
    <x v="4"/>
    <x v="4"/>
    <n v="727"/>
    <n v="3635"/>
    <n v="1454"/>
    <n v="2181"/>
    <s v="Yes"/>
    <s v="No"/>
  </r>
  <r>
    <n v="5"/>
    <n v="758323"/>
    <s v="Sorbet"/>
    <x v="4"/>
    <s v="Europe"/>
    <x v="4"/>
    <s v="Fall"/>
    <x v="14"/>
    <x v="10"/>
    <n v="727"/>
    <n v="3635"/>
    <n v="1454"/>
    <n v="2181"/>
    <s v="Yes"/>
    <s v="No"/>
  </r>
  <r>
    <n v="1"/>
    <n v="135967"/>
    <s v="Sorbet"/>
    <x v="4"/>
    <s v="Europe"/>
    <x v="4"/>
    <s v="Spring"/>
    <x v="4"/>
    <x v="4"/>
    <n v="604"/>
    <n v="3624"/>
    <n v="1661"/>
    <n v="1963"/>
    <s v="No"/>
    <s v="Yes"/>
  </r>
  <r>
    <n v="5"/>
    <n v="103888"/>
    <s v="Ice Cream"/>
    <x v="2"/>
    <s v="Asia"/>
    <x v="9"/>
    <s v="Fall"/>
    <x v="15"/>
    <x v="11"/>
    <n v="711"/>
    <n v="3555"/>
    <n v="1564.2"/>
    <n v="1990.8"/>
    <s v="Yes"/>
    <s v="No"/>
  </r>
  <r>
    <n v="4"/>
    <n v="533938"/>
    <s v="Ice Cream"/>
    <x v="5"/>
    <s v="Asia"/>
    <x v="9"/>
    <s v="Spring"/>
    <x v="4"/>
    <x v="4"/>
    <n v="886"/>
    <n v="3544"/>
    <n v="1329"/>
    <n v="2215"/>
    <s v="No"/>
    <s v="Yes"/>
  </r>
  <r>
    <n v="3"/>
    <n v="629523"/>
    <s v="Ice Cream"/>
    <x v="0"/>
    <s v="North America"/>
    <x v="3"/>
    <s v="Fall"/>
    <x v="18"/>
    <x v="11"/>
    <n v="588"/>
    <n v="3528"/>
    <n v="1617"/>
    <n v="1911"/>
    <s v="No"/>
    <s v="Yes"/>
  </r>
  <r>
    <n v="2"/>
    <n v="330030"/>
    <s v="Sorbet"/>
    <x v="1"/>
    <s v="Australia"/>
    <x v="5"/>
    <s v="Fall"/>
    <x v="17"/>
    <x v="10"/>
    <n v="1175"/>
    <n v="3525"/>
    <n v="1468.75"/>
    <n v="2056.25"/>
    <s v="No"/>
    <s v="Yes"/>
  </r>
  <r>
    <n v="1"/>
    <n v="567484"/>
    <s v="Ice Cream"/>
    <x v="3"/>
    <s v="North America"/>
    <x v="3"/>
    <s v="Fall"/>
    <x v="14"/>
    <x v="10"/>
    <n v="704"/>
    <n v="3520"/>
    <n v="1408"/>
    <n v="2112"/>
    <s v="Yes"/>
    <s v="No"/>
  </r>
  <r>
    <n v="5"/>
    <n v="778322"/>
    <s v="Ice Cream"/>
    <x v="3"/>
    <s v="North America"/>
    <x v="3"/>
    <s v="Fall"/>
    <x v="16"/>
    <x v="8"/>
    <n v="700"/>
    <n v="3500"/>
    <n v="1400"/>
    <n v="2100"/>
    <s v="Yes"/>
    <s v="No"/>
  </r>
  <r>
    <n v="4"/>
    <n v="666684"/>
    <s v="Sorbet"/>
    <x v="1"/>
    <s v="North America"/>
    <x v="3"/>
    <s v="Fall"/>
    <x v="17"/>
    <x v="10"/>
    <n v="1153"/>
    <n v="3459"/>
    <n v="1441.25"/>
    <n v="2017.75"/>
    <s v="No"/>
    <s v="No"/>
  </r>
  <r>
    <n v="3"/>
    <n v="578401"/>
    <s v="Ice Cream"/>
    <x v="3"/>
    <s v="Africa"/>
    <x v="8"/>
    <s v="Spring"/>
    <x v="4"/>
    <x v="4"/>
    <n v="689"/>
    <n v="3445"/>
    <n v="1378"/>
    <n v="2067"/>
    <s v="No"/>
    <s v="No"/>
  </r>
  <r>
    <n v="2"/>
    <n v="609418"/>
    <s v="Ice Cream"/>
    <x v="0"/>
    <s v="Africa"/>
    <x v="8"/>
    <s v="Summer"/>
    <x v="12"/>
    <x v="0"/>
    <n v="567"/>
    <n v="3402"/>
    <n v="1559.25"/>
    <n v="1842.75"/>
    <s v="Yes"/>
    <s v="No"/>
  </r>
  <r>
    <n v="5"/>
    <n v="456841"/>
    <s v="Ice Cream"/>
    <x v="3"/>
    <s v="Africa"/>
    <x v="8"/>
    <s v="Summer"/>
    <x v="3"/>
    <x v="3"/>
    <n v="678"/>
    <n v="3390"/>
    <n v="1356"/>
    <n v="2034"/>
    <s v="Yes"/>
    <s v="No"/>
  </r>
  <r>
    <n v="5"/>
    <n v="441711"/>
    <s v="Sorbet"/>
    <x v="1"/>
    <s v="Africa"/>
    <x v="8"/>
    <s v="Fall"/>
    <x v="11"/>
    <x v="8"/>
    <n v="1123"/>
    <n v="3369"/>
    <n v="1403.75"/>
    <n v="1965.25"/>
    <s v="Yes"/>
    <s v="No"/>
  </r>
  <r>
    <n v="1"/>
    <n v="707858"/>
    <s v="Ice Cream"/>
    <x v="3"/>
    <s v="Africa"/>
    <x v="8"/>
    <s v="Fall"/>
    <x v="14"/>
    <x v="10"/>
    <n v="671"/>
    <n v="3355"/>
    <n v="1342"/>
    <n v="2013"/>
    <s v="Yes"/>
    <s v="No"/>
  </r>
  <r>
    <n v="4"/>
    <n v="397008"/>
    <s v="Ice Cream"/>
    <x v="2"/>
    <s v="North America"/>
    <x v="3"/>
    <s v="Fall"/>
    <x v="14"/>
    <x v="10"/>
    <n v="671"/>
    <n v="3355"/>
    <n v="1476.2"/>
    <n v="1878.8"/>
    <s v="No"/>
    <s v="No"/>
  </r>
  <r>
    <n v="1"/>
    <n v="197116"/>
    <s v="Ice Cream"/>
    <x v="0"/>
    <s v="North America"/>
    <x v="2"/>
    <s v="Winter"/>
    <x v="7"/>
    <x v="6"/>
    <n v="555"/>
    <n v="3330"/>
    <n v="1526.25"/>
    <n v="1803.75"/>
    <s v="No"/>
    <s v="No"/>
  </r>
  <r>
    <n v="1"/>
    <n v="355733"/>
    <s v="Ice Cream"/>
    <x v="5"/>
    <s v="North America"/>
    <x v="2"/>
    <s v="Spring"/>
    <x v="8"/>
    <x v="1"/>
    <n v="831"/>
    <n v="3324"/>
    <n v="1246.5"/>
    <n v="2077.5"/>
    <s v="No"/>
    <s v="No"/>
  </r>
  <r>
    <n v="5"/>
    <n v="847203"/>
    <s v="Ice Cream"/>
    <x v="3"/>
    <s v="Asia"/>
    <x v="9"/>
    <s v="Spring"/>
    <x v="4"/>
    <x v="4"/>
    <n v="662"/>
    <n v="3310"/>
    <n v="1324"/>
    <n v="1986"/>
    <s v="Yes"/>
    <s v="No"/>
  </r>
  <r>
    <n v="3"/>
    <n v="433084"/>
    <s v="Sorbet"/>
    <x v="1"/>
    <s v="Asia"/>
    <x v="9"/>
    <s v="Fall"/>
    <x v="16"/>
    <x v="8"/>
    <n v="547"/>
    <n v="3282"/>
    <n v="1504.25"/>
    <n v="1777.75"/>
    <s v="Yes"/>
    <s v="No"/>
  </r>
  <r>
    <n v="4"/>
    <n v="865204"/>
    <s v="Ice Cream"/>
    <x v="5"/>
    <s v="Asia"/>
    <x v="9"/>
    <s v="Summer"/>
    <x v="6"/>
    <x v="2"/>
    <n v="819"/>
    <n v="3276"/>
    <n v="1228.5"/>
    <n v="2047.5"/>
    <s v="No"/>
    <s v="No"/>
  </r>
  <r>
    <n v="5"/>
    <n v="214845"/>
    <s v="Ice Cream"/>
    <x v="0"/>
    <s v="Australia"/>
    <x v="5"/>
    <s v="Fall"/>
    <x v="18"/>
    <x v="11"/>
    <n v="544"/>
    <n v="3264"/>
    <n v="1496"/>
    <n v="1768"/>
    <s v="Yes"/>
    <s v="No"/>
  </r>
  <r>
    <n v="5"/>
    <n v="372739"/>
    <s v="Ice Cream"/>
    <x v="5"/>
    <s v="North America"/>
    <x v="3"/>
    <s v="Summer"/>
    <x v="6"/>
    <x v="2"/>
    <n v="801"/>
    <n v="3204"/>
    <n v="1201.5"/>
    <n v="2002.5"/>
    <s v="Yes"/>
    <s v="Yes"/>
  </r>
  <r>
    <n v="3"/>
    <n v="480891"/>
    <s v="Ice Cream"/>
    <x v="2"/>
    <s v="North America"/>
    <x v="3"/>
    <s v="Fall"/>
    <x v="15"/>
    <x v="11"/>
    <n v="635"/>
    <n v="3175"/>
    <n v="1397"/>
    <n v="1778"/>
    <s v="No"/>
    <s v="Yes"/>
  </r>
  <r>
    <n v="5"/>
    <n v="242657"/>
    <s v="Ice Cream"/>
    <x v="5"/>
    <s v="North America"/>
    <x v="3"/>
    <s v="Winter"/>
    <x v="13"/>
    <x v="9"/>
    <n v="792"/>
    <n v="3168"/>
    <n v="1188"/>
    <n v="1980"/>
    <s v="Yes"/>
    <s v="Yes"/>
  </r>
  <r>
    <n v="2"/>
    <n v="183779"/>
    <s v="Ice Cream"/>
    <x v="2"/>
    <s v="Australia"/>
    <x v="5"/>
    <s v="Fall"/>
    <x v="15"/>
    <x v="11"/>
    <n v="615"/>
    <n v="3075"/>
    <n v="1353"/>
    <n v="1722"/>
    <s v="Yes"/>
    <s v="No"/>
  </r>
  <r>
    <n v="3"/>
    <n v="576749"/>
    <s v="Ice Cream"/>
    <x v="5"/>
    <s v="North America"/>
    <x v="3"/>
    <s v="Fall"/>
    <x v="14"/>
    <x v="10"/>
    <n v="766"/>
    <n v="3064"/>
    <n v="1149"/>
    <n v="1915"/>
    <s v="Yes"/>
    <s v="No"/>
  </r>
  <r>
    <n v="4"/>
    <n v="581762"/>
    <s v="Ice Cream"/>
    <x v="0"/>
    <s v="North America"/>
    <x v="3"/>
    <s v="Spring"/>
    <x v="5"/>
    <x v="5"/>
    <n v="510"/>
    <n v="3060"/>
    <n v="1402.5"/>
    <n v="1657.5"/>
    <s v="Yes"/>
    <s v="No"/>
  </r>
  <r>
    <n v="5"/>
    <n v="208723"/>
    <s v="Sorbet"/>
    <x v="1"/>
    <s v="North America"/>
    <x v="3"/>
    <s v="Fall"/>
    <x v="17"/>
    <x v="10"/>
    <n v="1010"/>
    <n v="3030"/>
    <n v="1262.5"/>
    <n v="1767.5"/>
    <s v="Yes"/>
    <s v="No"/>
  </r>
  <r>
    <n v="5"/>
    <n v="808356"/>
    <s v="Sorbet"/>
    <x v="1"/>
    <s v="North America"/>
    <x v="3"/>
    <s v="Summer"/>
    <x v="9"/>
    <x v="0"/>
    <n v="1005"/>
    <n v="3015"/>
    <n v="1256.25"/>
    <n v="1758.75"/>
    <s v="No"/>
    <s v="No"/>
  </r>
  <r>
    <n v="2"/>
    <n v="369627"/>
    <s v="Ice Cream"/>
    <x v="3"/>
    <s v="Australia"/>
    <x v="5"/>
    <s v="Spring"/>
    <x v="4"/>
    <x v="4"/>
    <n v="602"/>
    <n v="3010"/>
    <n v="1204"/>
    <n v="1806"/>
    <s v="No"/>
    <s v="No"/>
  </r>
  <r>
    <n v="1"/>
    <n v="600167"/>
    <s v="Ice Cream"/>
    <x v="0"/>
    <s v="Australia"/>
    <x v="5"/>
    <s v="Winter"/>
    <x v="13"/>
    <x v="9"/>
    <n v="500"/>
    <n v="3000"/>
    <n v="1375"/>
    <n v="1625"/>
    <s v="No"/>
    <s v="No"/>
  </r>
  <r>
    <n v="3"/>
    <n v="295198"/>
    <s v="Sorbet"/>
    <x v="4"/>
    <s v="Europe"/>
    <x v="4"/>
    <s v="Fall"/>
    <x v="14"/>
    <x v="10"/>
    <n v="2996"/>
    <n v="2996"/>
    <n v="1498"/>
    <n v="1498"/>
    <s v="Yes"/>
    <s v="No"/>
  </r>
  <r>
    <n v="1"/>
    <n v="178855"/>
    <s v="Ice Cream"/>
    <x v="5"/>
    <s v="Asia"/>
    <x v="10"/>
    <s v="Spring"/>
    <x v="5"/>
    <x v="5"/>
    <n v="742.5"/>
    <n v="2970"/>
    <n v="1113.75"/>
    <n v="1856.25"/>
    <s v="No"/>
    <s v="No"/>
  </r>
  <r>
    <n v="1"/>
    <n v="305275"/>
    <s v="Sorbet"/>
    <x v="1"/>
    <s v="Asia"/>
    <x v="10"/>
    <s v="Fall"/>
    <x v="17"/>
    <x v="10"/>
    <n v="986"/>
    <n v="2958"/>
    <n v="1232.5"/>
    <n v="1725.5"/>
    <s v="No"/>
    <s v="No"/>
  </r>
  <r>
    <n v="2"/>
    <n v="354480"/>
    <s v="Sorbet"/>
    <x v="1"/>
    <s v="North America"/>
    <x v="3"/>
    <s v="Summer"/>
    <x v="12"/>
    <x v="0"/>
    <n v="986"/>
    <n v="2958"/>
    <n v="1232.5"/>
    <n v="1725.5"/>
    <s v="Yes"/>
    <s v="No"/>
  </r>
  <r>
    <n v="4"/>
    <n v="197639"/>
    <s v="Ice Cream"/>
    <x v="3"/>
    <s v="North America"/>
    <x v="3"/>
    <s v="Spring"/>
    <x v="8"/>
    <x v="1"/>
    <n v="591"/>
    <n v="2955"/>
    <n v="1182"/>
    <n v="1773"/>
    <s v="Yes"/>
    <s v="No"/>
  </r>
  <r>
    <n v="5"/>
    <n v="421883"/>
    <s v="Ice Cream"/>
    <x v="5"/>
    <s v="North America"/>
    <x v="3"/>
    <s v="Winter"/>
    <x v="10"/>
    <x v="7"/>
    <n v="727"/>
    <n v="2908"/>
    <n v="1090.5"/>
    <n v="1817.5"/>
    <s v="Yes"/>
    <s v="No"/>
  </r>
  <r>
    <n v="4"/>
    <n v="884057"/>
    <s v="Ice Cream"/>
    <x v="2"/>
    <s v="Asia"/>
    <x v="10"/>
    <s v="Winter"/>
    <x v="7"/>
    <x v="6"/>
    <n v="579"/>
    <n v="2895"/>
    <n v="1273.8"/>
    <n v="1621.2"/>
    <s v="No"/>
    <s v="No"/>
  </r>
  <r>
    <n v="5"/>
    <n v="619210"/>
    <s v="Sorbet"/>
    <x v="1"/>
    <s v="North America"/>
    <x v="3"/>
    <s v="Winter"/>
    <x v="10"/>
    <x v="7"/>
    <n v="959"/>
    <n v="2877"/>
    <n v="1198.75"/>
    <n v="1678.25"/>
    <s v="Yes"/>
    <s v="No"/>
  </r>
  <r>
    <n v="4"/>
    <n v="868182"/>
    <s v="Ice Cream"/>
    <x v="3"/>
    <s v="North America"/>
    <x v="3"/>
    <s v="Summer"/>
    <x v="6"/>
    <x v="2"/>
    <n v="571"/>
    <n v="2855"/>
    <n v="1142"/>
    <n v="1713"/>
    <s v="No"/>
    <s v="Yes"/>
  </r>
  <r>
    <n v="3"/>
    <n v="873031"/>
    <s v="Sorbet"/>
    <x v="4"/>
    <s v="Europe"/>
    <x v="4"/>
    <s v="Fall"/>
    <x v="14"/>
    <x v="10"/>
    <n v="2851"/>
    <n v="2851"/>
    <n v="1425.5"/>
    <n v="1425.5"/>
    <s v="No"/>
    <s v="Yes"/>
  </r>
  <r>
    <n v="2"/>
    <n v="885051"/>
    <s v="Ice Cream"/>
    <x v="0"/>
    <s v="North America"/>
    <x v="3"/>
    <s v="Fall"/>
    <x v="17"/>
    <x v="10"/>
    <n v="472"/>
    <n v="2832"/>
    <n v="1298"/>
    <n v="1534"/>
    <s v="No"/>
    <s v="Yes"/>
  </r>
  <r>
    <n v="1"/>
    <n v="540473"/>
    <s v="Sorbet"/>
    <x v="1"/>
    <s v="Asia"/>
    <x v="10"/>
    <s v="Spring"/>
    <x v="5"/>
    <x v="5"/>
    <n v="943.5"/>
    <n v="2830.5"/>
    <n v="1179.375"/>
    <n v="1651.125"/>
    <s v="Yes"/>
    <s v="Yes"/>
  </r>
  <r>
    <n v="4"/>
    <n v="399302"/>
    <s v="Ice Cream"/>
    <x v="2"/>
    <s v="Australia"/>
    <x v="5"/>
    <s v="Summer"/>
    <x v="3"/>
    <x v="3"/>
    <n v="552"/>
    <n v="2760"/>
    <n v="1214.4000000000001"/>
    <n v="1545.6"/>
    <s v="No"/>
    <s v="No"/>
  </r>
  <r>
    <n v="3"/>
    <n v="745878"/>
    <s v="Ice Cream"/>
    <x v="5"/>
    <s v="North America"/>
    <x v="3"/>
    <s v="Spring"/>
    <x v="4"/>
    <x v="4"/>
    <n v="689"/>
    <n v="2756"/>
    <n v="1033.5"/>
    <n v="1722.5"/>
    <s v="Yes"/>
    <s v="No"/>
  </r>
  <r>
    <n v="1"/>
    <n v="738711"/>
    <s v="Ice Cream"/>
    <x v="3"/>
    <s v="Asia"/>
    <x v="10"/>
    <s v="Summer"/>
    <x v="9"/>
    <x v="0"/>
    <n v="549"/>
    <n v="2745"/>
    <n v="1098"/>
    <n v="1647"/>
    <s v="No"/>
    <s v="No"/>
  </r>
  <r>
    <n v="3"/>
    <n v="578917"/>
    <s v="Ice Cream"/>
    <x v="2"/>
    <s v="Asia"/>
    <x v="10"/>
    <s v="Fall"/>
    <x v="17"/>
    <x v="10"/>
    <n v="546"/>
    <n v="2730"/>
    <n v="1201.2"/>
    <n v="1528.8"/>
    <s v="No"/>
    <s v="No"/>
  </r>
  <r>
    <n v="5"/>
    <n v="128675"/>
    <s v="Ice Cream"/>
    <x v="0"/>
    <s v="Asia"/>
    <x v="10"/>
    <s v="Fall"/>
    <x v="16"/>
    <x v="8"/>
    <n v="2723"/>
    <n v="2723"/>
    <n v="1361.5"/>
    <n v="1361.5"/>
    <s v="Yes"/>
    <s v="No"/>
  </r>
  <r>
    <n v="4"/>
    <n v="252717"/>
    <s v="Sorbet"/>
    <x v="4"/>
    <s v="Asia"/>
    <x v="10"/>
    <s v="Summer"/>
    <x v="6"/>
    <x v="2"/>
    <n v="2665.5"/>
    <n v="2665.5"/>
    <n v="1332.75"/>
    <n v="1332.75"/>
    <s v="Yes"/>
    <s v="No"/>
  </r>
  <r>
    <n v="3"/>
    <n v="641259"/>
    <s v="Sorbet"/>
    <x v="1"/>
    <s v="Asia"/>
    <x v="10"/>
    <s v="Spring"/>
    <x v="4"/>
    <x v="4"/>
    <n v="888"/>
    <n v="2664"/>
    <n v="1110"/>
    <n v="1554"/>
    <s v="No"/>
    <s v="No"/>
  </r>
  <r>
    <n v="1"/>
    <n v="200053"/>
    <s v="Sorbet"/>
    <x v="4"/>
    <s v="North America"/>
    <x v="3"/>
    <s v="Spring"/>
    <x v="8"/>
    <x v="1"/>
    <n v="2661"/>
    <n v="2661"/>
    <n v="1330.5"/>
    <n v="1330.5"/>
    <s v="Yes"/>
    <s v="No"/>
  </r>
  <r>
    <n v="5"/>
    <n v="273665"/>
    <s v="Ice Cream"/>
    <x v="5"/>
    <s v="Africa"/>
    <x v="8"/>
    <s v="Spring"/>
    <x v="8"/>
    <x v="1"/>
    <n v="663"/>
    <n v="2652"/>
    <n v="994.5"/>
    <n v="1657.5"/>
    <s v="No"/>
    <s v="No"/>
  </r>
  <r>
    <n v="3"/>
    <n v="747194"/>
    <s v="Sorbet"/>
    <x v="1"/>
    <s v="Africa"/>
    <x v="8"/>
    <s v="Spring"/>
    <x v="8"/>
    <x v="1"/>
    <n v="880"/>
    <n v="2640"/>
    <n v="1100"/>
    <n v="1540"/>
    <s v="No"/>
    <s v="No"/>
  </r>
  <r>
    <n v="3"/>
    <n v="867837"/>
    <s v="Sorbet"/>
    <x v="1"/>
    <s v="North America"/>
    <x v="3"/>
    <s v="Fall"/>
    <x v="16"/>
    <x v="8"/>
    <n v="877"/>
    <n v="2631"/>
    <n v="1096.25"/>
    <n v="1534.75"/>
    <s v="No"/>
    <s v="No"/>
  </r>
  <r>
    <n v="5"/>
    <n v="818048"/>
    <s v="Sorbet"/>
    <x v="1"/>
    <s v="North America"/>
    <x v="3"/>
    <s v="Spring"/>
    <x v="8"/>
    <x v="1"/>
    <n v="866"/>
    <n v="2598"/>
    <n v="1082.5"/>
    <n v="1515.5"/>
    <s v="No"/>
    <s v="Yes"/>
  </r>
  <r>
    <n v="1"/>
    <n v="213778"/>
    <s v="Sorbet"/>
    <x v="1"/>
    <s v="North America"/>
    <x v="3"/>
    <s v="Summer"/>
    <x v="6"/>
    <x v="2"/>
    <n v="865.5"/>
    <n v="2596.5"/>
    <n v="1081.875"/>
    <n v="1514.625"/>
    <s v="No"/>
    <s v="Yes"/>
  </r>
  <r>
    <n v="3"/>
    <n v="830805"/>
    <s v="Sorbet"/>
    <x v="4"/>
    <s v="Australia"/>
    <x v="5"/>
    <s v="Spring"/>
    <x v="4"/>
    <x v="4"/>
    <n v="2518"/>
    <n v="2518"/>
    <n v="1259"/>
    <n v="1259"/>
    <s v="No"/>
    <s v="Yes"/>
  </r>
  <r>
    <n v="2"/>
    <n v="179673"/>
    <s v="Sorbet"/>
    <x v="4"/>
    <s v="North America"/>
    <x v="3"/>
    <s v="Winter"/>
    <x v="13"/>
    <x v="9"/>
    <n v="2501"/>
    <n v="2501"/>
    <n v="1250.5"/>
    <n v="1250.5"/>
    <s v="Yes"/>
    <s v="No"/>
  </r>
  <r>
    <n v="3"/>
    <n v="539666"/>
    <s v="Sorbet"/>
    <x v="4"/>
    <s v="Asia"/>
    <x v="9"/>
    <s v="Summer"/>
    <x v="9"/>
    <x v="0"/>
    <n v="2498"/>
    <n v="2498"/>
    <n v="1249"/>
    <n v="1249"/>
    <s v="No"/>
    <s v="No"/>
  </r>
  <r>
    <n v="4"/>
    <n v="249098"/>
    <s v="Ice Cream"/>
    <x v="0"/>
    <s v="Asia"/>
    <x v="10"/>
    <s v="Spring"/>
    <x v="4"/>
    <x v="4"/>
    <n v="2470"/>
    <n v="2470"/>
    <n v="1235"/>
    <n v="1235"/>
    <s v="Yes"/>
    <s v="No"/>
  </r>
  <r>
    <n v="1"/>
    <n v="617339"/>
    <s v="Sorbet"/>
    <x v="4"/>
    <s v="Europe"/>
    <x v="4"/>
    <s v="Fall"/>
    <x v="17"/>
    <x v="10"/>
    <n v="410"/>
    <n v="2460"/>
    <n v="1127.5"/>
    <n v="1332.5"/>
    <s v="Yes"/>
    <s v="No"/>
  </r>
  <r>
    <n v="3"/>
    <n v="451947"/>
    <s v="Sorbet"/>
    <x v="1"/>
    <s v="North America"/>
    <x v="2"/>
    <s v="Fall"/>
    <x v="18"/>
    <x v="11"/>
    <n v="808"/>
    <n v="2424"/>
    <n v="1010"/>
    <n v="1414"/>
    <s v="No"/>
    <s v="No"/>
  </r>
  <r>
    <n v="4"/>
    <n v="741765"/>
    <s v="Sorbet"/>
    <x v="4"/>
    <s v="Australia"/>
    <x v="5"/>
    <s v="Summer"/>
    <x v="12"/>
    <x v="0"/>
    <n v="2420"/>
    <n v="2420"/>
    <n v="1210"/>
    <n v="1210"/>
    <s v="Yes"/>
    <s v="No"/>
  </r>
  <r>
    <n v="3"/>
    <n v="460452"/>
    <s v="Sorbet"/>
    <x v="1"/>
    <s v="North America"/>
    <x v="2"/>
    <s v="Spring"/>
    <x v="4"/>
    <x v="4"/>
    <n v="787"/>
    <n v="2361"/>
    <n v="983.75"/>
    <n v="1377.25"/>
    <s v="Yes"/>
    <s v="No"/>
  </r>
  <r>
    <n v="4"/>
    <n v="323754"/>
    <s v="Ice Cream"/>
    <x v="2"/>
    <s v="North America"/>
    <x v="2"/>
    <s v="Fall"/>
    <x v="17"/>
    <x v="10"/>
    <n v="472"/>
    <n v="2360"/>
    <n v="1038.4000000000001"/>
    <n v="1321.6"/>
    <s v="Yes"/>
    <s v="No"/>
  </r>
  <r>
    <n v="2"/>
    <n v="336365"/>
    <s v="Sorbet"/>
    <x v="4"/>
    <s v="Africa"/>
    <x v="8"/>
    <s v="Winter"/>
    <x v="7"/>
    <x v="6"/>
    <n v="2340"/>
    <n v="2340"/>
    <n v="1170"/>
    <n v="1170"/>
    <s v="No"/>
    <s v="No"/>
  </r>
  <r>
    <n v="3"/>
    <n v="724808"/>
    <s v="Sorbet"/>
    <x v="4"/>
    <s v="North America"/>
    <x v="2"/>
    <s v="Summer"/>
    <x v="12"/>
    <x v="0"/>
    <n v="2328"/>
    <n v="2328"/>
    <n v="1164"/>
    <n v="1164"/>
    <s v="No"/>
    <s v="No"/>
  </r>
  <r>
    <n v="4"/>
    <n v="272243"/>
    <s v="Sorbet"/>
    <x v="4"/>
    <s v="Asia"/>
    <x v="10"/>
    <s v="Fall"/>
    <x v="16"/>
    <x v="8"/>
    <n v="2321"/>
    <n v="2321"/>
    <n v="1160.5"/>
    <n v="1160.5"/>
    <s v="No"/>
    <s v="Yes"/>
  </r>
  <r>
    <n v="4"/>
    <n v="289924"/>
    <s v="Ice Cream"/>
    <x v="0"/>
    <s v="North America"/>
    <x v="2"/>
    <s v="Fall"/>
    <x v="11"/>
    <x v="8"/>
    <n v="386"/>
    <n v="2316"/>
    <n v="1061.5"/>
    <n v="1254.5"/>
    <s v="No"/>
    <s v="Yes"/>
  </r>
  <r>
    <n v="3"/>
    <n v="561083"/>
    <s v="Sorbet"/>
    <x v="4"/>
    <s v="Australia"/>
    <x v="5"/>
    <s v="Spring"/>
    <x v="8"/>
    <x v="1"/>
    <n v="2313"/>
    <n v="2313"/>
    <n v="1156.5"/>
    <n v="1156.5"/>
    <s v="No"/>
    <s v="Yes"/>
  </r>
  <r>
    <n v="3"/>
    <n v="120418"/>
    <s v="Ice Cream"/>
    <x v="0"/>
    <s v="North America"/>
    <x v="3"/>
    <s v="Winter"/>
    <x v="7"/>
    <x v="6"/>
    <n v="384"/>
    <n v="2304"/>
    <n v="1056"/>
    <n v="1248"/>
    <s v="Yes"/>
    <s v="Yes"/>
  </r>
  <r>
    <n v="4"/>
    <n v="142538"/>
    <s v="Sorbet"/>
    <x v="4"/>
    <s v="North America"/>
    <x v="3"/>
    <s v="Spring"/>
    <x v="5"/>
    <x v="5"/>
    <n v="2301"/>
    <n v="2301"/>
    <n v="1150.5"/>
    <n v="1150.5"/>
    <s v="No"/>
    <s v="No"/>
  </r>
  <r>
    <n v="3"/>
    <n v="138137"/>
    <s v="Sorbet"/>
    <x v="4"/>
    <s v="Africa"/>
    <x v="8"/>
    <s v="Fall"/>
    <x v="15"/>
    <x v="11"/>
    <n v="2300"/>
    <n v="2300"/>
    <n v="1150"/>
    <n v="1150"/>
    <s v="No"/>
    <s v="Yes"/>
  </r>
  <r>
    <n v="2"/>
    <n v="539656"/>
    <s v="Ice Cream"/>
    <x v="5"/>
    <s v="Africa"/>
    <x v="8"/>
    <s v="Fall"/>
    <x v="15"/>
    <x v="11"/>
    <n v="570"/>
    <n v="2280"/>
    <n v="855"/>
    <n v="1425"/>
    <s v="Yes"/>
    <s v="Yes"/>
  </r>
  <r>
    <n v="3"/>
    <n v="434964"/>
    <s v="Sorbet"/>
    <x v="4"/>
    <s v="Africa"/>
    <x v="8"/>
    <s v="Summer"/>
    <x v="6"/>
    <x v="2"/>
    <n v="2255"/>
    <n v="2255"/>
    <n v="1127.5"/>
    <n v="1127.5"/>
    <s v="No"/>
    <s v="No"/>
  </r>
  <r>
    <n v="4"/>
    <n v="443447"/>
    <s v="Ice Cream"/>
    <x v="5"/>
    <s v="North America"/>
    <x v="2"/>
    <s v="Summer"/>
    <x v="12"/>
    <x v="0"/>
    <n v="562"/>
    <n v="2248"/>
    <n v="843"/>
    <n v="1405"/>
    <s v="Yes"/>
    <s v="No"/>
  </r>
  <r>
    <n v="1"/>
    <n v="807061"/>
    <s v="Ice Cream"/>
    <x v="3"/>
    <s v="North America"/>
    <x v="2"/>
    <s v="Spring"/>
    <x v="4"/>
    <x v="4"/>
    <n v="448"/>
    <n v="2240"/>
    <n v="896"/>
    <n v="1344"/>
    <s v="Yes"/>
    <s v="No"/>
  </r>
  <r>
    <n v="5"/>
    <n v="529423"/>
    <s v="Sorbet"/>
    <x v="4"/>
    <s v="North America"/>
    <x v="2"/>
    <s v="Winter"/>
    <x v="7"/>
    <x v="6"/>
    <n v="2227.5"/>
    <n v="2227.5"/>
    <n v="1113.75"/>
    <n v="1113.75"/>
    <s v="No"/>
    <s v="No"/>
  </r>
  <r>
    <n v="2"/>
    <n v="353832"/>
    <s v="Sorbet"/>
    <x v="4"/>
    <s v="North America"/>
    <x v="2"/>
    <s v="Winter"/>
    <x v="13"/>
    <x v="9"/>
    <n v="2214"/>
    <n v="2214"/>
    <n v="1107"/>
    <n v="1107"/>
    <s v="No"/>
    <s v="No"/>
  </r>
  <r>
    <n v="1"/>
    <n v="327845"/>
    <s v="Sorbet"/>
    <x v="1"/>
    <s v="North America"/>
    <x v="3"/>
    <s v="Spring"/>
    <x v="4"/>
    <x v="4"/>
    <n v="727"/>
    <n v="2181"/>
    <n v="908.75"/>
    <n v="1272.25"/>
    <s v="No"/>
    <s v="No"/>
  </r>
  <r>
    <n v="1"/>
    <n v="444955"/>
    <s v="Sorbet"/>
    <x v="4"/>
    <s v="North America"/>
    <x v="3"/>
    <s v="Fall"/>
    <x v="17"/>
    <x v="10"/>
    <n v="2181"/>
    <n v="2181"/>
    <n v="1090.5"/>
    <n v="1090.5"/>
    <s v="No"/>
    <s v="No"/>
  </r>
  <r>
    <n v="1"/>
    <n v="729194"/>
    <s v="Ice Cream"/>
    <x v="0"/>
    <s v="North America"/>
    <x v="3"/>
    <s v="Spring"/>
    <x v="8"/>
    <x v="1"/>
    <n v="362"/>
    <n v="2172"/>
    <n v="995.5"/>
    <n v="1176.5"/>
    <s v="No"/>
    <s v="No"/>
  </r>
  <r>
    <n v="1"/>
    <n v="881771"/>
    <s v="Sorbet"/>
    <x v="4"/>
    <s v="Asia"/>
    <x v="9"/>
    <s v="Fall"/>
    <x v="15"/>
    <x v="11"/>
    <n v="2157"/>
    <n v="2157"/>
    <n v="1078.5"/>
    <n v="1078.5"/>
    <s v="Yes"/>
    <s v="No"/>
  </r>
  <r>
    <n v="4"/>
    <n v="366159"/>
    <s v="Sorbet"/>
    <x v="4"/>
    <s v="North America"/>
    <x v="2"/>
    <s v="Summer"/>
    <x v="12"/>
    <x v="0"/>
    <n v="2146"/>
    <n v="2146"/>
    <n v="1073"/>
    <n v="1073"/>
    <s v="No"/>
    <s v="No"/>
  </r>
  <r>
    <n v="2"/>
    <n v="361276"/>
    <s v="Ice Cream"/>
    <x v="5"/>
    <s v="North America"/>
    <x v="2"/>
    <s v="Fall"/>
    <x v="15"/>
    <x v="11"/>
    <n v="521"/>
    <n v="2084"/>
    <n v="781.5"/>
    <n v="1302.5"/>
    <s v="No"/>
    <s v="No"/>
  </r>
  <r>
    <n v="5"/>
    <n v="742570"/>
    <s v="Sorbet"/>
    <x v="4"/>
    <s v="North America"/>
    <x v="2"/>
    <s v="Fall"/>
    <x v="15"/>
    <x v="11"/>
    <n v="2072"/>
    <n v="2072"/>
    <n v="1036"/>
    <n v="1036"/>
    <s v="No"/>
    <s v="No"/>
  </r>
  <r>
    <n v="3"/>
    <n v="725066"/>
    <s v="Ice Cream"/>
    <x v="0"/>
    <s v="Asia"/>
    <x v="9"/>
    <s v="Fall"/>
    <x v="14"/>
    <x v="10"/>
    <n v="345"/>
    <n v="2070"/>
    <n v="948.75"/>
    <n v="1121.25"/>
    <s v="No"/>
    <s v="No"/>
  </r>
  <r>
    <n v="5"/>
    <n v="403071"/>
    <s v="Ice Cream"/>
    <x v="0"/>
    <s v="North America"/>
    <x v="3"/>
    <s v="Fall"/>
    <x v="14"/>
    <x v="10"/>
    <n v="344"/>
    <n v="2064"/>
    <n v="946"/>
    <n v="1118"/>
    <s v="No"/>
    <s v="No"/>
  </r>
  <r>
    <n v="1"/>
    <n v="148871"/>
    <s v="Ice Cream"/>
    <x v="2"/>
    <s v="North America"/>
    <x v="3"/>
    <s v="Fall"/>
    <x v="17"/>
    <x v="10"/>
    <n v="410"/>
    <n v="2050"/>
    <n v="902.00000000000011"/>
    <n v="1148"/>
    <s v="No"/>
    <s v="No"/>
  </r>
  <r>
    <n v="1"/>
    <n v="801641"/>
    <s v="Sorbet"/>
    <x v="4"/>
    <s v="North America"/>
    <x v="3"/>
    <s v="Fall"/>
    <x v="17"/>
    <x v="10"/>
    <n v="2031"/>
    <n v="2031"/>
    <n v="1015.5"/>
    <n v="1015.5"/>
    <s v="No"/>
    <s v="No"/>
  </r>
  <r>
    <n v="4"/>
    <n v="574744"/>
    <s v="Sorbet"/>
    <x v="4"/>
    <s v="Australia"/>
    <x v="5"/>
    <s v="Fall"/>
    <x v="17"/>
    <x v="10"/>
    <n v="2021"/>
    <n v="2021"/>
    <n v="1010.5"/>
    <n v="1010.5"/>
    <s v="No"/>
    <s v="No"/>
  </r>
  <r>
    <n v="5"/>
    <n v="160577"/>
    <s v="Sorbet"/>
    <x v="1"/>
    <s v="North America"/>
    <x v="3"/>
    <s v="Spring"/>
    <x v="4"/>
    <x v="4"/>
    <n v="662"/>
    <n v="1986"/>
    <n v="827.5"/>
    <n v="1158.5"/>
    <s v="No"/>
    <s v="Yes"/>
  </r>
  <r>
    <n v="4"/>
    <n v="757336"/>
    <s v="Sorbet"/>
    <x v="4"/>
    <s v="North America"/>
    <x v="2"/>
    <s v="Fall"/>
    <x v="17"/>
    <x v="10"/>
    <n v="1976"/>
    <n v="1976"/>
    <n v="988"/>
    <n v="988"/>
    <s v="Yes"/>
    <s v="Yes"/>
  </r>
  <r>
    <n v="5"/>
    <n v="238485"/>
    <s v="Ice Cream"/>
    <x v="5"/>
    <s v="North America"/>
    <x v="2"/>
    <s v="Fall"/>
    <x v="14"/>
    <x v="10"/>
    <n v="494"/>
    <n v="1976"/>
    <n v="741"/>
    <n v="1235"/>
    <s v="Yes"/>
    <s v="Yes"/>
  </r>
  <r>
    <n v="4"/>
    <n v="823953"/>
    <s v="Sorbet"/>
    <x v="4"/>
    <s v="North America"/>
    <x v="2"/>
    <s v="Winter"/>
    <x v="13"/>
    <x v="9"/>
    <n v="1967"/>
    <n v="1967"/>
    <n v="983.5"/>
    <n v="983.5"/>
    <s v="No"/>
    <s v="No"/>
  </r>
  <r>
    <n v="2"/>
    <n v="297812"/>
    <s v="Ice Cream"/>
    <x v="5"/>
    <s v="Australia"/>
    <x v="5"/>
    <s v="Fall"/>
    <x v="16"/>
    <x v="8"/>
    <n v="490"/>
    <n v="1960"/>
    <n v="735"/>
    <n v="1225"/>
    <s v="No"/>
    <s v="No"/>
  </r>
  <r>
    <n v="5"/>
    <n v="570270"/>
    <s v="Sorbet"/>
    <x v="4"/>
    <s v="North America"/>
    <x v="3"/>
    <s v="Winter"/>
    <x v="10"/>
    <x v="7"/>
    <n v="1958"/>
    <n v="1958"/>
    <n v="979"/>
    <n v="979"/>
    <s v="Yes"/>
    <s v="No"/>
  </r>
  <r>
    <n v="3"/>
    <n v="686651"/>
    <s v="Ice Cream"/>
    <x v="3"/>
    <s v="Asia"/>
    <x v="9"/>
    <s v="Fall"/>
    <x v="14"/>
    <x v="10"/>
    <n v="386"/>
    <n v="1930"/>
    <n v="772"/>
    <n v="1158"/>
    <s v="No"/>
    <s v="Yes"/>
  </r>
  <r>
    <n v="1"/>
    <n v="485947"/>
    <s v="Sorbet"/>
    <x v="1"/>
    <s v="Asia"/>
    <x v="10"/>
    <s v="Summer"/>
    <x v="6"/>
    <x v="2"/>
    <n v="641"/>
    <n v="1923"/>
    <n v="801.25"/>
    <n v="1121.75"/>
    <s v="Yes"/>
    <s v="Yes"/>
  </r>
  <r>
    <n v="2"/>
    <n v="445507"/>
    <s v="Sorbet"/>
    <x v="4"/>
    <s v="Asia"/>
    <x v="9"/>
    <s v="Spring"/>
    <x v="4"/>
    <x v="4"/>
    <n v="1901"/>
    <n v="1901"/>
    <n v="950.5"/>
    <n v="950.5"/>
    <s v="Yes"/>
    <s v="Yes"/>
  </r>
  <r>
    <n v="3"/>
    <n v="607709"/>
    <s v="Ice Cream"/>
    <x v="3"/>
    <s v="Asia"/>
    <x v="10"/>
    <s v="Summer"/>
    <x v="9"/>
    <x v="0"/>
    <n v="380"/>
    <n v="1900"/>
    <n v="760"/>
    <n v="1140"/>
    <s v="No"/>
    <s v="No"/>
  </r>
  <r>
    <n v="4"/>
    <n v="737790"/>
    <s v="Ice Cream"/>
    <x v="3"/>
    <s v="North America"/>
    <x v="2"/>
    <s v="Fall"/>
    <x v="18"/>
    <x v="11"/>
    <n v="380"/>
    <n v="1900"/>
    <n v="760"/>
    <n v="1140"/>
    <s v="Yes"/>
    <s v="No"/>
  </r>
  <r>
    <n v="5"/>
    <n v="138739"/>
    <s v="Sorbet"/>
    <x v="4"/>
    <s v="North America"/>
    <x v="2"/>
    <s v="Spring"/>
    <x v="4"/>
    <x v="4"/>
    <n v="1899"/>
    <n v="1899"/>
    <n v="949.5"/>
    <n v="949.5"/>
    <s v="No"/>
    <s v="No"/>
  </r>
  <r>
    <n v="4"/>
    <n v="362208"/>
    <s v="Sorbet"/>
    <x v="1"/>
    <s v="North America"/>
    <x v="2"/>
    <s v="Summer"/>
    <x v="9"/>
    <x v="0"/>
    <n v="623"/>
    <n v="1869"/>
    <n v="778.75"/>
    <n v="1090.25"/>
    <s v="No"/>
    <s v="No"/>
  </r>
  <r>
    <n v="3"/>
    <n v="539522"/>
    <s v="Sorbet"/>
    <x v="4"/>
    <s v="Australia"/>
    <x v="5"/>
    <s v="Summer"/>
    <x v="3"/>
    <x v="3"/>
    <n v="1859"/>
    <n v="1859"/>
    <n v="929.5"/>
    <n v="929.5"/>
    <s v="No"/>
    <s v="No"/>
  </r>
  <r>
    <n v="3"/>
    <n v="431913"/>
    <s v="Sorbet"/>
    <x v="4"/>
    <s v="North America"/>
    <x v="2"/>
    <s v="Fall"/>
    <x v="11"/>
    <x v="8"/>
    <n v="1857"/>
    <n v="1857"/>
    <n v="928.5"/>
    <n v="928.5"/>
    <s v="Yes"/>
    <s v="No"/>
  </r>
  <r>
    <n v="2"/>
    <n v="266313"/>
    <s v="Ice Cream"/>
    <x v="3"/>
    <s v="North America"/>
    <x v="2"/>
    <s v="Fall"/>
    <x v="14"/>
    <x v="10"/>
    <n v="367"/>
    <n v="1835"/>
    <n v="734"/>
    <n v="1101"/>
    <s v="No"/>
    <s v="No"/>
  </r>
  <r>
    <n v="2"/>
    <n v="898637"/>
    <s v="Ice Cream"/>
    <x v="3"/>
    <s v="North America"/>
    <x v="2"/>
    <s v="Summer"/>
    <x v="6"/>
    <x v="2"/>
    <n v="367"/>
    <n v="1835"/>
    <n v="734"/>
    <n v="1101"/>
    <s v="Yes"/>
    <s v="No"/>
  </r>
  <r>
    <n v="4"/>
    <n v="459280"/>
    <s v="Sorbet"/>
    <x v="4"/>
    <s v="Australia"/>
    <x v="5"/>
    <s v="Summer"/>
    <x v="3"/>
    <x v="3"/>
    <n v="1830"/>
    <n v="1830"/>
    <n v="915"/>
    <n v="915"/>
    <s v="No"/>
    <s v="No"/>
  </r>
  <r>
    <n v="5"/>
    <n v="352793"/>
    <s v="Sorbet"/>
    <x v="4"/>
    <s v="North America"/>
    <x v="2"/>
    <s v="Fall"/>
    <x v="11"/>
    <x v="8"/>
    <n v="1804"/>
    <n v="1804"/>
    <n v="902"/>
    <n v="902"/>
    <s v="No"/>
    <s v="No"/>
  </r>
  <r>
    <n v="2"/>
    <n v="336267"/>
    <s v="Ice Cream"/>
    <x v="3"/>
    <s v="North America"/>
    <x v="2"/>
    <s v="Fall"/>
    <x v="17"/>
    <x v="10"/>
    <n v="360"/>
    <n v="1800"/>
    <n v="720"/>
    <n v="1080"/>
    <s v="Yes"/>
    <s v="No"/>
  </r>
  <r>
    <n v="5"/>
    <n v="806978"/>
    <s v="Sorbet"/>
    <x v="4"/>
    <s v="North America"/>
    <x v="2"/>
    <s v="Summer"/>
    <x v="9"/>
    <x v="0"/>
    <n v="1797"/>
    <n v="1797"/>
    <n v="898.5"/>
    <n v="898.5"/>
    <s v="Yes"/>
    <s v="No"/>
  </r>
  <r>
    <n v="5"/>
    <n v="115306"/>
    <s v="Sorbet"/>
    <x v="1"/>
    <s v="Asia"/>
    <x v="9"/>
    <s v="Spring"/>
    <x v="4"/>
    <x v="4"/>
    <n v="448"/>
    <n v="1792"/>
    <n v="672"/>
    <n v="1120"/>
    <s v="No"/>
    <s v="No"/>
  </r>
  <r>
    <n v="3"/>
    <n v="448428"/>
    <s v="Ice Cream"/>
    <x v="3"/>
    <s v="North America"/>
    <x v="3"/>
    <s v="Fall"/>
    <x v="16"/>
    <x v="8"/>
    <n v="357"/>
    <n v="1785"/>
    <n v="714"/>
    <n v="1071"/>
    <s v="Yes"/>
    <s v="No"/>
  </r>
  <r>
    <n v="2"/>
    <n v="433556"/>
    <s v="Sorbet"/>
    <x v="4"/>
    <s v="North America"/>
    <x v="2"/>
    <s v="Spring"/>
    <x v="5"/>
    <x v="5"/>
    <n v="1773"/>
    <n v="1773"/>
    <n v="886.5"/>
    <n v="886.5"/>
    <s v="No"/>
    <s v="No"/>
  </r>
  <r>
    <n v="3"/>
    <n v="676544"/>
    <s v="Ice Cream"/>
    <x v="5"/>
    <s v="Asia"/>
    <x v="10"/>
    <s v="Summer"/>
    <x v="9"/>
    <x v="0"/>
    <n v="442"/>
    <n v="1768"/>
    <n v="663"/>
    <n v="1105"/>
    <s v="Yes"/>
    <s v="No"/>
  </r>
  <r>
    <n v="3"/>
    <n v="215754"/>
    <s v="Sorbet"/>
    <x v="4"/>
    <s v="North America"/>
    <x v="3"/>
    <s v="Fall"/>
    <x v="14"/>
    <x v="10"/>
    <n v="1757"/>
    <n v="1757"/>
    <n v="878.5"/>
    <n v="878.5"/>
    <s v="Yes"/>
    <s v="No"/>
  </r>
  <r>
    <n v="4"/>
    <n v="164574"/>
    <s v="Sorbet"/>
    <x v="4"/>
    <s v="North America"/>
    <x v="2"/>
    <s v="Fall"/>
    <x v="14"/>
    <x v="10"/>
    <n v="1727"/>
    <n v="1727"/>
    <n v="863.5"/>
    <n v="863.5"/>
    <s v="No"/>
    <s v="Yes"/>
  </r>
  <r>
    <n v="3"/>
    <n v="324307"/>
    <s v="Sorbet"/>
    <x v="1"/>
    <s v="Asia"/>
    <x v="10"/>
    <s v="Spring"/>
    <x v="5"/>
    <x v="5"/>
    <n v="574.5"/>
    <n v="1723.5"/>
    <n v="718.125"/>
    <n v="1005.375"/>
    <s v="No"/>
    <s v="Yes"/>
  </r>
  <r>
    <n v="1"/>
    <n v="423355"/>
    <s v="Ice Cream"/>
    <x v="2"/>
    <s v="North America"/>
    <x v="3"/>
    <s v="Fall"/>
    <x v="14"/>
    <x v="10"/>
    <n v="344"/>
    <n v="1720"/>
    <n v="756.80000000000007"/>
    <n v="963.19999999999993"/>
    <s v="Yes"/>
    <s v="No"/>
  </r>
  <r>
    <n v="2"/>
    <n v="347412"/>
    <s v="Sorbet"/>
    <x v="4"/>
    <s v="Asia"/>
    <x v="10"/>
    <s v="Fall"/>
    <x v="14"/>
    <x v="10"/>
    <n v="1715"/>
    <n v="1715"/>
    <n v="857.5"/>
    <n v="857.5"/>
    <s v="No"/>
    <s v="Yes"/>
  </r>
  <r>
    <n v="2"/>
    <n v="899502"/>
    <s v="Sorbet"/>
    <x v="1"/>
    <s v="North America"/>
    <x v="3"/>
    <s v="Fall"/>
    <x v="15"/>
    <x v="11"/>
    <n v="570"/>
    <n v="1710"/>
    <n v="712.5"/>
    <n v="997.5"/>
    <s v="Yes"/>
    <s v="Yes"/>
  </r>
  <r>
    <n v="3"/>
    <n v="494228"/>
    <s v="Sorbet"/>
    <x v="4"/>
    <s v="North America"/>
    <x v="3"/>
    <s v="Fall"/>
    <x v="15"/>
    <x v="11"/>
    <n v="1706"/>
    <n v="1706"/>
    <n v="853"/>
    <n v="853"/>
    <s v="No"/>
    <s v="Yes"/>
  </r>
  <r>
    <n v="2"/>
    <n v="487819"/>
    <s v="Sorbet"/>
    <x v="4"/>
    <s v="North America"/>
    <x v="3"/>
    <s v="Spring"/>
    <x v="8"/>
    <x v="1"/>
    <n v="1666"/>
    <n v="1666"/>
    <n v="833"/>
    <n v="833"/>
    <s v="Yes"/>
    <s v="Yes"/>
  </r>
  <r>
    <n v="3"/>
    <n v="878522"/>
    <s v="Sorbet"/>
    <x v="1"/>
    <s v="Asia"/>
    <x v="10"/>
    <s v="Winter"/>
    <x v="7"/>
    <x v="6"/>
    <n v="554"/>
    <n v="1662"/>
    <n v="692.5"/>
    <n v="969.5"/>
    <s v="No"/>
    <s v="Yes"/>
  </r>
  <r>
    <n v="4"/>
    <n v="113657"/>
    <s v="Sorbet"/>
    <x v="4"/>
    <s v="North America"/>
    <x v="2"/>
    <s v="Fall"/>
    <x v="11"/>
    <x v="8"/>
    <n v="1660"/>
    <n v="1660"/>
    <n v="830"/>
    <n v="830"/>
    <s v="Yes"/>
    <s v="No"/>
  </r>
  <r>
    <n v="4"/>
    <n v="483216"/>
    <s v="Sorbet"/>
    <x v="1"/>
    <s v="North America"/>
    <x v="2"/>
    <s v="Fall"/>
    <x v="16"/>
    <x v="8"/>
    <n v="552"/>
    <n v="1656"/>
    <n v="690"/>
    <n v="966"/>
    <s v="No"/>
    <s v="Yes"/>
  </r>
  <r>
    <n v="2"/>
    <n v="270516"/>
    <s v="Sorbet"/>
    <x v="4"/>
    <s v="North America"/>
    <x v="2"/>
    <s v="Fall"/>
    <x v="18"/>
    <x v="11"/>
    <n v="1611"/>
    <n v="1611"/>
    <n v="805.5"/>
    <n v="805.5"/>
    <s v="Yes"/>
    <s v="No"/>
  </r>
  <r>
    <n v="2"/>
    <n v="830819"/>
    <s v="Sorbet"/>
    <x v="4"/>
    <s v="North America"/>
    <x v="2"/>
    <s v="Spring"/>
    <x v="4"/>
    <x v="4"/>
    <n v="1545"/>
    <n v="1545"/>
    <n v="772.5"/>
    <n v="772.5"/>
    <s v="No"/>
    <s v="Yes"/>
  </r>
  <r>
    <n v="4"/>
    <n v="395290"/>
    <s v="Ice Cream"/>
    <x v="5"/>
    <s v="North America"/>
    <x v="2"/>
    <s v="Fall"/>
    <x v="14"/>
    <x v="10"/>
    <n v="386"/>
    <n v="1544"/>
    <n v="579"/>
    <n v="965"/>
    <s v="No"/>
    <s v="No"/>
  </r>
  <r>
    <n v="2"/>
    <n v="581556"/>
    <s v="Ice Cream"/>
    <x v="2"/>
    <s v="North America"/>
    <x v="3"/>
    <s v="Fall"/>
    <x v="18"/>
    <x v="11"/>
    <n v="306"/>
    <n v="1530"/>
    <n v="673.2"/>
    <n v="856.8"/>
    <s v="No"/>
    <s v="Yes"/>
  </r>
  <r>
    <n v="3"/>
    <n v="243929"/>
    <s v="Sorbet"/>
    <x v="1"/>
    <s v="North America"/>
    <x v="2"/>
    <s v="Fall"/>
    <x v="14"/>
    <x v="10"/>
    <n v="494"/>
    <n v="1482"/>
    <n v="617.5"/>
    <n v="864.5"/>
    <s v="Yes"/>
    <s v="Yes"/>
  </r>
  <r>
    <n v="4"/>
    <n v="414407"/>
    <s v="Sorbet"/>
    <x v="1"/>
    <s v="North America"/>
    <x v="2"/>
    <s v="Summer"/>
    <x v="6"/>
    <x v="2"/>
    <n v="492"/>
    <n v="1476"/>
    <n v="615"/>
    <n v="861"/>
    <s v="No"/>
    <s v="Yes"/>
  </r>
  <r>
    <n v="1"/>
    <n v="847731"/>
    <s v="Ice Cream"/>
    <x v="0"/>
    <s v="North America"/>
    <x v="3"/>
    <s v="Spring"/>
    <x v="8"/>
    <x v="1"/>
    <n v="245"/>
    <n v="1470"/>
    <n v="673.75"/>
    <n v="796.25"/>
    <s v="No"/>
    <s v="No"/>
  </r>
  <r>
    <n v="5"/>
    <n v="496752"/>
    <s v="Ice Cream"/>
    <x v="5"/>
    <s v="North America"/>
    <x v="2"/>
    <s v="Fall"/>
    <x v="14"/>
    <x v="10"/>
    <n v="367"/>
    <n v="1468"/>
    <n v="550.5"/>
    <n v="917.5"/>
    <s v="No"/>
    <s v="No"/>
  </r>
  <r>
    <n v="4"/>
    <n v="809091"/>
    <s v="Ice Cream"/>
    <x v="3"/>
    <s v="North America"/>
    <x v="3"/>
    <s v="Fall"/>
    <x v="15"/>
    <x v="11"/>
    <n v="293"/>
    <n v="1465"/>
    <n v="586"/>
    <n v="879"/>
    <s v="No"/>
    <s v="No"/>
  </r>
  <r>
    <n v="2"/>
    <n v="199458"/>
    <s v="Sorbet"/>
    <x v="4"/>
    <s v="North America"/>
    <x v="3"/>
    <s v="Spring"/>
    <x v="8"/>
    <x v="1"/>
    <n v="1460"/>
    <n v="1460"/>
    <n v="730"/>
    <n v="730"/>
    <s v="Yes"/>
    <s v="No"/>
  </r>
  <r>
    <n v="3"/>
    <n v="266868"/>
    <s v="Ice Cream"/>
    <x v="3"/>
    <s v="North America"/>
    <x v="3"/>
    <s v="Winter"/>
    <x v="10"/>
    <x v="7"/>
    <n v="292"/>
    <n v="1460"/>
    <n v="584"/>
    <n v="876"/>
    <s v="No"/>
    <s v="No"/>
  </r>
  <r>
    <n v="2"/>
    <n v="775311"/>
    <s v="Ice Cream"/>
    <x v="0"/>
    <s v="North America"/>
    <x v="3"/>
    <s v="Fall"/>
    <x v="17"/>
    <x v="10"/>
    <n v="241"/>
    <n v="1446"/>
    <n v="662.75"/>
    <n v="783.25"/>
    <s v="No"/>
    <s v="No"/>
  </r>
  <r>
    <n v="4"/>
    <n v="294390"/>
    <s v="Sorbet"/>
    <x v="4"/>
    <s v="Europe"/>
    <x v="4"/>
    <s v="Fall"/>
    <x v="14"/>
    <x v="10"/>
    <n v="1403"/>
    <n v="1403"/>
    <n v="701.5"/>
    <n v="701.5"/>
    <s v="Yes"/>
    <s v="No"/>
  </r>
  <r>
    <n v="3"/>
    <n v="217341"/>
    <s v="Ice Cream"/>
    <x v="3"/>
    <s v="North America"/>
    <x v="2"/>
    <s v="Winter"/>
    <x v="10"/>
    <x v="7"/>
    <n v="278"/>
    <n v="1390"/>
    <n v="556"/>
    <n v="834"/>
    <s v="No"/>
    <s v="No"/>
  </r>
  <r>
    <n v="3"/>
    <n v="779079"/>
    <s v="Sorbet"/>
    <x v="4"/>
    <s v="Asia"/>
    <x v="10"/>
    <s v="Winter"/>
    <x v="7"/>
    <x v="6"/>
    <n v="1384.5"/>
    <n v="1384.5"/>
    <n v="692.25"/>
    <n v="692.25"/>
    <s v="Yes"/>
    <s v="No"/>
  </r>
  <r>
    <n v="3"/>
    <n v="817134"/>
    <s v="Ice Cream"/>
    <x v="0"/>
    <s v="Asia"/>
    <x v="10"/>
    <s v="Fall"/>
    <x v="15"/>
    <x v="11"/>
    <n v="274"/>
    <n v="1370"/>
    <n v="548"/>
    <n v="822"/>
    <s v="Yes"/>
    <s v="No"/>
  </r>
  <r>
    <n v="4"/>
    <n v="531656"/>
    <s v="Ice Cream"/>
    <x v="2"/>
    <s v="Asia"/>
    <x v="10"/>
    <s v="Winter"/>
    <x v="10"/>
    <x v="7"/>
    <n v="270"/>
    <n v="1350"/>
    <n v="594"/>
    <n v="756"/>
    <s v="Yes"/>
    <s v="No"/>
  </r>
  <r>
    <n v="3"/>
    <n v="609851"/>
    <s v="Ice Cream"/>
    <x v="3"/>
    <s v="North America"/>
    <x v="3"/>
    <s v="Fall"/>
    <x v="14"/>
    <x v="10"/>
    <n v="267"/>
    <n v="1335"/>
    <n v="534"/>
    <n v="801"/>
    <s v="Yes"/>
    <s v="No"/>
  </r>
  <r>
    <n v="3"/>
    <n v="616987"/>
    <s v="Ice Cream"/>
    <x v="5"/>
    <s v="Australia"/>
    <x v="5"/>
    <s v="Summer"/>
    <x v="9"/>
    <x v="0"/>
    <n v="330"/>
    <n v="1320"/>
    <n v="495"/>
    <n v="825"/>
    <s v="No"/>
    <s v="No"/>
  </r>
  <r>
    <n v="2"/>
    <n v="633142"/>
    <s v="Sorbet"/>
    <x v="1"/>
    <s v="North America"/>
    <x v="2"/>
    <s v="Summer"/>
    <x v="6"/>
    <x v="2"/>
    <n v="436.5"/>
    <n v="1309.5"/>
    <n v="545.625"/>
    <n v="763.875"/>
    <s v="No"/>
    <s v="No"/>
  </r>
  <r>
    <n v="3"/>
    <n v="358353"/>
    <s v="Ice Cream"/>
    <x v="3"/>
    <s v="North America"/>
    <x v="3"/>
    <s v="Winter"/>
    <x v="10"/>
    <x v="7"/>
    <n v="260"/>
    <n v="1300"/>
    <n v="520"/>
    <n v="780"/>
    <s v="No"/>
    <s v="No"/>
  </r>
  <r>
    <n v="2"/>
    <n v="541297"/>
    <s v="Sorbet"/>
    <x v="4"/>
    <s v="Europe"/>
    <x v="4"/>
    <s v="Winter"/>
    <x v="10"/>
    <x v="7"/>
    <n v="1298"/>
    <n v="1298"/>
    <n v="649"/>
    <n v="649"/>
    <s v="No"/>
    <s v="No"/>
  </r>
  <r>
    <n v="5"/>
    <n v="494850"/>
    <s v="Sorbet"/>
    <x v="1"/>
    <s v="North America"/>
    <x v="3"/>
    <s v="Summer"/>
    <x v="12"/>
    <x v="0"/>
    <n v="432"/>
    <n v="1296"/>
    <n v="540"/>
    <n v="756"/>
    <s v="Yes"/>
    <s v="No"/>
  </r>
  <r>
    <n v="3"/>
    <n v="150101"/>
    <s v="Ice Cream"/>
    <x v="2"/>
    <s v="Europe"/>
    <x v="4"/>
    <s v="Winter"/>
    <x v="13"/>
    <x v="9"/>
    <n v="259"/>
    <n v="1295"/>
    <n v="569.80000000000007"/>
    <n v="725.19999999999993"/>
    <s v="Yes"/>
    <s v="Yes"/>
  </r>
  <r>
    <n v="3"/>
    <n v="637451"/>
    <s v="Sorbet"/>
    <x v="4"/>
    <s v="Africa"/>
    <x v="8"/>
    <s v="Fall"/>
    <x v="15"/>
    <x v="11"/>
    <n v="1287"/>
    <n v="1287"/>
    <n v="643.5"/>
    <n v="643.5"/>
    <s v="Yes"/>
    <s v="No"/>
  </r>
  <r>
    <n v="2"/>
    <n v="566983"/>
    <s v="Ice Cream"/>
    <x v="3"/>
    <s v="North America"/>
    <x v="2"/>
    <s v="Spring"/>
    <x v="8"/>
    <x v="1"/>
    <n v="257"/>
    <n v="1285"/>
    <n v="514"/>
    <n v="771"/>
    <s v="Yes"/>
    <s v="No"/>
  </r>
  <r>
    <n v="3"/>
    <n v="781308"/>
    <s v="Sorbet"/>
    <x v="4"/>
    <s v="Europe"/>
    <x v="4"/>
    <s v="Summer"/>
    <x v="9"/>
    <x v="0"/>
    <n v="1283"/>
    <n v="1283"/>
    <n v="641.5"/>
    <n v="641.5"/>
    <s v="No"/>
    <s v="Yes"/>
  </r>
  <r>
    <n v="1"/>
    <n v="173001"/>
    <s v="Sorbet"/>
    <x v="4"/>
    <s v="Europe"/>
    <x v="4"/>
    <s v="Spring"/>
    <x v="4"/>
    <x v="4"/>
    <n v="1282"/>
    <n v="1282"/>
    <n v="641"/>
    <n v="641"/>
    <s v="Yes"/>
    <s v="No"/>
  </r>
  <r>
    <n v="1"/>
    <n v="350494"/>
    <s v="Sorbet"/>
    <x v="1"/>
    <s v="North America"/>
    <x v="3"/>
    <s v="Summer"/>
    <x v="3"/>
    <x v="3"/>
    <n v="422"/>
    <n v="1266"/>
    <n v="527.5"/>
    <n v="738.5"/>
    <s v="Yes"/>
    <s v="No"/>
  </r>
  <r>
    <n v="3"/>
    <n v="505218"/>
    <s v="Sorbet"/>
    <x v="4"/>
    <s v="North America"/>
    <x v="3"/>
    <s v="Fall"/>
    <x v="17"/>
    <x v="10"/>
    <n v="1249"/>
    <n v="1249"/>
    <n v="624.5"/>
    <n v="624.5"/>
    <s v="No"/>
    <s v="No"/>
  </r>
  <r>
    <n v="3"/>
    <n v="565251"/>
    <s v="Ice Cream"/>
    <x v="3"/>
    <s v="Asia"/>
    <x v="10"/>
    <s v="Fall"/>
    <x v="17"/>
    <x v="10"/>
    <n v="241"/>
    <n v="1205"/>
    <n v="482"/>
    <n v="723"/>
    <s v="No"/>
    <s v="No"/>
  </r>
  <r>
    <n v="5"/>
    <n v="721311"/>
    <s v="Sorbet"/>
    <x v="4"/>
    <s v="Asia"/>
    <x v="10"/>
    <s v="Spring"/>
    <x v="5"/>
    <x v="5"/>
    <n v="1199"/>
    <n v="1199"/>
    <n v="599.5"/>
    <n v="599.5"/>
    <s v="No"/>
    <s v="No"/>
  </r>
  <r>
    <n v="1"/>
    <n v="469636"/>
    <s v="Sorbet"/>
    <x v="4"/>
    <s v="Africa"/>
    <x v="8"/>
    <s v="Fall"/>
    <x v="18"/>
    <x v="11"/>
    <n v="1186"/>
    <n v="1186"/>
    <n v="593"/>
    <n v="593"/>
    <s v="Yes"/>
    <s v="No"/>
  </r>
  <r>
    <n v="3"/>
    <n v="150704"/>
    <s v="Sorbet"/>
    <x v="4"/>
    <s v="Asia"/>
    <x v="10"/>
    <s v="Fall"/>
    <x v="14"/>
    <x v="10"/>
    <n v="1159"/>
    <n v="1159"/>
    <n v="579.5"/>
    <n v="579.5"/>
    <s v="No"/>
    <s v="No"/>
  </r>
  <r>
    <n v="3"/>
    <n v="464364"/>
    <s v="Sorbet"/>
    <x v="1"/>
    <s v="North America"/>
    <x v="3"/>
    <s v="Summer"/>
    <x v="3"/>
    <x v="3"/>
    <n v="381"/>
    <n v="1143"/>
    <n v="476.25"/>
    <n v="666.75"/>
    <s v="Yes"/>
    <s v="No"/>
  </r>
  <r>
    <n v="4"/>
    <n v="684001"/>
    <s v="Ice Cream"/>
    <x v="5"/>
    <s v="Africa"/>
    <x v="8"/>
    <s v="Fall"/>
    <x v="15"/>
    <x v="11"/>
    <n v="280"/>
    <n v="1120"/>
    <n v="420"/>
    <n v="700"/>
    <s v="No"/>
    <s v="No"/>
  </r>
  <r>
    <n v="1"/>
    <n v="830981"/>
    <s v="Sorbet"/>
    <x v="4"/>
    <s v="North America"/>
    <x v="2"/>
    <s v="Fall"/>
    <x v="18"/>
    <x v="11"/>
    <n v="1100"/>
    <n v="1100"/>
    <n v="550"/>
    <n v="550"/>
    <s v="Yes"/>
    <s v="No"/>
  </r>
  <r>
    <n v="4"/>
    <n v="882680"/>
    <s v="Ice Cream"/>
    <x v="5"/>
    <s v="North America"/>
    <x v="2"/>
    <s v="Fall"/>
    <x v="15"/>
    <x v="11"/>
    <n v="274"/>
    <n v="1096"/>
    <n v="411"/>
    <n v="685"/>
    <s v="No"/>
    <s v="No"/>
  </r>
  <r>
    <n v="1"/>
    <n v="675035"/>
    <s v="Ice Cream"/>
    <x v="3"/>
    <s v="Asia"/>
    <x v="10"/>
    <s v="Summer"/>
    <x v="12"/>
    <x v="0"/>
    <n v="218"/>
    <n v="1090"/>
    <n v="436"/>
    <n v="654"/>
    <s v="Yes"/>
    <s v="No"/>
  </r>
  <r>
    <n v="4"/>
    <n v="881898"/>
    <s v="Sorbet"/>
    <x v="1"/>
    <s v="North America"/>
    <x v="3"/>
    <s v="Fall"/>
    <x v="17"/>
    <x v="10"/>
    <n v="360"/>
    <n v="1080"/>
    <n v="450"/>
    <n v="630"/>
    <s v="No"/>
    <s v="No"/>
  </r>
  <r>
    <n v="4"/>
    <n v="680427"/>
    <s v="Ice Cream"/>
    <x v="5"/>
    <s v="North America"/>
    <x v="3"/>
    <s v="Fall"/>
    <x v="11"/>
    <x v="8"/>
    <n v="263"/>
    <n v="1052"/>
    <n v="394.5"/>
    <n v="657.5"/>
    <s v="No"/>
    <s v="No"/>
  </r>
  <r>
    <n v="1"/>
    <n v="581507"/>
    <s v="Sorbet"/>
    <x v="1"/>
    <s v="Australia"/>
    <x v="5"/>
    <s v="Summer"/>
    <x v="9"/>
    <x v="0"/>
    <n v="349"/>
    <n v="1047"/>
    <n v="436.25"/>
    <n v="610.75"/>
    <s v="No"/>
    <s v="No"/>
  </r>
  <r>
    <n v="5"/>
    <n v="727045"/>
    <s v="Sorbet"/>
    <x v="1"/>
    <s v="North America"/>
    <x v="3"/>
    <s v="Spring"/>
    <x v="8"/>
    <x v="1"/>
    <n v="341"/>
    <n v="1023"/>
    <n v="426.25"/>
    <n v="596.75"/>
    <s v="No"/>
    <s v="No"/>
  </r>
  <r>
    <n v="1"/>
    <n v="348844"/>
    <s v="Sorbet"/>
    <x v="4"/>
    <s v="North America"/>
    <x v="3"/>
    <s v="Winter"/>
    <x v="7"/>
    <x v="6"/>
    <n v="982.5"/>
    <n v="982.5"/>
    <n v="491.25"/>
    <n v="491.25"/>
    <s v="Yes"/>
    <s v="No"/>
  </r>
  <r>
    <n v="1"/>
    <n v="503244"/>
    <s v="Sorbet"/>
    <x v="4"/>
    <s v="North America"/>
    <x v="3"/>
    <s v="Spring"/>
    <x v="5"/>
    <x v="5"/>
    <n v="980"/>
    <n v="980"/>
    <n v="490"/>
    <n v="490"/>
    <s v="No"/>
    <s v="No"/>
  </r>
  <r>
    <n v="3"/>
    <n v="440487"/>
    <s v="Sorbet"/>
    <x v="4"/>
    <s v="Asia"/>
    <x v="10"/>
    <s v="Summer"/>
    <x v="3"/>
    <x v="3"/>
    <n v="958"/>
    <n v="958"/>
    <n v="479"/>
    <n v="479"/>
    <s v="Yes"/>
    <s v="No"/>
  </r>
  <r>
    <n v="3"/>
    <n v="203604"/>
    <s v="Sorbet"/>
    <x v="4"/>
    <s v="North America"/>
    <x v="3"/>
    <s v="Winter"/>
    <x v="13"/>
    <x v="9"/>
    <n v="921"/>
    <n v="921"/>
    <n v="460.5"/>
    <n v="460.5"/>
    <s v="No"/>
    <s v="No"/>
  </r>
  <r>
    <n v="1"/>
    <n v="887151"/>
    <s v="Sorbet"/>
    <x v="1"/>
    <s v="Europe"/>
    <x v="0"/>
    <s v="Fall"/>
    <x v="15"/>
    <x v="11"/>
    <n v="293"/>
    <n v="879"/>
    <n v="366.25"/>
    <n v="512.75"/>
    <s v="No"/>
    <s v="No"/>
  </r>
  <r>
    <n v="1"/>
    <n v="893967"/>
    <s v="Ice Cream"/>
    <x v="5"/>
    <s v="North America"/>
    <x v="3"/>
    <s v="Fall"/>
    <x v="14"/>
    <x v="10"/>
    <n v="214"/>
    <n v="856"/>
    <n v="321"/>
    <n v="535"/>
    <s v="No"/>
    <s v="No"/>
  </r>
  <r>
    <n v="3"/>
    <n v="528145"/>
    <s v="Sorbet"/>
    <x v="1"/>
    <s v="North America"/>
    <x v="3"/>
    <s v="Fall"/>
    <x v="15"/>
    <x v="11"/>
    <n v="280"/>
    <n v="840"/>
    <n v="350"/>
    <n v="490"/>
    <s v="No"/>
    <s v="No"/>
  </r>
  <r>
    <n v="1"/>
    <n v="199727"/>
    <s v="Sorbet"/>
    <x v="1"/>
    <s v="North America"/>
    <x v="3"/>
    <s v="Fall"/>
    <x v="14"/>
    <x v="10"/>
    <n v="267"/>
    <n v="801"/>
    <n v="333.75"/>
    <n v="467.25"/>
    <s v="No"/>
    <s v="No"/>
  </r>
  <r>
    <n v="5"/>
    <n v="454417"/>
    <s v="Sorbet"/>
    <x v="1"/>
    <s v="North America"/>
    <x v="2"/>
    <s v="Fall"/>
    <x v="18"/>
    <x v="11"/>
    <n v="266"/>
    <n v="798"/>
    <n v="332.5"/>
    <n v="465.5"/>
    <s v="No"/>
    <s v="No"/>
  </r>
  <r>
    <n v="4"/>
    <n v="735280"/>
    <s v="Sorbet"/>
    <x v="1"/>
    <s v="North America"/>
    <x v="2"/>
    <s v="Winter"/>
    <x v="13"/>
    <x v="9"/>
    <n v="263"/>
    <n v="789"/>
    <n v="328.75"/>
    <n v="460.25"/>
    <s v="No"/>
    <s v="Yes"/>
  </r>
  <r>
    <n v="5"/>
    <n v="121208"/>
    <s v="Sorbet"/>
    <x v="4"/>
    <s v="Australia"/>
    <x v="5"/>
    <s v="Winter"/>
    <x v="7"/>
    <x v="6"/>
    <n v="766"/>
    <n v="766"/>
    <n v="383"/>
    <n v="383"/>
    <s v="No"/>
    <s v="No"/>
  </r>
  <r>
    <n v="4"/>
    <n v="594945"/>
    <s v="Sorbet"/>
    <x v="4"/>
    <s v="Australia"/>
    <x v="5"/>
    <s v="Summer"/>
    <x v="9"/>
    <x v="0"/>
    <n v="720"/>
    <n v="720"/>
    <n v="360"/>
    <n v="360"/>
    <s v="No"/>
    <s v="No"/>
  </r>
  <r>
    <n v="5"/>
    <n v="711452"/>
    <s v="Sorbet"/>
    <x v="4"/>
    <s v="Australia"/>
    <x v="5"/>
    <s v="Fall"/>
    <x v="15"/>
    <x v="11"/>
    <n v="711"/>
    <n v="711"/>
    <n v="355.5"/>
    <n v="355.5"/>
    <s v="No"/>
    <s v="No"/>
  </r>
  <r>
    <n v="5"/>
    <n v="123331"/>
    <s v="Sorbet"/>
    <x v="4"/>
    <s v="North America"/>
    <x v="3"/>
    <s v="Spring"/>
    <x v="4"/>
    <x v="4"/>
    <n v="708"/>
    <n v="708"/>
    <n v="354"/>
    <n v="354"/>
    <s v="Yes"/>
    <s v="No"/>
  </r>
  <r>
    <n v="3"/>
    <n v="676869"/>
    <s v="Sorbet"/>
    <x v="4"/>
    <s v="North America"/>
    <x v="3"/>
    <s v="Fall"/>
    <x v="16"/>
    <x v="8"/>
    <n v="690"/>
    <n v="690"/>
    <n v="345"/>
    <n v="345"/>
    <s v="Yes"/>
    <s v="No"/>
  </r>
  <r>
    <n v="3"/>
    <n v="517456"/>
    <s v="Sorbet"/>
    <x v="4"/>
    <s v="North America"/>
    <x v="3"/>
    <s v="Winter"/>
    <x v="13"/>
    <x v="9"/>
    <n v="677"/>
    <n v="677"/>
    <n v="338.5"/>
    <n v="338.5"/>
    <s v="No"/>
    <s v="No"/>
  </r>
  <r>
    <n v="5"/>
    <n v="625570"/>
    <s v="Sorbet"/>
    <x v="4"/>
    <s v="North America"/>
    <x v="3"/>
    <s v="Fall"/>
    <x v="14"/>
    <x v="10"/>
    <n v="663"/>
    <n v="663"/>
    <n v="331.5"/>
    <n v="331.5"/>
    <s v="No"/>
    <s v="No"/>
  </r>
  <r>
    <n v="4"/>
    <n v="219898"/>
    <s v="Sorbet"/>
    <x v="4"/>
    <s v="Australia"/>
    <x v="5"/>
    <s v="Summer"/>
    <x v="6"/>
    <x v="2"/>
    <n v="645"/>
    <n v="645"/>
    <n v="322.5"/>
    <n v="322.5"/>
    <s v="No"/>
    <s v="No"/>
  </r>
  <r>
    <n v="5"/>
    <n v="827058"/>
    <s v="Sorbet"/>
    <x v="1"/>
    <s v="North America"/>
    <x v="3"/>
    <s v="Fall"/>
    <x v="14"/>
    <x v="10"/>
    <n v="214"/>
    <n v="642"/>
    <n v="267.5"/>
    <n v="374.5"/>
    <s v="No"/>
    <s v="No"/>
  </r>
  <r>
    <n v="3"/>
    <n v="227728"/>
    <s v="Sorbet"/>
    <x v="4"/>
    <s v="Africa"/>
    <x v="8"/>
    <s v="Fall"/>
    <x v="15"/>
    <x v="11"/>
    <n v="615"/>
    <n v="615"/>
    <n v="307.5"/>
    <n v="307.5"/>
    <s v="Yes"/>
    <s v="No"/>
  </r>
  <r>
    <n v="2"/>
    <n v="894001"/>
    <s v="Sorbet"/>
    <x v="4"/>
    <s v="North America"/>
    <x v="2"/>
    <s v="Fall"/>
    <x v="17"/>
    <x v="10"/>
    <n v="546"/>
    <n v="546"/>
    <n v="273"/>
    <n v="273"/>
    <s v="Yes"/>
    <s v="Yes"/>
  </r>
  <r>
    <n v="2"/>
    <n v="154432"/>
    <s v="Sorbet"/>
    <x v="4"/>
    <s v="Australia"/>
    <x v="5"/>
    <s v="Summer"/>
    <x v="12"/>
    <x v="0"/>
    <n v="544"/>
    <n v="544"/>
    <n v="272"/>
    <n v="272"/>
    <s v="Yes"/>
    <s v="Yes"/>
  </r>
  <r>
    <n v="5"/>
    <n v="119754"/>
    <s v="Sorbet"/>
    <x v="4"/>
    <s v="North America"/>
    <x v="3"/>
    <s v="Winter"/>
    <x v="10"/>
    <x v="7"/>
    <n v="488"/>
    <n v="488"/>
    <n v="244"/>
    <n v="244"/>
    <s v="No"/>
    <s v="No"/>
  </r>
  <r>
    <n v="2"/>
    <n v="397049"/>
    <s v="Sorbet"/>
    <x v="4"/>
    <s v="North America"/>
    <x v="3"/>
    <s v="Summer"/>
    <x v="12"/>
    <x v="0"/>
    <n v="388"/>
    <n v="388"/>
    <n v="194"/>
    <n v="194"/>
    <s v="No"/>
    <s v="No"/>
  </r>
  <r>
    <n v="5"/>
    <n v="439030"/>
    <s v="Sorbet"/>
    <x v="4"/>
    <s v="Africa"/>
    <x v="8"/>
    <s v="Fall"/>
    <x v="14"/>
    <x v="10"/>
    <n v="345"/>
    <n v="345"/>
    <n v="172.5"/>
    <n v="172.5"/>
    <s v="No"/>
    <s v="Yes"/>
  </r>
  <r>
    <n v="5"/>
    <n v="254540"/>
    <s v="Sorbet"/>
    <x v="4"/>
    <s v="Australia"/>
    <x v="5"/>
    <s v="Fall"/>
    <x v="18"/>
    <x v="11"/>
    <n v="334"/>
    <n v="334"/>
    <n v="167"/>
    <n v="167"/>
    <s v="No"/>
    <s v="No"/>
  </r>
  <r>
    <n v="4"/>
    <n v="715966"/>
    <s v="Sorbet"/>
    <x v="4"/>
    <s v="North America"/>
    <x v="2"/>
    <s v="Winter"/>
    <x v="10"/>
    <x v="7"/>
    <n v="293"/>
    <n v="293"/>
    <n v="146.5"/>
    <n v="146.5"/>
    <s v="No"/>
    <s v="Yes"/>
  </r>
  <r>
    <n v="2"/>
    <n v="205221"/>
    <s v="Sorbet"/>
    <x v="4"/>
    <s v="Europe"/>
    <x v="4"/>
    <s v="Spring"/>
    <x v="8"/>
    <x v="1"/>
    <n v="200"/>
    <n v="200"/>
    <n v="100"/>
    <n v="100"/>
    <s v="No"/>
    <s v="No"/>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4C28429-765A-3640-B15D-4E26E5250917}"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Year">
  <location ref="A91:B94" firstHeaderRow="1" firstDataRow="1" firstDataCol="1"/>
  <pivotFields count="17">
    <pivotField showAll="0"/>
    <pivotField numFmtId="1" showAll="0"/>
    <pivotField showAll="0"/>
    <pivotField showAll="0"/>
    <pivotField showAll="0"/>
    <pivotField showAll="0"/>
    <pivotField showAll="0"/>
    <pivotField axis="axisRow" numFmtId="14" showAll="0">
      <items count="15">
        <item x="0"/>
        <item x="1"/>
        <item x="2"/>
        <item x="3"/>
        <item x="4"/>
        <item x="5"/>
        <item x="6"/>
        <item x="7"/>
        <item x="8"/>
        <item x="9"/>
        <item x="10"/>
        <item x="11"/>
        <item x="12"/>
        <item x="13"/>
        <item t="default"/>
      </items>
    </pivotField>
    <pivotField showAll="0"/>
    <pivotField dataField="1" numFmtId="1" showAll="0"/>
    <pivotField numFmtId="165" showAll="0"/>
    <pivotField numFmtId="165" showAll="0"/>
    <pivotField numFmtId="165" showAll="0"/>
    <pivotField showAll="0"/>
    <pivotField showAll="0"/>
    <pivotField axis="axisRow" showAll="0" defaultSubtotal="0">
      <items count="6">
        <item sd="0" x="0"/>
        <item sd="0" x="1"/>
        <item sd="0" x="2"/>
        <item sd="0" x="3"/>
        <item sd="0" x="4"/>
        <item sd="0" x="5"/>
      </items>
    </pivotField>
    <pivotField axis="axisRow" showAll="0" defaultSubtotal="0">
      <items count="4">
        <item sd="0" x="0"/>
        <item sd="0" x="1"/>
        <item sd="0" x="2"/>
        <item sd="0" x="3"/>
      </items>
    </pivotField>
  </pivotFields>
  <rowFields count="3">
    <field x="16"/>
    <field x="15"/>
    <field x="7"/>
  </rowFields>
  <rowItems count="3">
    <i>
      <x v="1"/>
    </i>
    <i>
      <x v="2"/>
    </i>
    <i t="grand">
      <x/>
    </i>
  </rowItems>
  <colItems count="1">
    <i/>
  </colItems>
  <dataFields count="1">
    <dataField name="# Units Sold" fld="9"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EDDBCB6-3F43-3443-B4EC-59D14CFAD22E}" name="PivotTable5" cacheId="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 rowHeaderCaption="Month">
  <location ref="A29:B35" firstHeaderRow="1" firstDataRow="1" firstDataCol="1"/>
  <pivotFields count="17">
    <pivotField showAll="0"/>
    <pivotField numFmtId="1" showAll="0"/>
    <pivotField showAll="0"/>
    <pivotField showAll="0">
      <items count="7">
        <item x="2"/>
        <item x="0"/>
        <item x="4"/>
        <item x="5"/>
        <item x="1"/>
        <item x="3"/>
        <item t="default"/>
      </items>
    </pivotField>
    <pivotField showAll="0"/>
    <pivotField showAll="0">
      <items count="20">
        <item h="1" m="1" x="11"/>
        <item h="1" x="5"/>
        <item h="1" x="6"/>
        <item h="1" x="2"/>
        <item x="4"/>
        <item h="1" x="9"/>
        <item h="1" x="0"/>
        <item h="1" m="1" x="14"/>
        <item h="1" m="1" x="15"/>
        <item h="1" x="10"/>
        <item h="1" x="7"/>
        <item h="1" m="1" x="18"/>
        <item h="1" x="8"/>
        <item h="1" m="1" x="16"/>
        <item h="1" m="1" x="17"/>
        <item h="1" x="1"/>
        <item h="1" m="1" x="12"/>
        <item h="1" m="1" x="13"/>
        <item h="1" x="3"/>
        <item t="default"/>
      </items>
    </pivotField>
    <pivotField showAll="0"/>
    <pivotField numFmtId="14" showAll="0">
      <items count="15">
        <item x="0"/>
        <item x="1"/>
        <item x="2"/>
        <item x="3"/>
        <item x="4"/>
        <item x="5"/>
        <item x="6"/>
        <item x="7"/>
        <item x="8"/>
        <item x="9"/>
        <item x="10"/>
        <item x="11"/>
        <item x="12"/>
        <item x="13"/>
        <item t="default"/>
      </items>
    </pivotField>
    <pivotField axis="axisRow" showAll="0">
      <items count="13">
        <item x="6"/>
        <item x="7"/>
        <item x="9"/>
        <item x="5"/>
        <item x="1"/>
        <item x="4"/>
        <item x="2"/>
        <item x="3"/>
        <item x="0"/>
        <item x="10"/>
        <item x="8"/>
        <item x="11"/>
        <item t="default"/>
      </items>
    </pivotField>
    <pivotField dataField="1" numFmtId="1" showAll="0"/>
    <pivotField numFmtId="165" showAll="0"/>
    <pivotField numFmtId="165" showAll="0"/>
    <pivotField numFmtId="165" showAll="0"/>
    <pivotField showAll="0"/>
    <pivotField showAll="0"/>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8"/>
  </rowFields>
  <rowItems count="6">
    <i>
      <x/>
    </i>
    <i>
      <x v="8"/>
    </i>
    <i>
      <x v="9"/>
    </i>
    <i>
      <x v="10"/>
    </i>
    <i>
      <x v="11"/>
    </i>
    <i t="grand">
      <x/>
    </i>
  </rowItems>
  <colItems count="1">
    <i/>
  </colItems>
  <dataFields count="1">
    <dataField name="Total Units Sold" fld="9" baseField="0" baseItem="0" numFmtId="167"/>
  </dataFields>
  <formats count="1">
    <format dxfId="4">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7" type="dateBetween" evalOrder="-1" id="10" name="Date">
      <autoFilter ref="A1">
        <filterColumn colId="0">
          <customFilters and="1">
            <customFilter operator="greaterThanOrEqual" val="43466"/>
            <customFilter operator="lessThanOrEqual" val="4386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D0934BD-B359-D847-9F1B-6E9D94FD3FD0}" name="PivotTable3" cacheId="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 rowHeaderCaption="Country" colHeaderCaption="Flavor">
  <location ref="A5:H8" firstHeaderRow="1" firstDataRow="2" firstDataCol="1"/>
  <pivotFields count="17">
    <pivotField showAll="0"/>
    <pivotField numFmtId="1" showAll="0"/>
    <pivotField showAll="0"/>
    <pivotField axis="axisCol" showAll="0" sortType="descending">
      <items count="7">
        <item x="2"/>
        <item x="0"/>
        <item x="4"/>
        <item x="5"/>
        <item x="1"/>
        <item x="3"/>
        <item t="default"/>
      </items>
      <autoSortScope>
        <pivotArea dataOnly="0" outline="0" fieldPosition="0">
          <references count="1">
            <reference field="4294967294" count="1" selected="0">
              <x v="0"/>
            </reference>
          </references>
        </pivotArea>
      </autoSortScope>
    </pivotField>
    <pivotField showAll="0"/>
    <pivotField axis="axisRow" showAll="0" sortType="descending">
      <items count="20">
        <item h="1" m="1" x="11"/>
        <item h="1" x="5"/>
        <item h="1" x="6"/>
        <item h="1" x="2"/>
        <item x="4"/>
        <item h="1" x="9"/>
        <item h="1" x="0"/>
        <item h="1" x="10"/>
        <item h="1" x="7"/>
        <item h="1" m="1" x="18"/>
        <item h="1" x="8"/>
        <item h="1" m="1" x="16"/>
        <item h="1" m="1" x="17"/>
        <item h="1" x="1"/>
        <item h="1" m="1" x="12"/>
        <item h="1" m="1" x="13"/>
        <item h="1" x="3"/>
        <item h="1" m="1" x="15"/>
        <item h="1" m="1" x="14"/>
        <item t="default"/>
      </items>
      <autoSortScope>
        <pivotArea dataOnly="0" outline="0" fieldPosition="0">
          <references count="1">
            <reference field="4294967294" count="1" selected="0">
              <x v="0"/>
            </reference>
          </references>
        </pivotArea>
      </autoSortScope>
    </pivotField>
    <pivotField showAll="0"/>
    <pivotField numFmtId="14" showAll="0">
      <items count="15">
        <item x="0"/>
        <item x="1"/>
        <item x="2"/>
        <item x="3"/>
        <item x="4"/>
        <item x="5"/>
        <item x="6"/>
        <item x="7"/>
        <item x="8"/>
        <item x="9"/>
        <item x="10"/>
        <item x="11"/>
        <item x="12"/>
        <item x="13"/>
        <item t="default"/>
      </items>
    </pivotField>
    <pivotField showAll="0"/>
    <pivotField numFmtId="1" showAll="0"/>
    <pivotField numFmtId="165" showAll="0"/>
    <pivotField numFmtId="165" showAll="0"/>
    <pivotField dataField="1" numFmtId="165" showAll="0"/>
    <pivotField showAll="0"/>
    <pivotField showAll="0"/>
    <pivotField showAll="0">
      <items count="7">
        <item x="0"/>
        <item x="1"/>
        <item x="2"/>
        <item x="3"/>
        <item x="4"/>
        <item x="5"/>
        <item t="default"/>
      </items>
    </pivotField>
    <pivotField showAll="0">
      <items count="5">
        <item x="0"/>
        <item x="1"/>
        <item x="2"/>
        <item x="3"/>
        <item t="default"/>
      </items>
    </pivotField>
  </pivotFields>
  <rowFields count="1">
    <field x="5"/>
  </rowFields>
  <rowItems count="2">
    <i>
      <x v="4"/>
    </i>
    <i t="grand">
      <x/>
    </i>
  </rowItems>
  <colFields count="1">
    <field x="3"/>
  </colFields>
  <colItems count="7">
    <i>
      <x v="3"/>
    </i>
    <i>
      <x v="5"/>
    </i>
    <i>
      <x/>
    </i>
    <i>
      <x v="4"/>
    </i>
    <i>
      <x v="2"/>
    </i>
    <i>
      <x v="1"/>
    </i>
    <i t="grand">
      <x/>
    </i>
  </colItems>
  <dataFields count="1">
    <dataField name="Total Profit" fld="12" baseField="0" baseItem="0" numFmtId="44"/>
  </dataFields>
  <formats count="1">
    <format dxfId="5">
      <pivotArea outline="0" collapsedLevelsAreSubtotals="1" fieldPosition="0"/>
    </format>
  </formats>
  <chartFormats count="14">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2" series="1">
      <pivotArea type="data" outline="0" fieldPosition="0">
        <references count="2">
          <reference field="4294967294" count="1" selected="0">
            <x v="0"/>
          </reference>
          <reference field="3" count="1" selected="0">
            <x v="2"/>
          </reference>
        </references>
      </pivotArea>
    </chartFormat>
    <chartFormat chart="0" format="3" series="1">
      <pivotArea type="data" outline="0" fieldPosition="0">
        <references count="2">
          <reference field="4294967294" count="1" selected="0">
            <x v="0"/>
          </reference>
          <reference field="3" count="1" selected="0">
            <x v="3"/>
          </reference>
        </references>
      </pivotArea>
    </chartFormat>
    <chartFormat chart="0" format="4" series="1">
      <pivotArea type="data" outline="0" fieldPosition="0">
        <references count="2">
          <reference field="4294967294" count="1" selected="0">
            <x v="0"/>
          </reference>
          <reference field="3" count="1" selected="0">
            <x v="4"/>
          </reference>
        </references>
      </pivotArea>
    </chartFormat>
    <chartFormat chart="0" format="5" series="1">
      <pivotArea type="data" outline="0" fieldPosition="0">
        <references count="2">
          <reference field="4294967294" count="1" selected="0">
            <x v="0"/>
          </reference>
          <reference field="3" count="1" selected="0">
            <x v="5"/>
          </reference>
        </references>
      </pivotArea>
    </chartFormat>
    <chartFormat chart="2" format="12" series="1">
      <pivotArea type="data" outline="0" fieldPosition="0">
        <references count="2">
          <reference field="4294967294" count="1" selected="0">
            <x v="0"/>
          </reference>
          <reference field="3" count="1" selected="0">
            <x v="5"/>
          </reference>
        </references>
      </pivotArea>
    </chartFormat>
    <chartFormat chart="2" format="13" series="1">
      <pivotArea type="data" outline="0" fieldPosition="0">
        <references count="2">
          <reference field="4294967294" count="1" selected="0">
            <x v="0"/>
          </reference>
          <reference field="3" count="1" selected="0">
            <x v="1"/>
          </reference>
        </references>
      </pivotArea>
    </chartFormat>
    <chartFormat chart="2" format="14" series="1">
      <pivotArea type="data" outline="0" fieldPosition="0">
        <references count="2">
          <reference field="4294967294" count="1" selected="0">
            <x v="0"/>
          </reference>
          <reference field="3" count="1" selected="0">
            <x v="0"/>
          </reference>
        </references>
      </pivotArea>
    </chartFormat>
    <chartFormat chart="2" format="15" series="1">
      <pivotArea type="data" outline="0" fieldPosition="0">
        <references count="2">
          <reference field="4294967294" count="1" selected="0">
            <x v="0"/>
          </reference>
          <reference field="3" count="1" selected="0">
            <x v="4"/>
          </reference>
        </references>
      </pivotArea>
    </chartFormat>
    <chartFormat chart="2" format="16" series="1">
      <pivotArea type="data" outline="0" fieldPosition="0">
        <references count="2">
          <reference field="4294967294" count="1" selected="0">
            <x v="0"/>
          </reference>
          <reference field="3" count="1" selected="0">
            <x v="2"/>
          </reference>
        </references>
      </pivotArea>
    </chartFormat>
    <chartFormat chart="2" format="17" series="1">
      <pivotArea type="data" outline="0" fieldPosition="0">
        <references count="2">
          <reference field="4294967294" count="1" selected="0">
            <x v="0"/>
          </reference>
          <reference field="3" count="1" selected="0">
            <x v="3"/>
          </reference>
        </references>
      </pivotArea>
    </chartFormat>
    <chartFormat chart="2" format="18" series="1">
      <pivotArea type="data" outline="0" fieldPosition="0">
        <references count="1">
          <reference field="4294967294" count="1" selected="0">
            <x v="0"/>
          </reference>
        </references>
      </pivotArea>
    </chartFormat>
    <chartFormat chart="0"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7" type="dateBetween" evalOrder="-1" id="10" name="Date">
      <autoFilter ref="A1">
        <filterColumn colId="0">
          <customFilters and="1">
            <customFilter operator="greaterThanOrEqual" val="43466"/>
            <customFilter operator="lessThanOrEqual" val="4386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0D5AD50-114C-F44A-A5CC-D230C5856032}" name="PivotTable7" cacheId="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 rowHeaderCaption="Country">
  <location ref="A67:B79" firstHeaderRow="1" firstDataRow="1" firstDataCol="1"/>
  <pivotFields count="17">
    <pivotField showAll="0"/>
    <pivotField numFmtId="1" showAll="0"/>
    <pivotField showAll="0"/>
    <pivotField showAll="0">
      <items count="7">
        <item x="2"/>
        <item x="0"/>
        <item x="4"/>
        <item x="5"/>
        <item x="1"/>
        <item x="3"/>
        <item t="default"/>
      </items>
    </pivotField>
    <pivotField showAll="0"/>
    <pivotField axis="axisRow" showAll="0">
      <items count="20">
        <item m="1" x="11"/>
        <item x="5"/>
        <item x="6"/>
        <item x="2"/>
        <item x="4"/>
        <item x="9"/>
        <item x="0"/>
        <item m="1" x="14"/>
        <item m="1" x="15"/>
        <item x="10"/>
        <item x="7"/>
        <item m="1" x="18"/>
        <item x="8"/>
        <item m="1" x="16"/>
        <item m="1" x="17"/>
        <item x="1"/>
        <item m="1" x="12"/>
        <item m="1" x="13"/>
        <item x="3"/>
        <item t="default"/>
      </items>
    </pivotField>
    <pivotField showAll="0"/>
    <pivotField numFmtId="14" showAll="0">
      <items count="15">
        <item x="0"/>
        <item x="1"/>
        <item x="2"/>
        <item x="3"/>
        <item x="4"/>
        <item x="5"/>
        <item x="6"/>
        <item x="7"/>
        <item x="8"/>
        <item x="9"/>
        <item x="10"/>
        <item x="11"/>
        <item x="12"/>
        <item x="13"/>
        <item t="default"/>
      </items>
    </pivotField>
    <pivotField showAll="0"/>
    <pivotField numFmtId="1" showAll="0"/>
    <pivotField numFmtId="165" showAll="0"/>
    <pivotField numFmtId="165" showAll="0"/>
    <pivotField dataField="1" numFmtId="165" showAll="0"/>
    <pivotField showAll="0"/>
    <pivotField showAll="0"/>
    <pivotField showAll="0" defaultSubtotal="0"/>
    <pivotField showAll="0" defaultSubtotal="0"/>
  </pivotFields>
  <rowFields count="1">
    <field x="5"/>
  </rowFields>
  <rowItems count="12">
    <i>
      <x v="1"/>
    </i>
    <i>
      <x v="2"/>
    </i>
    <i>
      <x v="3"/>
    </i>
    <i>
      <x v="4"/>
    </i>
    <i>
      <x v="5"/>
    </i>
    <i>
      <x v="6"/>
    </i>
    <i>
      <x v="9"/>
    </i>
    <i>
      <x v="10"/>
    </i>
    <i>
      <x v="12"/>
    </i>
    <i>
      <x v="15"/>
    </i>
    <i>
      <x v="18"/>
    </i>
    <i t="grand">
      <x/>
    </i>
  </rowItems>
  <colItems count="1">
    <i/>
  </colItems>
  <dataFields count="1">
    <dataField name="Total Profit" fld="12" baseField="0" baseItem="0" numFmtId="44"/>
  </dataFields>
  <formats count="1">
    <format dxfId="6">
      <pivotArea outline="0" collapsedLevelsAreSubtotals="1" fieldPosition="0"/>
    </format>
  </formats>
  <chartFormats count="3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5" count="1" selected="0">
            <x v="1"/>
          </reference>
        </references>
      </pivotArea>
    </chartFormat>
    <chartFormat chart="0" format="2">
      <pivotArea type="data" outline="0" fieldPosition="0">
        <references count="2">
          <reference field="4294967294" count="1" selected="0">
            <x v="0"/>
          </reference>
          <reference field="5" count="1" selected="0">
            <x v="2"/>
          </reference>
        </references>
      </pivotArea>
    </chartFormat>
    <chartFormat chart="0" format="3">
      <pivotArea type="data" outline="0" fieldPosition="0">
        <references count="2">
          <reference field="4294967294" count="1" selected="0">
            <x v="0"/>
          </reference>
          <reference field="5" count="1" selected="0">
            <x v="3"/>
          </reference>
        </references>
      </pivotArea>
    </chartFormat>
    <chartFormat chart="0" format="4">
      <pivotArea type="data" outline="0" fieldPosition="0">
        <references count="2">
          <reference field="4294967294" count="1" selected="0">
            <x v="0"/>
          </reference>
          <reference field="5" count="1" selected="0">
            <x v="4"/>
          </reference>
        </references>
      </pivotArea>
    </chartFormat>
    <chartFormat chart="0" format="5">
      <pivotArea type="data" outline="0" fieldPosition="0">
        <references count="2">
          <reference field="4294967294" count="1" selected="0">
            <x v="0"/>
          </reference>
          <reference field="5" count="1" selected="0">
            <x v="5"/>
          </reference>
        </references>
      </pivotArea>
    </chartFormat>
    <chartFormat chart="0" format="6">
      <pivotArea type="data" outline="0" fieldPosition="0">
        <references count="2">
          <reference field="4294967294" count="1" selected="0">
            <x v="0"/>
          </reference>
          <reference field="5" count="1" selected="0">
            <x v="6"/>
          </reference>
        </references>
      </pivotArea>
    </chartFormat>
    <chartFormat chart="0" format="7">
      <pivotArea type="data" outline="0" fieldPosition="0">
        <references count="2">
          <reference field="4294967294" count="1" selected="0">
            <x v="0"/>
          </reference>
          <reference field="5" count="1" selected="0">
            <x v="9"/>
          </reference>
        </references>
      </pivotArea>
    </chartFormat>
    <chartFormat chart="0" format="8">
      <pivotArea type="data" outline="0" fieldPosition="0">
        <references count="2">
          <reference field="4294967294" count="1" selected="0">
            <x v="0"/>
          </reference>
          <reference field="5" count="1" selected="0">
            <x v="10"/>
          </reference>
        </references>
      </pivotArea>
    </chartFormat>
    <chartFormat chart="0" format="9">
      <pivotArea type="data" outline="0" fieldPosition="0">
        <references count="2">
          <reference field="4294967294" count="1" selected="0">
            <x v="0"/>
          </reference>
          <reference field="5" count="1" selected="0">
            <x v="12"/>
          </reference>
        </references>
      </pivotArea>
    </chartFormat>
    <chartFormat chart="0" format="10">
      <pivotArea type="data" outline="0" fieldPosition="0">
        <references count="2">
          <reference field="4294967294" count="1" selected="0">
            <x v="0"/>
          </reference>
          <reference field="5" count="1" selected="0">
            <x v="15"/>
          </reference>
        </references>
      </pivotArea>
    </chartFormat>
    <chartFormat chart="0" format="11">
      <pivotArea type="data" outline="0" fieldPosition="0">
        <references count="2">
          <reference field="4294967294" count="1" selected="0">
            <x v="0"/>
          </reference>
          <reference field="5" count="1" selected="0">
            <x v="18"/>
          </reference>
        </references>
      </pivotArea>
    </chartFormat>
    <chartFormat chart="1" format="12" series="1">
      <pivotArea type="data" outline="0" fieldPosition="0">
        <references count="1">
          <reference field="4294967294" count="1" selected="0">
            <x v="0"/>
          </reference>
        </references>
      </pivotArea>
    </chartFormat>
    <chartFormat chart="1" format="13">
      <pivotArea type="data" outline="0" fieldPosition="0">
        <references count="2">
          <reference field="4294967294" count="1" selected="0">
            <x v="0"/>
          </reference>
          <reference field="5" count="1" selected="0">
            <x v="1"/>
          </reference>
        </references>
      </pivotArea>
    </chartFormat>
    <chartFormat chart="1" format="14">
      <pivotArea type="data" outline="0" fieldPosition="0">
        <references count="2">
          <reference field="4294967294" count="1" selected="0">
            <x v="0"/>
          </reference>
          <reference field="5" count="1" selected="0">
            <x v="2"/>
          </reference>
        </references>
      </pivotArea>
    </chartFormat>
    <chartFormat chart="1" format="15">
      <pivotArea type="data" outline="0" fieldPosition="0">
        <references count="2">
          <reference field="4294967294" count="1" selected="0">
            <x v="0"/>
          </reference>
          <reference field="5" count="1" selected="0">
            <x v="3"/>
          </reference>
        </references>
      </pivotArea>
    </chartFormat>
    <chartFormat chart="1" format="16">
      <pivotArea type="data" outline="0" fieldPosition="0">
        <references count="2">
          <reference field="4294967294" count="1" selected="0">
            <x v="0"/>
          </reference>
          <reference field="5" count="1" selected="0">
            <x v="4"/>
          </reference>
        </references>
      </pivotArea>
    </chartFormat>
    <chartFormat chart="1" format="17">
      <pivotArea type="data" outline="0" fieldPosition="0">
        <references count="2">
          <reference field="4294967294" count="1" selected="0">
            <x v="0"/>
          </reference>
          <reference field="5" count="1" selected="0">
            <x v="5"/>
          </reference>
        </references>
      </pivotArea>
    </chartFormat>
    <chartFormat chart="1" format="18">
      <pivotArea type="data" outline="0" fieldPosition="0">
        <references count="2">
          <reference field="4294967294" count="1" selected="0">
            <x v="0"/>
          </reference>
          <reference field="5" count="1" selected="0">
            <x v="6"/>
          </reference>
        </references>
      </pivotArea>
    </chartFormat>
    <chartFormat chart="1" format="19">
      <pivotArea type="data" outline="0" fieldPosition="0">
        <references count="2">
          <reference field="4294967294" count="1" selected="0">
            <x v="0"/>
          </reference>
          <reference field="5" count="1" selected="0">
            <x v="9"/>
          </reference>
        </references>
      </pivotArea>
    </chartFormat>
    <chartFormat chart="1" format="20">
      <pivotArea type="data" outline="0" fieldPosition="0">
        <references count="2">
          <reference field="4294967294" count="1" selected="0">
            <x v="0"/>
          </reference>
          <reference field="5" count="1" selected="0">
            <x v="10"/>
          </reference>
        </references>
      </pivotArea>
    </chartFormat>
    <chartFormat chart="1" format="21">
      <pivotArea type="data" outline="0" fieldPosition="0">
        <references count="2">
          <reference field="4294967294" count="1" selected="0">
            <x v="0"/>
          </reference>
          <reference field="5" count="1" selected="0">
            <x v="12"/>
          </reference>
        </references>
      </pivotArea>
    </chartFormat>
    <chartFormat chart="1" format="22">
      <pivotArea type="data" outline="0" fieldPosition="0">
        <references count="2">
          <reference field="4294967294" count="1" selected="0">
            <x v="0"/>
          </reference>
          <reference field="5" count="1" selected="0">
            <x v="15"/>
          </reference>
        </references>
      </pivotArea>
    </chartFormat>
    <chartFormat chart="1" format="23">
      <pivotArea type="data" outline="0" fieldPosition="0">
        <references count="2">
          <reference field="4294967294" count="1" selected="0">
            <x v="0"/>
          </reference>
          <reference field="5" count="1" selected="0">
            <x v="18"/>
          </reference>
        </references>
      </pivotArea>
    </chartFormat>
    <chartFormat chart="2" format="24" series="1">
      <pivotArea type="data" outline="0" fieldPosition="0">
        <references count="1">
          <reference field="4294967294" count="1" selected="0">
            <x v="0"/>
          </reference>
        </references>
      </pivotArea>
    </chartFormat>
    <chartFormat chart="2" format="25">
      <pivotArea type="data" outline="0" fieldPosition="0">
        <references count="2">
          <reference field="4294967294" count="1" selected="0">
            <x v="0"/>
          </reference>
          <reference field="5" count="1" selected="0">
            <x v="1"/>
          </reference>
        </references>
      </pivotArea>
    </chartFormat>
    <chartFormat chart="2" format="26">
      <pivotArea type="data" outline="0" fieldPosition="0">
        <references count="2">
          <reference field="4294967294" count="1" selected="0">
            <x v="0"/>
          </reference>
          <reference field="5" count="1" selected="0">
            <x v="2"/>
          </reference>
        </references>
      </pivotArea>
    </chartFormat>
    <chartFormat chart="2" format="27">
      <pivotArea type="data" outline="0" fieldPosition="0">
        <references count="2">
          <reference field="4294967294" count="1" selected="0">
            <x v="0"/>
          </reference>
          <reference field="5" count="1" selected="0">
            <x v="3"/>
          </reference>
        </references>
      </pivotArea>
    </chartFormat>
    <chartFormat chart="2" format="28">
      <pivotArea type="data" outline="0" fieldPosition="0">
        <references count="2">
          <reference field="4294967294" count="1" selected="0">
            <x v="0"/>
          </reference>
          <reference field="5" count="1" selected="0">
            <x v="4"/>
          </reference>
        </references>
      </pivotArea>
    </chartFormat>
    <chartFormat chart="2" format="29">
      <pivotArea type="data" outline="0" fieldPosition="0">
        <references count="2">
          <reference field="4294967294" count="1" selected="0">
            <x v="0"/>
          </reference>
          <reference field="5" count="1" selected="0">
            <x v="5"/>
          </reference>
        </references>
      </pivotArea>
    </chartFormat>
    <chartFormat chart="2" format="30">
      <pivotArea type="data" outline="0" fieldPosition="0">
        <references count="2">
          <reference field="4294967294" count="1" selected="0">
            <x v="0"/>
          </reference>
          <reference field="5" count="1" selected="0">
            <x v="6"/>
          </reference>
        </references>
      </pivotArea>
    </chartFormat>
    <chartFormat chart="2" format="31">
      <pivotArea type="data" outline="0" fieldPosition="0">
        <references count="2">
          <reference field="4294967294" count="1" selected="0">
            <x v="0"/>
          </reference>
          <reference field="5" count="1" selected="0">
            <x v="9"/>
          </reference>
        </references>
      </pivotArea>
    </chartFormat>
    <chartFormat chart="2" format="32">
      <pivotArea type="data" outline="0" fieldPosition="0">
        <references count="2">
          <reference field="4294967294" count="1" selected="0">
            <x v="0"/>
          </reference>
          <reference field="5" count="1" selected="0">
            <x v="10"/>
          </reference>
        </references>
      </pivotArea>
    </chartFormat>
    <chartFormat chart="2" format="33">
      <pivotArea type="data" outline="0" fieldPosition="0">
        <references count="2">
          <reference field="4294967294" count="1" selected="0">
            <x v="0"/>
          </reference>
          <reference field="5" count="1" selected="0">
            <x v="12"/>
          </reference>
        </references>
      </pivotArea>
    </chartFormat>
    <chartFormat chart="2" format="34">
      <pivotArea type="data" outline="0" fieldPosition="0">
        <references count="2">
          <reference field="4294967294" count="1" selected="0">
            <x v="0"/>
          </reference>
          <reference field="5" count="1" selected="0">
            <x v="15"/>
          </reference>
        </references>
      </pivotArea>
    </chartFormat>
    <chartFormat chart="2" format="35">
      <pivotArea type="data" outline="0" fieldPosition="0">
        <references count="2">
          <reference field="4294967294" count="1" selected="0">
            <x v="0"/>
          </reference>
          <reference field="5" count="1" selected="0">
            <x v="18"/>
          </reference>
        </references>
      </pivotArea>
    </chartFormat>
  </chartFormats>
  <pivotTableStyleInfo name="PivotStyleLight16" showRowHeaders="1" showColHeaders="1" showRowStripes="0" showColStripes="0" showLastColumn="1"/>
  <filters count="1">
    <filter fld="7" type="dateBetween" evalOrder="-1" id="10" name="Date">
      <autoFilter ref="A1">
        <filterColumn colId="0">
          <customFilters and="1">
            <customFilter operator="greaterThanOrEqual" val="43466"/>
            <customFilter operator="lessThanOrEqual" val="4386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1A7FFFE-B8BA-CA48-AC83-A40582E7E3DB}" name="PivotTable6" cacheId="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 rowHeaderCaption="Month">
  <location ref="A49:B55" firstHeaderRow="1" firstDataRow="1" firstDataCol="1"/>
  <pivotFields count="17">
    <pivotField showAll="0"/>
    <pivotField numFmtId="1" showAll="0"/>
    <pivotField showAll="0"/>
    <pivotField showAll="0">
      <items count="7">
        <item x="2"/>
        <item x="0"/>
        <item x="4"/>
        <item x="5"/>
        <item x="1"/>
        <item x="3"/>
        <item t="default"/>
      </items>
    </pivotField>
    <pivotField showAll="0"/>
    <pivotField showAll="0">
      <items count="20">
        <item h="1" m="1" x="11"/>
        <item h="1" x="5"/>
        <item h="1" x="6"/>
        <item h="1" x="2"/>
        <item x="4"/>
        <item h="1" x="9"/>
        <item h="1" x="0"/>
        <item h="1" m="1" x="14"/>
        <item h="1" m="1" x="15"/>
        <item h="1" x="10"/>
        <item h="1" x="7"/>
        <item h="1" m="1" x="18"/>
        <item h="1" x="8"/>
        <item h="1" m="1" x="16"/>
        <item h="1" m="1" x="17"/>
        <item h="1" x="1"/>
        <item h="1" m="1" x="12"/>
        <item h="1" m="1" x="13"/>
        <item h="1" x="3"/>
        <item t="default"/>
      </items>
    </pivotField>
    <pivotField showAll="0"/>
    <pivotField numFmtId="14" showAll="0">
      <items count="15">
        <item x="0"/>
        <item x="1"/>
        <item x="2"/>
        <item x="3"/>
        <item x="4"/>
        <item x="5"/>
        <item x="6"/>
        <item x="7"/>
        <item x="8"/>
        <item x="9"/>
        <item x="10"/>
        <item x="11"/>
        <item x="12"/>
        <item x="13"/>
        <item t="default"/>
      </items>
    </pivotField>
    <pivotField axis="axisRow" showAll="0">
      <items count="13">
        <item x="6"/>
        <item x="7"/>
        <item x="9"/>
        <item x="5"/>
        <item x="1"/>
        <item x="4"/>
        <item x="2"/>
        <item x="3"/>
        <item x="0"/>
        <item x="10"/>
        <item x="8"/>
        <item x="11"/>
        <item t="default"/>
      </items>
    </pivotField>
    <pivotField numFmtId="1" showAll="0"/>
    <pivotField numFmtId="165" showAll="0"/>
    <pivotField numFmtId="165" showAll="0"/>
    <pivotField dataField="1" numFmtId="165" showAll="0"/>
    <pivotField showAll="0"/>
    <pivotField showAll="0"/>
    <pivotField showAll="0" defaultSubtotal="0"/>
    <pivotField showAll="0" defaultSubtotal="0"/>
  </pivotFields>
  <rowFields count="1">
    <field x="8"/>
  </rowFields>
  <rowItems count="6">
    <i>
      <x/>
    </i>
    <i>
      <x v="8"/>
    </i>
    <i>
      <x v="9"/>
    </i>
    <i>
      <x v="10"/>
    </i>
    <i>
      <x v="11"/>
    </i>
    <i t="grand">
      <x/>
    </i>
  </rowItems>
  <colItems count="1">
    <i/>
  </colItems>
  <dataFields count="1">
    <dataField name="Total Profit" fld="12" baseField="0" baseItem="0" numFmtId="164"/>
  </dataFields>
  <formats count="1">
    <format dxfId="7">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7" type="dateBetween" evalOrder="-1" id="10" name="Date">
      <autoFilter ref="A1">
        <filterColumn colId="0">
          <customFilters and="1">
            <customFilter operator="greaterThanOrEqual" val="43466"/>
            <customFilter operator="lessThanOrEqual" val="4386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lavor" xr10:uid="{4AFB786D-3C8D-1747-8244-2CCA702E3374}" sourceName="Flavor ">
  <pivotTables>
    <pivotTable tabId="9" name="PivotTable3"/>
    <pivotTable tabId="9" name="PivotTable5"/>
    <pivotTable tabId="9" name="PivotTable6"/>
    <pivotTable tabId="9" name="PivotTable7"/>
  </pivotTables>
  <data>
    <tabular pivotCacheId="1104131251">
      <items count="6">
        <i x="2" s="1"/>
        <i x="0" s="1"/>
        <i x="4" s="1"/>
        <i x="5" s="1"/>
        <i x="1"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7505543A-235D-F342-8F2D-C72BCCA89EB4}" sourceName="Country ">
  <pivotTables>
    <pivotTable tabId="9" name="PivotTable3"/>
    <pivotTable tabId="9" name="PivotTable5"/>
    <pivotTable tabId="9" name="PivotTable6"/>
  </pivotTables>
  <data>
    <tabular pivotCacheId="1104131251" showMissing="0">
      <items count="19">
        <i x="5"/>
        <i x="6"/>
        <i x="2"/>
        <i x="4" s="1"/>
        <i x="9"/>
        <i x="0"/>
        <i x="10"/>
        <i x="7"/>
        <i x="8"/>
        <i x="1"/>
        <i x="3"/>
        <i x="11" nd="1"/>
        <i x="14" nd="1"/>
        <i x="15" nd="1"/>
        <i x="18" nd="1"/>
        <i x="16" nd="1"/>
        <i x="17" nd="1"/>
        <i x="12" nd="1"/>
        <i x="13"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Flavor " xr10:uid="{16BAC60B-CA44-E347-B707-45DA186DB391}" cache="Slicer_Flavor" caption="Flavor " showCaption="0" rowHeight="230716"/>
  <slicer name="Country " xr10:uid="{A26A1D74-B0A3-9A47-A0CC-5E21BD236EFF}" cache="Slicer_Country" caption="Country " showCaption="0"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929D850-C764-0E40-B59D-AB853243A12F}" name="Table1" displayName="Table1" ref="A4:O479" totalsRowShown="0" dataDxfId="23">
  <autoFilter ref="A4:O479" xr:uid="{F929D850-C764-0E40-B59D-AB853243A12F}"/>
  <tableColumns count="15">
    <tableColumn id="1" xr3:uid="{BB09F8B1-3892-454E-83BC-B9298D7FD413}" name="Customer" dataDxfId="22"/>
    <tableColumn id="2" xr3:uid="{9555A57A-8F24-124E-A172-A64B24EB4D0A}" name="OrderID" dataDxfId="21"/>
    <tableColumn id="3" xr3:uid="{E2FEB54C-4CEF-844F-AED2-9A7E08DA2761}" name="Product" dataDxfId="20">
      <calculatedColumnFormula>IF(OR(D5="Lemon", D5="Strawberry"), "Sorbet", "Ice Cream")</calculatedColumnFormula>
    </tableColumn>
    <tableColumn id="4" xr3:uid="{3063DD38-8F59-174E-9554-351840D9E409}" name="Flavor " dataDxfId="19"/>
    <tableColumn id="5" xr3:uid="{6355B978-D5DC-AF4E-901A-84DF7D304FFA}" name="Continent" dataDxfId="18"/>
    <tableColumn id="6" xr3:uid="{338B1254-1091-5A40-B070-4B6F3F2D893C}" name="Country " dataDxfId="17"/>
    <tableColumn id="7" xr3:uid="{2E33AE3B-BA8B-9849-A907-67AA9E18A9E1}" name="Season" dataDxfId="16">
      <calculatedColumnFormula>IF(AND(H5&gt;=DATE(YEAR(H5),1,1),H5&lt;=DATE(YEAR(H5),3,20)), "Winter",
IF(AND(H5&gt;=DATE(YEAR(H5),3,21),H5&lt;=DATE(YEAR(H5),6,20)), "Spring",
IF(AND(H5&gt;=DATE(YEAR(H5),6,21),H5&lt;=DATE(YEAR(H5),9,22)), "Summer", "Fall")))</calculatedColumnFormula>
    </tableColumn>
    <tableColumn id="8" xr3:uid="{9023B932-D809-1442-A178-8D75AB3899B7}" name="Date" dataDxfId="15"/>
    <tableColumn id="9" xr3:uid="{610E776B-B88B-D746-8AB4-9A154EDD779B}" name="Month" dataDxfId="14">
      <calculatedColumnFormula>TEXT(H5,"mmmm")</calculatedColumnFormula>
    </tableColumn>
    <tableColumn id="10" xr3:uid="{C02BC553-D441-AF42-B9D8-B3A25BE7F52A}" name="Units Sold" dataDxfId="13"/>
    <tableColumn id="11" xr3:uid="{FBA314D3-FFC2-D447-AEC2-088D40CAC305}" name="Revenue" dataDxfId="12"/>
    <tableColumn id="12" xr3:uid="{65017338-8AEA-834B-B862-695F77D2058D}" name="Cost" dataDxfId="11"/>
    <tableColumn id="15" xr3:uid="{6C15ACA1-2AE6-A24B-8526-A612C777CFC6}" name="Profit" dataDxfId="10">
      <calculatedColumnFormula>Table1[[#This Row],[Revenue]]-Table1[[#This Row],[Cost]]</calculatedColumnFormula>
    </tableColumn>
    <tableColumn id="13" xr3:uid="{265A1DAD-AA60-ED44-A22E-D0A7C9B44EF5}" name="Long-term Customer" dataDxfId="9"/>
    <tableColumn id="14" xr3:uid="{3C0C35AB-252A-824B-80FF-697690DE71B8}" name="Special Instructions" dataDxfId="8"/>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7E1E7A04-6CD4-4844-84A6-31A56C314562}" sourceName="Date">
  <pivotTables>
    <pivotTable tabId="9" name="PivotTable3"/>
    <pivotTable tabId="9" name="PivotTable5"/>
    <pivotTable tabId="9" name="PivotTable6"/>
    <pivotTable tabId="9" name="PivotTable7"/>
  </pivotTables>
  <state minimalRefreshVersion="6" lastRefreshVersion="6" pivotCacheId="1104131251" filterType="dateBetween">
    <selection startDate="2019-01-01T00:00:00" endDate="2020-01-31T00:00:00"/>
    <bounds startDate="2019-01-01T00:00:00" endDate="2021-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D2101AF8-F296-0F41-BA57-6DE6B4568C77}" cache="NativeTimeline_Date" caption="Date" level="2" selectionLevel="2" scrollPosition="2019-01-01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5B6D6C-11DD-4811-85C1-2D86347C3DAB}">
  <dimension ref="A1:Q479"/>
  <sheetViews>
    <sheetView topLeftCell="A5" zoomScale="111" zoomScaleNormal="115" workbookViewId="0">
      <selection activeCell="A4" sqref="A4:O479"/>
    </sheetView>
  </sheetViews>
  <sheetFormatPr baseColWidth="10" defaultColWidth="8.83203125" defaultRowHeight="15" x14ac:dyDescent="0.2"/>
  <cols>
    <col min="1" max="1" width="13.6640625" style="8" bestFit="1" customWidth="1"/>
    <col min="2" max="2" width="12.33203125" style="9" bestFit="1" customWidth="1"/>
    <col min="3" max="3" width="12.33203125" style="8" bestFit="1" customWidth="1"/>
    <col min="4" max="4" width="16.83203125" style="8" bestFit="1" customWidth="1"/>
    <col min="5" max="5" width="14" style="8" bestFit="1" customWidth="1"/>
    <col min="6" max="6" width="16.83203125" style="8" bestFit="1" customWidth="1"/>
    <col min="7" max="7" width="11.5" style="8" bestFit="1" customWidth="1"/>
    <col min="8" max="8" width="9.83203125" style="11" bestFit="1" customWidth="1"/>
    <col min="9" max="9" width="11.5" style="8" bestFit="1" customWidth="1"/>
    <col min="10" max="10" width="13.83203125" style="10" bestFit="1" customWidth="1"/>
    <col min="11" max="11" width="13" style="12" bestFit="1" customWidth="1"/>
    <col min="12" max="12" width="10.1640625" style="12" bestFit="1" customWidth="1"/>
    <col min="13" max="13" width="10.5" style="12" bestFit="1" customWidth="1"/>
    <col min="14" max="14" width="22.1640625" style="8" bestFit="1" customWidth="1"/>
    <col min="15" max="15" width="21.33203125" style="8" bestFit="1" customWidth="1"/>
    <col min="16" max="16" width="13.83203125" bestFit="1" customWidth="1"/>
  </cols>
  <sheetData>
    <row r="1" spans="1:17" x14ac:dyDescent="0.2">
      <c r="A1" s="20" t="s">
        <v>41</v>
      </c>
      <c r="B1" s="20"/>
      <c r="C1" s="20"/>
      <c r="D1" s="20"/>
      <c r="E1" s="20"/>
    </row>
    <row r="2" spans="1:17" x14ac:dyDescent="0.2">
      <c r="A2" s="21" t="s">
        <v>45</v>
      </c>
      <c r="B2" s="21"/>
      <c r="C2" s="21"/>
      <c r="D2" s="21"/>
      <c r="E2" s="21"/>
    </row>
    <row r="4" spans="1:17" x14ac:dyDescent="0.2">
      <c r="A4" s="3" t="s">
        <v>0</v>
      </c>
      <c r="B4" s="4" t="s">
        <v>22</v>
      </c>
      <c r="C4" s="3" t="s">
        <v>1</v>
      </c>
      <c r="D4" s="3" t="s">
        <v>30</v>
      </c>
      <c r="E4" s="3" t="s">
        <v>15</v>
      </c>
      <c r="F4" s="3" t="s">
        <v>31</v>
      </c>
      <c r="G4" s="3" t="s">
        <v>20</v>
      </c>
      <c r="H4" s="6" t="s">
        <v>3</v>
      </c>
      <c r="I4" s="3" t="s">
        <v>21</v>
      </c>
      <c r="J4" s="5" t="s">
        <v>2</v>
      </c>
      <c r="K4" s="7" t="s">
        <v>18</v>
      </c>
      <c r="L4" s="7" t="s">
        <v>19</v>
      </c>
      <c r="M4" s="7" t="s">
        <v>43</v>
      </c>
      <c r="N4" s="3" t="s">
        <v>28</v>
      </c>
      <c r="O4" s="3" t="s">
        <v>29</v>
      </c>
      <c r="P4" s="1"/>
      <c r="Q4" s="1"/>
    </row>
    <row r="5" spans="1:17" x14ac:dyDescent="0.2">
      <c r="A5" s="8">
        <v>4</v>
      </c>
      <c r="B5" s="9">
        <v>766402</v>
      </c>
      <c r="C5" s="8" t="str">
        <f t="shared" ref="C5:C41" si="0">IF(OR(D5="Lemon", D5="Strawberry"), "Sorbet", "Ice Cream")</f>
        <v>Ice Cream</v>
      </c>
      <c r="D5" s="8" t="s">
        <v>6</v>
      </c>
      <c r="E5" s="8" t="s">
        <v>12</v>
      </c>
      <c r="F5" s="8" t="s">
        <v>32</v>
      </c>
      <c r="G5" s="8" t="str">
        <f t="shared" ref="G5:G27" si="1">IF(AND(H5&gt;=DATE(YEAR(H5),1,1),H5&lt;=DATE(YEAR(H5),3,20)), "Winter",
IF(AND(H5&gt;=DATE(YEAR(H5),3,21),H5&lt;=DATE(YEAR(H5),6,20)), "Spring",
IF(AND(H5&gt;=DATE(YEAR(H5),6,21),H5&lt;=DATE(YEAR(H5),9,22)), "Summer", "Fall")))</f>
        <v>Summer</v>
      </c>
      <c r="H5" s="11">
        <v>44078</v>
      </c>
      <c r="I5" s="8" t="str">
        <f t="shared" ref="I5:I41" si="2">TEXT(H5,"mmmm")</f>
        <v>September</v>
      </c>
      <c r="J5" s="9">
        <v>3850.5</v>
      </c>
      <c r="K5" s="12">
        <v>37644</v>
      </c>
      <c r="L5" s="12">
        <v>10588.875</v>
      </c>
      <c r="M5" s="12">
        <f>Table1[[#This Row],[Revenue]]-Table1[[#This Row],[Cost]]</f>
        <v>27055.125</v>
      </c>
      <c r="N5" s="8" t="s">
        <v>10</v>
      </c>
      <c r="O5" s="8" t="s">
        <v>10</v>
      </c>
      <c r="P5" s="2"/>
    </row>
    <row r="6" spans="1:17" x14ac:dyDescent="0.2">
      <c r="A6" s="8">
        <v>5</v>
      </c>
      <c r="B6" s="9">
        <v>283378</v>
      </c>
      <c r="C6" s="8" t="str">
        <f t="shared" si="0"/>
        <v>Sorbet</v>
      </c>
      <c r="D6" s="8" t="s">
        <v>8</v>
      </c>
      <c r="E6" s="8" t="s">
        <v>14</v>
      </c>
      <c r="F6" s="8" t="s">
        <v>33</v>
      </c>
      <c r="G6" s="8" t="str">
        <f t="shared" si="1"/>
        <v>Spring</v>
      </c>
      <c r="H6" s="11">
        <v>43955</v>
      </c>
      <c r="I6" s="8" t="str">
        <f t="shared" si="2"/>
        <v>May</v>
      </c>
      <c r="J6" s="9">
        <v>4492.5</v>
      </c>
      <c r="K6" s="12">
        <v>22462.5</v>
      </c>
      <c r="L6" s="12">
        <v>8985</v>
      </c>
      <c r="M6" s="12">
        <f>Table1[[#This Row],[Revenue]]-Table1[[#This Row],[Cost]]</f>
        <v>13477.5</v>
      </c>
      <c r="N6" s="8" t="s">
        <v>11</v>
      </c>
      <c r="O6" s="8" t="s">
        <v>10</v>
      </c>
      <c r="P6" s="2"/>
    </row>
    <row r="7" spans="1:17" x14ac:dyDescent="0.2">
      <c r="A7" s="8">
        <v>4</v>
      </c>
      <c r="B7" s="9">
        <v>739483</v>
      </c>
      <c r="C7" s="8" t="str">
        <f t="shared" si="0"/>
        <v>Ice Cream</v>
      </c>
      <c r="D7" s="8" t="s">
        <v>5</v>
      </c>
      <c r="E7" s="8" t="s">
        <v>13</v>
      </c>
      <c r="F7" s="8" t="s">
        <v>34</v>
      </c>
      <c r="G7" s="8" t="str">
        <f t="shared" si="1"/>
        <v>Summer</v>
      </c>
      <c r="H7" s="11">
        <v>44016</v>
      </c>
      <c r="I7" s="8" t="str">
        <f t="shared" si="2"/>
        <v>July</v>
      </c>
      <c r="J7" s="13">
        <v>4219.5</v>
      </c>
      <c r="K7" s="12">
        <v>21097.5</v>
      </c>
      <c r="L7" s="12">
        <v>9282.9000000000015</v>
      </c>
      <c r="M7" s="12">
        <f>Table1[[#This Row],[Revenue]]-Table1[[#This Row],[Cost]]</f>
        <v>11814.599999999999</v>
      </c>
      <c r="N7" s="8" t="s">
        <v>11</v>
      </c>
      <c r="O7" s="8" t="s">
        <v>10</v>
      </c>
    </row>
    <row r="8" spans="1:17" x14ac:dyDescent="0.2">
      <c r="A8" s="8">
        <v>4</v>
      </c>
      <c r="B8" s="9">
        <v>361305</v>
      </c>
      <c r="C8" s="8" t="str">
        <f t="shared" si="0"/>
        <v>Ice Cream</v>
      </c>
      <c r="D8" s="8" t="s">
        <v>4</v>
      </c>
      <c r="E8" s="8" t="s">
        <v>13</v>
      </c>
      <c r="F8" s="8" t="s">
        <v>35</v>
      </c>
      <c r="G8" s="8" t="str">
        <f t="shared" si="1"/>
        <v>Summer</v>
      </c>
      <c r="H8" s="11">
        <v>44044</v>
      </c>
      <c r="I8" s="8" t="str">
        <f t="shared" si="2"/>
        <v>August</v>
      </c>
      <c r="J8" s="9">
        <v>3945</v>
      </c>
      <c r="K8" s="12">
        <v>19725</v>
      </c>
      <c r="L8" s="12">
        <v>7890</v>
      </c>
      <c r="M8" s="12">
        <f>Table1[[#This Row],[Revenue]]-Table1[[#This Row],[Cost]]</f>
        <v>11835</v>
      </c>
      <c r="N8" s="8" t="s">
        <v>10</v>
      </c>
      <c r="O8" s="8" t="s">
        <v>11</v>
      </c>
    </row>
    <row r="9" spans="1:17" x14ac:dyDescent="0.2">
      <c r="A9" s="8">
        <v>2</v>
      </c>
      <c r="B9" s="9">
        <v>603195</v>
      </c>
      <c r="C9" s="8" t="str">
        <f t="shared" si="0"/>
        <v>Ice Cream</v>
      </c>
      <c r="D9" s="8" t="s">
        <v>4</v>
      </c>
      <c r="E9" s="8" t="s">
        <v>13</v>
      </c>
      <c r="F9" s="8" t="s">
        <v>34</v>
      </c>
      <c r="G9" s="8" t="str">
        <f t="shared" si="1"/>
        <v>Spring</v>
      </c>
      <c r="H9" s="11">
        <v>43983</v>
      </c>
      <c r="I9" s="8" t="str">
        <f t="shared" si="2"/>
        <v>June</v>
      </c>
      <c r="J9" s="9">
        <v>3801</v>
      </c>
      <c r="K9" s="12">
        <v>19005</v>
      </c>
      <c r="L9" s="12">
        <v>7602</v>
      </c>
      <c r="M9" s="12">
        <f>Table1[[#This Row],[Revenue]]-Table1[[#This Row],[Cost]]</f>
        <v>11403</v>
      </c>
      <c r="N9" s="8" t="s">
        <v>11</v>
      </c>
      <c r="O9" s="8" t="s">
        <v>10</v>
      </c>
    </row>
    <row r="10" spans="1:17" x14ac:dyDescent="0.2">
      <c r="A10" s="8">
        <v>2</v>
      </c>
      <c r="B10" s="9">
        <v>643111</v>
      </c>
      <c r="C10" s="8" t="str">
        <f t="shared" si="0"/>
        <v>Ice Cream</v>
      </c>
      <c r="D10" s="8" t="s">
        <v>4</v>
      </c>
      <c r="E10" s="8" t="s">
        <v>12</v>
      </c>
      <c r="F10" s="8" t="s">
        <v>36</v>
      </c>
      <c r="G10" s="8" t="str">
        <f t="shared" si="1"/>
        <v>Spring</v>
      </c>
      <c r="H10" s="11">
        <v>43983</v>
      </c>
      <c r="I10" s="8" t="str">
        <f t="shared" si="2"/>
        <v>June</v>
      </c>
      <c r="J10" s="9">
        <v>3675</v>
      </c>
      <c r="K10" s="12">
        <v>18375</v>
      </c>
      <c r="L10" s="12">
        <v>7350</v>
      </c>
      <c r="M10" s="12">
        <f>Table1[[#This Row],[Revenue]]-Table1[[#This Row],[Cost]]</f>
        <v>11025</v>
      </c>
      <c r="N10" s="8" t="s">
        <v>10</v>
      </c>
      <c r="O10" s="8" t="s">
        <v>10</v>
      </c>
    </row>
    <row r="11" spans="1:17" x14ac:dyDescent="0.2">
      <c r="A11" s="8">
        <v>3</v>
      </c>
      <c r="B11" s="9">
        <v>272552</v>
      </c>
      <c r="C11" s="8" t="str">
        <f t="shared" si="0"/>
        <v>Ice Cream</v>
      </c>
      <c r="D11" s="8" t="s">
        <v>5</v>
      </c>
      <c r="E11" s="8" t="s">
        <v>17</v>
      </c>
      <c r="F11" s="8" t="s">
        <v>17</v>
      </c>
      <c r="G11" s="8" t="str">
        <f t="shared" si="1"/>
        <v>Spring</v>
      </c>
      <c r="H11" s="11">
        <v>43922</v>
      </c>
      <c r="I11" s="8" t="str">
        <f t="shared" si="2"/>
        <v>April</v>
      </c>
      <c r="J11" s="9">
        <v>3520.5</v>
      </c>
      <c r="K11" s="12">
        <v>17602.5</v>
      </c>
      <c r="L11" s="12">
        <v>7745.1</v>
      </c>
      <c r="M11" s="12">
        <f>Table1[[#This Row],[Revenue]]-Table1[[#This Row],[Cost]]</f>
        <v>9857.4</v>
      </c>
      <c r="N11" s="8" t="s">
        <v>11</v>
      </c>
      <c r="O11" s="8" t="s">
        <v>10</v>
      </c>
    </row>
    <row r="12" spans="1:17" x14ac:dyDescent="0.2">
      <c r="A12" s="8">
        <v>4</v>
      </c>
      <c r="B12" s="9">
        <v>459019</v>
      </c>
      <c r="C12" s="8" t="str">
        <f t="shared" si="0"/>
        <v>Ice Cream</v>
      </c>
      <c r="D12" s="8" t="s">
        <v>4</v>
      </c>
      <c r="E12" s="8" t="s">
        <v>12</v>
      </c>
      <c r="F12" s="8" t="s">
        <v>37</v>
      </c>
      <c r="G12" s="8" t="str">
        <f t="shared" si="1"/>
        <v>Summer</v>
      </c>
      <c r="H12" s="11">
        <v>44013</v>
      </c>
      <c r="I12" s="8" t="str">
        <f t="shared" si="2"/>
        <v>July</v>
      </c>
      <c r="J12" s="9">
        <v>4513</v>
      </c>
      <c r="K12" s="12">
        <v>17565</v>
      </c>
      <c r="L12" s="12">
        <v>7026</v>
      </c>
      <c r="M12" s="12">
        <f>Table1[[#This Row],[Revenue]]-Table1[[#This Row],[Cost]]</f>
        <v>10539</v>
      </c>
      <c r="N12" s="8" t="s">
        <v>11</v>
      </c>
      <c r="O12" s="8" t="s">
        <v>10</v>
      </c>
    </row>
    <row r="13" spans="1:17" x14ac:dyDescent="0.2">
      <c r="A13" s="8">
        <v>2</v>
      </c>
      <c r="B13" s="9">
        <v>628402</v>
      </c>
      <c r="C13" s="8" t="str">
        <f t="shared" si="0"/>
        <v>Ice Cream</v>
      </c>
      <c r="D13" s="8" t="s">
        <v>4</v>
      </c>
      <c r="E13" s="8" t="s">
        <v>17</v>
      </c>
      <c r="F13" s="8" t="s">
        <v>17</v>
      </c>
      <c r="G13" s="8" t="str">
        <f t="shared" si="1"/>
        <v>Winter</v>
      </c>
      <c r="H13" s="11">
        <v>43831</v>
      </c>
      <c r="I13" s="8" t="str">
        <f t="shared" si="2"/>
        <v>January</v>
      </c>
      <c r="J13" s="9">
        <v>3495</v>
      </c>
      <c r="K13" s="12">
        <v>17475</v>
      </c>
      <c r="L13" s="12">
        <v>6990</v>
      </c>
      <c r="M13" s="12">
        <f>Table1[[#This Row],[Revenue]]-Table1[[#This Row],[Cost]]</f>
        <v>10485</v>
      </c>
      <c r="N13" s="8" t="s">
        <v>11</v>
      </c>
      <c r="O13" s="8" t="s">
        <v>10</v>
      </c>
    </row>
    <row r="14" spans="1:17" x14ac:dyDescent="0.2">
      <c r="A14" s="8">
        <v>2</v>
      </c>
      <c r="B14" s="9">
        <v>824253</v>
      </c>
      <c r="C14" s="8" t="str">
        <f t="shared" si="0"/>
        <v>Ice Cream</v>
      </c>
      <c r="D14" s="8" t="s">
        <v>4</v>
      </c>
      <c r="E14" s="8" t="s">
        <v>13</v>
      </c>
      <c r="F14" s="8" t="s">
        <v>34</v>
      </c>
      <c r="G14" s="8" t="str">
        <f t="shared" si="1"/>
        <v>Summer</v>
      </c>
      <c r="H14" s="11">
        <v>44013</v>
      </c>
      <c r="I14" s="8" t="str">
        <f t="shared" si="2"/>
        <v>July</v>
      </c>
      <c r="J14" s="9">
        <v>3450</v>
      </c>
      <c r="K14" s="12">
        <v>17250</v>
      </c>
      <c r="L14" s="12">
        <v>6900</v>
      </c>
      <c r="M14" s="12">
        <f>Table1[[#This Row],[Revenue]]-Table1[[#This Row],[Cost]]</f>
        <v>10350</v>
      </c>
      <c r="N14" s="8" t="s">
        <v>11</v>
      </c>
      <c r="O14" s="8" t="s">
        <v>11</v>
      </c>
    </row>
    <row r="15" spans="1:17" x14ac:dyDescent="0.2">
      <c r="A15" s="8">
        <v>5</v>
      </c>
      <c r="B15" s="9">
        <v>165918</v>
      </c>
      <c r="C15" s="8" t="str">
        <f t="shared" si="0"/>
        <v>Ice Cream</v>
      </c>
      <c r="D15" s="8" t="s">
        <v>6</v>
      </c>
      <c r="E15" s="8" t="s">
        <v>12</v>
      </c>
      <c r="F15" s="8" t="s">
        <v>32</v>
      </c>
      <c r="G15" s="8" t="str">
        <f t="shared" si="1"/>
        <v>Winter</v>
      </c>
      <c r="H15" s="11">
        <v>43831</v>
      </c>
      <c r="I15" s="8" t="str">
        <f t="shared" si="2"/>
        <v>January</v>
      </c>
      <c r="J15" s="9">
        <v>2881</v>
      </c>
      <c r="K15" s="12">
        <v>17166</v>
      </c>
      <c r="L15" s="12">
        <v>7867.75</v>
      </c>
      <c r="M15" s="12">
        <f>Table1[[#This Row],[Revenue]]-Table1[[#This Row],[Cost]]</f>
        <v>9298.25</v>
      </c>
      <c r="N15" s="8" t="s">
        <v>11</v>
      </c>
      <c r="O15" s="8" t="s">
        <v>11</v>
      </c>
    </row>
    <row r="16" spans="1:17" x14ac:dyDescent="0.2">
      <c r="A16" s="8">
        <v>3</v>
      </c>
      <c r="B16" s="9">
        <v>261362</v>
      </c>
      <c r="C16" s="8" t="str">
        <f t="shared" si="0"/>
        <v>Ice Cream</v>
      </c>
      <c r="D16" s="8" t="s">
        <v>5</v>
      </c>
      <c r="E16" s="8" t="s">
        <v>13</v>
      </c>
      <c r="F16" s="8" t="s">
        <v>34</v>
      </c>
      <c r="G16" s="8" t="str">
        <f t="shared" si="1"/>
        <v>Summer</v>
      </c>
      <c r="H16" s="11">
        <v>44013</v>
      </c>
      <c r="I16" s="8" t="str">
        <f t="shared" si="2"/>
        <v>July</v>
      </c>
      <c r="J16" s="9">
        <v>3821.5</v>
      </c>
      <c r="K16" s="12">
        <v>17107.5</v>
      </c>
      <c r="L16" s="12">
        <v>7527.3</v>
      </c>
      <c r="M16" s="12">
        <f>Table1[[#This Row],[Revenue]]-Table1[[#This Row],[Cost]]</f>
        <v>9580.2000000000007</v>
      </c>
      <c r="N16" s="8" t="s">
        <v>10</v>
      </c>
      <c r="O16" s="8" t="s">
        <v>11</v>
      </c>
    </row>
    <row r="17" spans="1:15" x14ac:dyDescent="0.2">
      <c r="A17" s="8">
        <v>3</v>
      </c>
      <c r="B17" s="9">
        <v>853295</v>
      </c>
      <c r="C17" s="8" t="str">
        <f t="shared" si="0"/>
        <v>Sorbet</v>
      </c>
      <c r="D17" s="8" t="s">
        <v>9</v>
      </c>
      <c r="E17" s="8" t="s">
        <v>14</v>
      </c>
      <c r="F17" s="8" t="s">
        <v>33</v>
      </c>
      <c r="G17" s="8" t="str">
        <f t="shared" si="1"/>
        <v>Spring</v>
      </c>
      <c r="H17" s="11">
        <v>43952</v>
      </c>
      <c r="I17" s="8" t="str">
        <f t="shared" si="2"/>
        <v>May</v>
      </c>
      <c r="J17" s="9">
        <v>2826</v>
      </c>
      <c r="K17" s="12">
        <v>16956</v>
      </c>
      <c r="L17" s="12">
        <v>7771.5</v>
      </c>
      <c r="M17" s="12">
        <f>Table1[[#This Row],[Revenue]]-Table1[[#This Row],[Cost]]</f>
        <v>9184.5</v>
      </c>
      <c r="N17" s="8" t="s">
        <v>10</v>
      </c>
      <c r="O17" s="8" t="s">
        <v>11</v>
      </c>
    </row>
    <row r="18" spans="1:15" x14ac:dyDescent="0.2">
      <c r="A18" s="8">
        <v>1</v>
      </c>
      <c r="B18" s="9">
        <v>685153</v>
      </c>
      <c r="C18" s="8" t="str">
        <f t="shared" si="0"/>
        <v>Ice Cream</v>
      </c>
      <c r="D18" s="8" t="s">
        <v>6</v>
      </c>
      <c r="E18" s="8" t="s">
        <v>14</v>
      </c>
      <c r="F18" s="8" t="s">
        <v>33</v>
      </c>
      <c r="G18" s="8" t="str">
        <f t="shared" si="1"/>
        <v>Summer</v>
      </c>
      <c r="H18" s="11">
        <v>44044</v>
      </c>
      <c r="I18" s="8" t="str">
        <f t="shared" si="2"/>
        <v>August</v>
      </c>
      <c r="J18" s="9">
        <v>2871</v>
      </c>
      <c r="K18" s="12">
        <v>16926</v>
      </c>
      <c r="L18" s="12">
        <v>7757.75</v>
      </c>
      <c r="M18" s="12">
        <f>Table1[[#This Row],[Revenue]]-Table1[[#This Row],[Cost]]</f>
        <v>9168.25</v>
      </c>
      <c r="N18" s="8" t="s">
        <v>10</v>
      </c>
      <c r="O18" s="8" t="s">
        <v>10</v>
      </c>
    </row>
    <row r="19" spans="1:15" x14ac:dyDescent="0.2">
      <c r="A19" s="8">
        <v>1</v>
      </c>
      <c r="B19" s="9">
        <v>494115</v>
      </c>
      <c r="C19" s="8" t="str">
        <f t="shared" si="0"/>
        <v>Sorbet</v>
      </c>
      <c r="D19" s="8" t="s">
        <v>9</v>
      </c>
      <c r="E19" s="8" t="s">
        <v>12</v>
      </c>
      <c r="F19" s="8" t="s">
        <v>32</v>
      </c>
      <c r="G19" s="8" t="str">
        <f t="shared" si="1"/>
        <v>Summer</v>
      </c>
      <c r="H19" s="11">
        <v>43709</v>
      </c>
      <c r="I19" s="8" t="str">
        <f t="shared" si="2"/>
        <v>September</v>
      </c>
      <c r="J19" s="9">
        <v>2815</v>
      </c>
      <c r="K19" s="12">
        <v>16830</v>
      </c>
      <c r="L19" s="12">
        <v>7713.75</v>
      </c>
      <c r="M19" s="12">
        <f>Table1[[#This Row],[Revenue]]-Table1[[#This Row],[Cost]]</f>
        <v>9116.25</v>
      </c>
      <c r="N19" s="8" t="s">
        <v>11</v>
      </c>
      <c r="O19" s="8" t="s">
        <v>10</v>
      </c>
    </row>
    <row r="20" spans="1:15" x14ac:dyDescent="0.2">
      <c r="A20" s="8">
        <v>3</v>
      </c>
      <c r="B20" s="9">
        <v>218006</v>
      </c>
      <c r="C20" s="8" t="str">
        <f t="shared" si="0"/>
        <v>Ice Cream</v>
      </c>
      <c r="D20" s="8" t="s">
        <v>6</v>
      </c>
      <c r="E20" s="8" t="s">
        <v>13</v>
      </c>
      <c r="F20" s="8" t="s">
        <v>34</v>
      </c>
      <c r="G20" s="8" t="str">
        <f t="shared" si="1"/>
        <v>Winter</v>
      </c>
      <c r="H20" s="11">
        <v>43862</v>
      </c>
      <c r="I20" s="8" t="str">
        <f t="shared" si="2"/>
        <v>February</v>
      </c>
      <c r="J20" s="9">
        <v>2765</v>
      </c>
      <c r="K20" s="12">
        <v>16530</v>
      </c>
      <c r="L20" s="12">
        <v>7576.25</v>
      </c>
      <c r="M20" s="12">
        <f>Table1[[#This Row],[Revenue]]-Table1[[#This Row],[Cost]]</f>
        <v>8953.75</v>
      </c>
      <c r="N20" s="8" t="s">
        <v>10</v>
      </c>
      <c r="O20" s="8" t="s">
        <v>11</v>
      </c>
    </row>
    <row r="21" spans="1:15" x14ac:dyDescent="0.2">
      <c r="A21" s="8">
        <v>2</v>
      </c>
      <c r="B21" s="9">
        <v>104326</v>
      </c>
      <c r="C21" s="8" t="str">
        <f t="shared" si="0"/>
        <v>Ice Cream</v>
      </c>
      <c r="D21" s="8" t="s">
        <v>5</v>
      </c>
      <c r="E21" s="8" t="s">
        <v>13</v>
      </c>
      <c r="F21" s="8" t="s">
        <v>34</v>
      </c>
      <c r="G21" s="8" t="str">
        <f t="shared" si="1"/>
        <v>Summer</v>
      </c>
      <c r="H21" s="11">
        <v>44013</v>
      </c>
      <c r="I21" s="8" t="str">
        <f t="shared" si="2"/>
        <v>July</v>
      </c>
      <c r="J21" s="9">
        <v>3189.5</v>
      </c>
      <c r="K21" s="12">
        <v>15997.5</v>
      </c>
      <c r="L21" s="12">
        <v>7038.9000000000005</v>
      </c>
      <c r="M21" s="12">
        <f>Table1[[#This Row],[Revenue]]-Table1[[#This Row],[Cost]]</f>
        <v>8958.5999999999985</v>
      </c>
      <c r="N21" s="8" t="s">
        <v>10</v>
      </c>
      <c r="O21" s="8" t="s">
        <v>10</v>
      </c>
    </row>
    <row r="22" spans="1:15" x14ac:dyDescent="0.2">
      <c r="A22" s="8">
        <v>4</v>
      </c>
      <c r="B22" s="9">
        <v>558048</v>
      </c>
      <c r="C22" s="8" t="str">
        <f t="shared" si="0"/>
        <v>Ice Cream</v>
      </c>
      <c r="D22" s="8" t="s">
        <v>6</v>
      </c>
      <c r="E22" s="8" t="s">
        <v>13</v>
      </c>
      <c r="F22" s="8" t="s">
        <v>34</v>
      </c>
      <c r="G22" s="8" t="str">
        <f t="shared" si="1"/>
        <v>Summer</v>
      </c>
      <c r="H22" s="11">
        <v>43709</v>
      </c>
      <c r="I22" s="8" t="str">
        <f t="shared" si="2"/>
        <v>September</v>
      </c>
      <c r="J22" s="9">
        <v>2646</v>
      </c>
      <c r="K22" s="12">
        <v>15876</v>
      </c>
      <c r="L22" s="12">
        <v>7276.5</v>
      </c>
      <c r="M22" s="12">
        <f>Table1[[#This Row],[Revenue]]-Table1[[#This Row],[Cost]]</f>
        <v>8599.5</v>
      </c>
      <c r="N22" s="8" t="s">
        <v>10</v>
      </c>
      <c r="O22" s="8" t="s">
        <v>11</v>
      </c>
    </row>
    <row r="23" spans="1:15" x14ac:dyDescent="0.2">
      <c r="A23" s="8">
        <v>3</v>
      </c>
      <c r="B23" s="9">
        <v>382237</v>
      </c>
      <c r="C23" s="8" t="str">
        <f t="shared" si="0"/>
        <v>Ice Cream</v>
      </c>
      <c r="D23" s="8" t="s">
        <v>5</v>
      </c>
      <c r="E23" s="8" t="s">
        <v>12</v>
      </c>
      <c r="F23" s="8" t="s">
        <v>36</v>
      </c>
      <c r="G23" s="8" t="str">
        <f t="shared" si="1"/>
        <v>Winter</v>
      </c>
      <c r="H23" s="11">
        <v>43831</v>
      </c>
      <c r="I23" s="8" t="str">
        <f t="shared" si="2"/>
        <v>January</v>
      </c>
      <c r="J23" s="9">
        <v>3165</v>
      </c>
      <c r="K23" s="12">
        <v>15825</v>
      </c>
      <c r="L23" s="12">
        <v>6963.0000000000009</v>
      </c>
      <c r="M23" s="12">
        <f>Table1[[#This Row],[Revenue]]-Table1[[#This Row],[Cost]]</f>
        <v>8862</v>
      </c>
      <c r="N23" s="8" t="s">
        <v>11</v>
      </c>
      <c r="O23" s="8" t="s">
        <v>10</v>
      </c>
    </row>
    <row r="24" spans="1:15" x14ac:dyDescent="0.2">
      <c r="A24" s="8">
        <v>2</v>
      </c>
      <c r="B24" s="9">
        <v>507202</v>
      </c>
      <c r="C24" s="8" t="str">
        <f t="shared" si="0"/>
        <v>Ice Cream</v>
      </c>
      <c r="D24" s="8" t="s">
        <v>6</v>
      </c>
      <c r="E24" s="8" t="s">
        <v>12</v>
      </c>
      <c r="F24" s="8" t="s">
        <v>37</v>
      </c>
      <c r="G24" s="8" t="str">
        <f t="shared" si="1"/>
        <v>Spring</v>
      </c>
      <c r="H24" s="11">
        <v>43922</v>
      </c>
      <c r="I24" s="8" t="str">
        <f t="shared" si="2"/>
        <v>April</v>
      </c>
      <c r="J24" s="9">
        <v>2628</v>
      </c>
      <c r="K24" s="12">
        <v>15768</v>
      </c>
      <c r="L24" s="12">
        <v>7227</v>
      </c>
      <c r="M24" s="12">
        <f>Table1[[#This Row],[Revenue]]-Table1[[#This Row],[Cost]]</f>
        <v>8541</v>
      </c>
      <c r="N24" s="8" t="s">
        <v>11</v>
      </c>
      <c r="O24" s="8" t="s">
        <v>10</v>
      </c>
    </row>
    <row r="25" spans="1:15" x14ac:dyDescent="0.2">
      <c r="A25" s="8">
        <v>2</v>
      </c>
      <c r="B25" s="9">
        <v>752353</v>
      </c>
      <c r="C25" s="8" t="str">
        <f t="shared" si="0"/>
        <v>Ice Cream</v>
      </c>
      <c r="D25" s="8" t="s">
        <v>6</v>
      </c>
      <c r="E25" s="8" t="s">
        <v>17</v>
      </c>
      <c r="F25" s="8" t="s">
        <v>17</v>
      </c>
      <c r="G25" s="8" t="str">
        <f t="shared" si="1"/>
        <v>Fall</v>
      </c>
      <c r="H25" s="11">
        <v>43770</v>
      </c>
      <c r="I25" s="8" t="str">
        <f t="shared" si="2"/>
        <v>November</v>
      </c>
      <c r="J25" s="9">
        <v>2536</v>
      </c>
      <c r="K25" s="12">
        <v>15216</v>
      </c>
      <c r="L25" s="12">
        <v>6974</v>
      </c>
      <c r="M25" s="12">
        <f>Table1[[#This Row],[Revenue]]-Table1[[#This Row],[Cost]]</f>
        <v>8242</v>
      </c>
      <c r="N25" s="8" t="s">
        <v>11</v>
      </c>
      <c r="O25" s="8" t="s">
        <v>10</v>
      </c>
    </row>
    <row r="26" spans="1:15" x14ac:dyDescent="0.2">
      <c r="A26" s="8">
        <v>3</v>
      </c>
      <c r="B26" s="9">
        <v>788375</v>
      </c>
      <c r="C26" s="8" t="str">
        <f t="shared" si="0"/>
        <v>Sorbet</v>
      </c>
      <c r="D26" s="8" t="s">
        <v>9</v>
      </c>
      <c r="E26" s="8" t="s">
        <v>12</v>
      </c>
      <c r="F26" s="8" t="s">
        <v>32</v>
      </c>
      <c r="G26" s="8" t="str">
        <f t="shared" si="1"/>
        <v>Summer</v>
      </c>
      <c r="H26" s="11">
        <v>44075</v>
      </c>
      <c r="I26" s="8" t="str">
        <f t="shared" si="2"/>
        <v>September</v>
      </c>
      <c r="J26" s="9">
        <v>2993</v>
      </c>
      <c r="K26" s="12">
        <v>14965</v>
      </c>
      <c r="L26" s="12">
        <v>5986</v>
      </c>
      <c r="M26" s="12">
        <f>Table1[[#This Row],[Revenue]]-Table1[[#This Row],[Cost]]</f>
        <v>8979</v>
      </c>
      <c r="N26" s="8" t="s">
        <v>10</v>
      </c>
      <c r="O26" s="8" t="s">
        <v>11</v>
      </c>
    </row>
    <row r="27" spans="1:15" x14ac:dyDescent="0.2">
      <c r="A27" s="8">
        <v>3</v>
      </c>
      <c r="B27" s="9">
        <v>508782</v>
      </c>
      <c r="C27" s="8" t="str">
        <f t="shared" si="0"/>
        <v>Ice Cream</v>
      </c>
      <c r="D27" s="8" t="s">
        <v>4</v>
      </c>
      <c r="E27" s="8" t="s">
        <v>13</v>
      </c>
      <c r="F27" s="8" t="s">
        <v>35</v>
      </c>
      <c r="G27" s="8" t="str">
        <f t="shared" si="1"/>
        <v>Winter</v>
      </c>
      <c r="H27" s="11">
        <v>43891</v>
      </c>
      <c r="I27" s="8" t="str">
        <f t="shared" si="2"/>
        <v>March</v>
      </c>
      <c r="J27" s="9">
        <v>2992</v>
      </c>
      <c r="K27" s="12">
        <v>14960</v>
      </c>
      <c r="L27" s="12">
        <v>5984</v>
      </c>
      <c r="M27" s="12">
        <f>Table1[[#This Row],[Revenue]]-Table1[[#This Row],[Cost]]</f>
        <v>8976</v>
      </c>
      <c r="N27" s="8" t="s">
        <v>10</v>
      </c>
      <c r="O27" s="8" t="s">
        <v>10</v>
      </c>
    </row>
    <row r="28" spans="1:15" x14ac:dyDescent="0.2">
      <c r="A28" s="8">
        <v>3</v>
      </c>
      <c r="B28" s="9">
        <v>288851</v>
      </c>
      <c r="C28" s="8" t="str">
        <f t="shared" si="0"/>
        <v>Ice Cream</v>
      </c>
      <c r="D28" s="8" t="s">
        <v>4</v>
      </c>
      <c r="E28" s="8" t="s">
        <v>12</v>
      </c>
      <c r="F28" s="8" t="s">
        <v>37</v>
      </c>
      <c r="G28" s="8" t="str">
        <f>IF(AND(H28&gt;=DATE(YEAR(H28),1,1),H28&lt;=DATE(YEAR(H28),3,20)), "Winter",
IF(AND(H28&gt;=DATE(YEAR(H28),3,21),H28&lt;=DATE(YEAR(H28),6,20)), "Spring",
IF(AND(H28&gt;=DATE(YEAR(H28),6,21),H28&lt;=DATE(YEAR(H28),9,22)), "Summer", "Fall")))</f>
        <v>Summer</v>
      </c>
      <c r="H28" s="11">
        <v>44013</v>
      </c>
      <c r="I28" s="8" t="str">
        <f t="shared" si="2"/>
        <v>July</v>
      </c>
      <c r="J28" s="9">
        <v>2988</v>
      </c>
      <c r="K28" s="12">
        <v>14940</v>
      </c>
      <c r="L28" s="12">
        <v>5976</v>
      </c>
      <c r="M28" s="12">
        <f>Table1[[#This Row],[Revenue]]-Table1[[#This Row],[Cost]]</f>
        <v>8964</v>
      </c>
      <c r="N28" s="8" t="s">
        <v>11</v>
      </c>
      <c r="O28" s="8" t="s">
        <v>10</v>
      </c>
    </row>
    <row r="29" spans="1:15" x14ac:dyDescent="0.2">
      <c r="A29" s="8">
        <v>3</v>
      </c>
      <c r="B29" s="9">
        <v>253215</v>
      </c>
      <c r="C29" s="8" t="str">
        <f t="shared" si="0"/>
        <v>Ice Cream</v>
      </c>
      <c r="D29" s="8" t="s">
        <v>5</v>
      </c>
      <c r="E29" s="8" t="s">
        <v>13</v>
      </c>
      <c r="F29" s="8" t="s">
        <v>35</v>
      </c>
      <c r="G29" s="8" t="str">
        <f t="shared" ref="G29:G64" si="3">IF(AND(H29&gt;=DATE(YEAR(H29),1,1),H29&lt;=DATE(YEAR(H29),3,20)), "Winter",
IF(AND(H29&gt;=DATE(YEAR(H29),3,21),H29&lt;=DATE(YEAR(H29),6,20)), "Spring",
IF(AND(H29&gt;=DATE(YEAR(H29),6,21),H29&lt;=DATE(YEAR(H29),9,22)), "Summer", "Fall")))</f>
        <v>Fall</v>
      </c>
      <c r="H29" s="11">
        <v>43739</v>
      </c>
      <c r="I29" s="8" t="str">
        <f t="shared" si="2"/>
        <v>October</v>
      </c>
      <c r="J29" s="9">
        <v>2966</v>
      </c>
      <c r="K29" s="12">
        <v>14830</v>
      </c>
      <c r="L29" s="12">
        <v>6525.2000000000007</v>
      </c>
      <c r="M29" s="12">
        <f>Table1[[#This Row],[Revenue]]-Table1[[#This Row],[Cost]]</f>
        <v>8304.7999999999993</v>
      </c>
      <c r="N29" s="8" t="s">
        <v>10</v>
      </c>
      <c r="O29" s="8" t="s">
        <v>10</v>
      </c>
    </row>
    <row r="30" spans="1:15" x14ac:dyDescent="0.2">
      <c r="A30" s="8">
        <v>4</v>
      </c>
      <c r="B30" s="9">
        <v>233911</v>
      </c>
      <c r="C30" s="8" t="str">
        <f t="shared" si="0"/>
        <v>Ice Cream</v>
      </c>
      <c r="D30" s="8" t="s">
        <v>6</v>
      </c>
      <c r="E30" s="8" t="s">
        <v>14</v>
      </c>
      <c r="F30" s="8" t="s">
        <v>33</v>
      </c>
      <c r="G30" s="8" t="str">
        <f t="shared" si="3"/>
        <v>Summer</v>
      </c>
      <c r="H30" s="11">
        <v>44013</v>
      </c>
      <c r="I30" s="8" t="str">
        <f t="shared" si="2"/>
        <v>July</v>
      </c>
      <c r="J30" s="9">
        <v>2460</v>
      </c>
      <c r="K30" s="12">
        <v>14760</v>
      </c>
      <c r="L30" s="12">
        <v>6765</v>
      </c>
      <c r="M30" s="12">
        <f>Table1[[#This Row],[Revenue]]-Table1[[#This Row],[Cost]]</f>
        <v>7995</v>
      </c>
      <c r="N30" s="8" t="s">
        <v>11</v>
      </c>
      <c r="O30" s="8" t="s">
        <v>10</v>
      </c>
    </row>
    <row r="31" spans="1:15" x14ac:dyDescent="0.2">
      <c r="A31" s="8">
        <v>3</v>
      </c>
      <c r="B31" s="9">
        <v>549329</v>
      </c>
      <c r="C31" s="8" t="str">
        <f t="shared" si="0"/>
        <v>Sorbet</v>
      </c>
      <c r="D31" s="8" t="s">
        <v>8</v>
      </c>
      <c r="E31" s="8" t="s">
        <v>12</v>
      </c>
      <c r="F31" s="8" t="s">
        <v>37</v>
      </c>
      <c r="G31" s="8" t="str">
        <f t="shared" si="3"/>
        <v>Spring</v>
      </c>
      <c r="H31" s="11">
        <v>43952</v>
      </c>
      <c r="I31" s="8" t="str">
        <f t="shared" si="2"/>
        <v>May</v>
      </c>
      <c r="J31" s="9">
        <v>2918</v>
      </c>
      <c r="K31" s="12">
        <v>14590</v>
      </c>
      <c r="L31" s="12">
        <v>5836</v>
      </c>
      <c r="M31" s="12">
        <f>Table1[[#This Row],[Revenue]]-Table1[[#This Row],[Cost]]</f>
        <v>8754</v>
      </c>
      <c r="N31" s="8" t="s">
        <v>11</v>
      </c>
      <c r="O31" s="8" t="s">
        <v>10</v>
      </c>
    </row>
    <row r="32" spans="1:15" x14ac:dyDescent="0.2">
      <c r="A32" s="8">
        <v>4</v>
      </c>
      <c r="B32" s="9">
        <v>673372</v>
      </c>
      <c r="C32" s="8" t="str">
        <f t="shared" si="0"/>
        <v>Ice Cream</v>
      </c>
      <c r="D32" s="8" t="s">
        <v>6</v>
      </c>
      <c r="E32" s="8" t="s">
        <v>12</v>
      </c>
      <c r="F32" s="8" t="s">
        <v>37</v>
      </c>
      <c r="G32" s="8" t="str">
        <f t="shared" si="3"/>
        <v>Fall</v>
      </c>
      <c r="H32" s="11">
        <v>44166</v>
      </c>
      <c r="I32" s="8" t="str">
        <f t="shared" si="2"/>
        <v>December</v>
      </c>
      <c r="J32" s="9">
        <v>2431</v>
      </c>
      <c r="K32" s="12">
        <v>14586</v>
      </c>
      <c r="L32" s="12">
        <v>6685.25</v>
      </c>
      <c r="M32" s="12">
        <f>Table1[[#This Row],[Revenue]]-Table1[[#This Row],[Cost]]</f>
        <v>7900.75</v>
      </c>
      <c r="N32" s="8" t="s">
        <v>11</v>
      </c>
      <c r="O32" s="8" t="s">
        <v>10</v>
      </c>
    </row>
    <row r="33" spans="1:15" x14ac:dyDescent="0.2">
      <c r="A33" s="8">
        <v>4</v>
      </c>
      <c r="B33" s="9">
        <v>160202</v>
      </c>
      <c r="C33" s="8" t="str">
        <f t="shared" si="0"/>
        <v>Ice Cream</v>
      </c>
      <c r="D33" s="8" t="s">
        <v>4</v>
      </c>
      <c r="E33" s="8" t="s">
        <v>12</v>
      </c>
      <c r="F33" s="8" t="s">
        <v>37</v>
      </c>
      <c r="G33" s="8" t="str">
        <f t="shared" si="3"/>
        <v>Fall</v>
      </c>
      <c r="H33" s="11">
        <v>44136</v>
      </c>
      <c r="I33" s="8" t="str">
        <f t="shared" si="2"/>
        <v>November</v>
      </c>
      <c r="J33" s="9">
        <v>2905</v>
      </c>
      <c r="K33" s="12">
        <v>14525</v>
      </c>
      <c r="L33" s="12">
        <v>5810</v>
      </c>
      <c r="M33" s="12">
        <f>Table1[[#This Row],[Revenue]]-Table1[[#This Row],[Cost]]</f>
        <v>8715</v>
      </c>
      <c r="N33" s="8" t="s">
        <v>10</v>
      </c>
      <c r="O33" s="8" t="s">
        <v>10</v>
      </c>
    </row>
    <row r="34" spans="1:15" x14ac:dyDescent="0.2">
      <c r="A34" s="8">
        <v>3</v>
      </c>
      <c r="B34" s="9">
        <v>271981</v>
      </c>
      <c r="C34" s="8" t="str">
        <f t="shared" si="0"/>
        <v>Sorbet</v>
      </c>
      <c r="D34" s="8" t="s">
        <v>9</v>
      </c>
      <c r="E34" s="8" t="s">
        <v>12</v>
      </c>
      <c r="F34" s="8" t="s">
        <v>32</v>
      </c>
      <c r="G34" s="8" t="str">
        <f t="shared" si="3"/>
        <v>Summer</v>
      </c>
      <c r="H34" s="11">
        <v>44075</v>
      </c>
      <c r="I34" s="8" t="str">
        <f t="shared" si="2"/>
        <v>September</v>
      </c>
      <c r="J34" s="9">
        <v>2876</v>
      </c>
      <c r="K34" s="12">
        <v>14380</v>
      </c>
      <c r="L34" s="12">
        <v>6327.2000000000007</v>
      </c>
      <c r="M34" s="12">
        <f>Table1[[#This Row],[Revenue]]-Table1[[#This Row],[Cost]]</f>
        <v>8052.7999999999993</v>
      </c>
      <c r="N34" s="8" t="s">
        <v>10</v>
      </c>
      <c r="O34" s="8" t="s">
        <v>10</v>
      </c>
    </row>
    <row r="35" spans="1:15" x14ac:dyDescent="0.2">
      <c r="A35" s="8">
        <v>4</v>
      </c>
      <c r="B35" s="9">
        <v>251968</v>
      </c>
      <c r="C35" s="8" t="str">
        <f t="shared" si="0"/>
        <v>Sorbet</v>
      </c>
      <c r="D35" s="8" t="s">
        <v>8</v>
      </c>
      <c r="E35" s="8" t="s">
        <v>12</v>
      </c>
      <c r="F35" s="8" t="s">
        <v>37</v>
      </c>
      <c r="G35" s="8" t="str">
        <f t="shared" si="3"/>
        <v>Spring</v>
      </c>
      <c r="H35" s="11">
        <v>43952</v>
      </c>
      <c r="I35" s="8" t="str">
        <f t="shared" si="2"/>
        <v>May</v>
      </c>
      <c r="J35" s="9">
        <v>2851</v>
      </c>
      <c r="K35" s="12">
        <v>14255</v>
      </c>
      <c r="L35" s="12">
        <v>5702</v>
      </c>
      <c r="M35" s="12">
        <f>Table1[[#This Row],[Revenue]]-Table1[[#This Row],[Cost]]</f>
        <v>8553</v>
      </c>
      <c r="N35" s="8" t="s">
        <v>10</v>
      </c>
      <c r="O35" s="8" t="s">
        <v>10</v>
      </c>
    </row>
    <row r="36" spans="1:15" x14ac:dyDescent="0.2">
      <c r="A36" s="8">
        <v>4</v>
      </c>
      <c r="B36" s="9">
        <v>507642</v>
      </c>
      <c r="C36" s="8" t="str">
        <f t="shared" si="0"/>
        <v>Ice Cream</v>
      </c>
      <c r="D36" s="8" t="s">
        <v>6</v>
      </c>
      <c r="E36" s="8" t="s">
        <v>13</v>
      </c>
      <c r="F36" s="8" t="s">
        <v>34</v>
      </c>
      <c r="G36" s="8" t="str">
        <f t="shared" si="3"/>
        <v>Spring</v>
      </c>
      <c r="H36" s="11">
        <v>43983</v>
      </c>
      <c r="I36" s="8" t="str">
        <f t="shared" si="2"/>
        <v>June</v>
      </c>
      <c r="J36" s="9">
        <v>2338</v>
      </c>
      <c r="K36" s="12">
        <v>14028</v>
      </c>
      <c r="L36" s="12">
        <v>6429.5</v>
      </c>
      <c r="M36" s="12">
        <f>Table1[[#This Row],[Revenue]]-Table1[[#This Row],[Cost]]</f>
        <v>7598.5</v>
      </c>
      <c r="N36" s="8" t="s">
        <v>11</v>
      </c>
      <c r="O36" s="8" t="s">
        <v>10</v>
      </c>
    </row>
    <row r="37" spans="1:15" x14ac:dyDescent="0.2">
      <c r="A37" s="8">
        <v>5</v>
      </c>
      <c r="B37" s="9">
        <v>867252</v>
      </c>
      <c r="C37" s="8" t="str">
        <f t="shared" si="0"/>
        <v>Ice Cream</v>
      </c>
      <c r="D37" s="8" t="s">
        <v>4</v>
      </c>
      <c r="E37" s="8" t="s">
        <v>13</v>
      </c>
      <c r="F37" s="8" t="s">
        <v>34</v>
      </c>
      <c r="G37" s="8" t="str">
        <f t="shared" si="3"/>
        <v>Fall</v>
      </c>
      <c r="H37" s="11">
        <v>43770</v>
      </c>
      <c r="I37" s="8" t="str">
        <f t="shared" si="2"/>
        <v>November</v>
      </c>
      <c r="J37" s="9">
        <v>2763</v>
      </c>
      <c r="K37" s="12">
        <v>13815</v>
      </c>
      <c r="L37" s="12">
        <v>5526</v>
      </c>
      <c r="M37" s="12">
        <f>Table1[[#This Row],[Revenue]]-Table1[[#This Row],[Cost]]</f>
        <v>8289</v>
      </c>
      <c r="N37" s="8" t="s">
        <v>11</v>
      </c>
      <c r="O37" s="8" t="s">
        <v>10</v>
      </c>
    </row>
    <row r="38" spans="1:15" x14ac:dyDescent="0.2">
      <c r="A38" s="8">
        <v>4</v>
      </c>
      <c r="B38" s="9">
        <v>410583</v>
      </c>
      <c r="C38" s="8" t="str">
        <f t="shared" si="0"/>
        <v>Ice Cream</v>
      </c>
      <c r="D38" s="8" t="s">
        <v>5</v>
      </c>
      <c r="E38" s="8" t="s">
        <v>12</v>
      </c>
      <c r="F38" s="8" t="s">
        <v>37</v>
      </c>
      <c r="G38" s="8" t="str">
        <f t="shared" si="3"/>
        <v>Summer</v>
      </c>
      <c r="H38" s="11">
        <v>43709</v>
      </c>
      <c r="I38" s="8" t="str">
        <f t="shared" si="2"/>
        <v>September</v>
      </c>
      <c r="J38" s="9">
        <v>2761</v>
      </c>
      <c r="K38" s="12">
        <v>13805</v>
      </c>
      <c r="L38" s="12">
        <v>6074.2000000000007</v>
      </c>
      <c r="M38" s="12">
        <f>Table1[[#This Row],[Revenue]]-Table1[[#This Row],[Cost]]</f>
        <v>7730.7999999999993</v>
      </c>
      <c r="N38" s="8" t="s">
        <v>11</v>
      </c>
      <c r="O38" s="8" t="s">
        <v>10</v>
      </c>
    </row>
    <row r="39" spans="1:15" x14ac:dyDescent="0.2">
      <c r="A39" s="8">
        <v>3</v>
      </c>
      <c r="B39" s="9">
        <v>736328</v>
      </c>
      <c r="C39" s="8" t="str">
        <f t="shared" si="0"/>
        <v>Ice Cream</v>
      </c>
      <c r="D39" s="8" t="s">
        <v>5</v>
      </c>
      <c r="E39" s="8" t="s">
        <v>12</v>
      </c>
      <c r="F39" s="8" t="s">
        <v>37</v>
      </c>
      <c r="G39" s="8" t="str">
        <f t="shared" si="3"/>
        <v>Winter</v>
      </c>
      <c r="H39" s="11">
        <v>43862</v>
      </c>
      <c r="I39" s="8" t="str">
        <f t="shared" si="2"/>
        <v>February</v>
      </c>
      <c r="J39" s="9">
        <v>2750</v>
      </c>
      <c r="K39" s="12">
        <v>13750</v>
      </c>
      <c r="L39" s="12">
        <v>6050.0000000000009</v>
      </c>
      <c r="M39" s="12">
        <f>Table1[[#This Row],[Revenue]]-Table1[[#This Row],[Cost]]</f>
        <v>7699.9999999999991</v>
      </c>
      <c r="N39" s="8" t="s">
        <v>11</v>
      </c>
      <c r="O39" s="8" t="s">
        <v>10</v>
      </c>
    </row>
    <row r="40" spans="1:15" x14ac:dyDescent="0.2">
      <c r="A40" s="8">
        <v>4</v>
      </c>
      <c r="B40" s="9">
        <v>723364</v>
      </c>
      <c r="C40" s="8" t="str">
        <f t="shared" si="0"/>
        <v>Ice Cream</v>
      </c>
      <c r="D40" s="8" t="s">
        <v>5</v>
      </c>
      <c r="E40" s="8" t="s">
        <v>12</v>
      </c>
      <c r="F40" s="8" t="s">
        <v>37</v>
      </c>
      <c r="G40" s="8" t="str">
        <f t="shared" si="3"/>
        <v>Fall</v>
      </c>
      <c r="H40" s="11">
        <v>44105</v>
      </c>
      <c r="I40" s="8" t="str">
        <f t="shared" si="2"/>
        <v>October</v>
      </c>
      <c r="J40" s="9">
        <v>2734</v>
      </c>
      <c r="K40" s="12">
        <v>13670</v>
      </c>
      <c r="L40" s="12">
        <v>6014.8</v>
      </c>
      <c r="M40" s="12">
        <f>Table1[[#This Row],[Revenue]]-Table1[[#This Row],[Cost]]</f>
        <v>7655.2</v>
      </c>
      <c r="N40" s="8" t="s">
        <v>10</v>
      </c>
      <c r="O40" s="8" t="s">
        <v>11</v>
      </c>
    </row>
    <row r="41" spans="1:15" x14ac:dyDescent="0.2">
      <c r="A41" s="8">
        <v>2</v>
      </c>
      <c r="B41" s="9">
        <v>209116</v>
      </c>
      <c r="C41" s="8" t="str">
        <f t="shared" si="0"/>
        <v>Ice Cream</v>
      </c>
      <c r="D41" s="8" t="s">
        <v>4</v>
      </c>
      <c r="E41" s="8" t="s">
        <v>12</v>
      </c>
      <c r="F41" s="8" t="s">
        <v>37</v>
      </c>
      <c r="G41" s="8" t="str">
        <f t="shared" si="3"/>
        <v>Winter</v>
      </c>
      <c r="H41" s="11">
        <v>43862</v>
      </c>
      <c r="I41" s="8" t="str">
        <f t="shared" si="2"/>
        <v>February</v>
      </c>
      <c r="J41" s="9">
        <v>2708</v>
      </c>
      <c r="K41" s="12">
        <v>13540</v>
      </c>
      <c r="L41" s="12">
        <v>5416</v>
      </c>
      <c r="M41" s="12">
        <f>Table1[[#This Row],[Revenue]]-Table1[[#This Row],[Cost]]</f>
        <v>8124</v>
      </c>
      <c r="N41" s="8" t="s">
        <v>10</v>
      </c>
      <c r="O41" s="8" t="s">
        <v>11</v>
      </c>
    </row>
    <row r="42" spans="1:15" x14ac:dyDescent="0.2">
      <c r="A42" s="8">
        <v>3</v>
      </c>
      <c r="B42" s="9">
        <v>388978</v>
      </c>
      <c r="C42" s="8" t="str">
        <f t="shared" ref="C42:C78" si="4">IF(OR(D42="Lemon", D42="Strawberry"), "Sorbet", "Ice Cream")</f>
        <v>Ice Cream</v>
      </c>
      <c r="D42" s="8" t="s">
        <v>4</v>
      </c>
      <c r="E42" s="8" t="s">
        <v>13</v>
      </c>
      <c r="F42" s="8" t="s">
        <v>34</v>
      </c>
      <c r="G42" s="8" t="str">
        <f t="shared" si="3"/>
        <v>Winter</v>
      </c>
      <c r="H42" s="11">
        <v>43862</v>
      </c>
      <c r="I42" s="8" t="str">
        <f t="shared" ref="I42:I78" si="5">TEXT(H42,"mmmm")</f>
        <v>February</v>
      </c>
      <c r="J42" s="9">
        <v>2641</v>
      </c>
      <c r="K42" s="12">
        <v>13205</v>
      </c>
      <c r="L42" s="12">
        <v>5282</v>
      </c>
      <c r="M42" s="12">
        <f>Table1[[#This Row],[Revenue]]-Table1[[#This Row],[Cost]]</f>
        <v>7923</v>
      </c>
      <c r="N42" s="8" t="s">
        <v>10</v>
      </c>
      <c r="O42" s="8" t="s">
        <v>11</v>
      </c>
    </row>
    <row r="43" spans="1:15" x14ac:dyDescent="0.2">
      <c r="A43" s="8">
        <v>2</v>
      </c>
      <c r="B43" s="9">
        <v>123693</v>
      </c>
      <c r="C43" s="8" t="str">
        <f t="shared" si="4"/>
        <v>Ice Cream</v>
      </c>
      <c r="D43" s="8" t="s">
        <v>4</v>
      </c>
      <c r="E43" s="8" t="s">
        <v>12</v>
      </c>
      <c r="F43" s="8" t="s">
        <v>37</v>
      </c>
      <c r="G43" s="8" t="str">
        <f t="shared" si="3"/>
        <v>Spring</v>
      </c>
      <c r="H43" s="11">
        <v>43983</v>
      </c>
      <c r="I43" s="8" t="str">
        <f t="shared" si="5"/>
        <v>June</v>
      </c>
      <c r="J43" s="9">
        <v>2632</v>
      </c>
      <c r="K43" s="12">
        <v>13160</v>
      </c>
      <c r="L43" s="12">
        <v>5264</v>
      </c>
      <c r="M43" s="12">
        <f>Table1[[#This Row],[Revenue]]-Table1[[#This Row],[Cost]]</f>
        <v>7896</v>
      </c>
      <c r="N43" s="8" t="s">
        <v>11</v>
      </c>
      <c r="O43" s="8" t="s">
        <v>11</v>
      </c>
    </row>
    <row r="44" spans="1:15" x14ac:dyDescent="0.2">
      <c r="A44" s="8">
        <v>5</v>
      </c>
      <c r="B44" s="9">
        <v>587035</v>
      </c>
      <c r="C44" s="8" t="str">
        <f t="shared" si="4"/>
        <v>Sorbet</v>
      </c>
      <c r="D44" s="8" t="s">
        <v>9</v>
      </c>
      <c r="E44" s="8" t="s">
        <v>12</v>
      </c>
      <c r="F44" s="8" t="s">
        <v>32</v>
      </c>
      <c r="G44" s="8" t="str">
        <f t="shared" si="3"/>
        <v>Summer</v>
      </c>
      <c r="H44" s="11">
        <v>44075</v>
      </c>
      <c r="I44" s="8" t="str">
        <f t="shared" si="5"/>
        <v>September</v>
      </c>
      <c r="J44" s="9">
        <v>2620</v>
      </c>
      <c r="K44" s="12">
        <v>13100</v>
      </c>
      <c r="L44" s="12">
        <v>5240</v>
      </c>
      <c r="M44" s="12">
        <f>Table1[[#This Row],[Revenue]]-Table1[[#This Row],[Cost]]</f>
        <v>7860</v>
      </c>
      <c r="N44" s="8" t="s">
        <v>10</v>
      </c>
      <c r="O44" s="8" t="s">
        <v>11</v>
      </c>
    </row>
    <row r="45" spans="1:15" x14ac:dyDescent="0.2">
      <c r="A45" s="8">
        <v>3</v>
      </c>
      <c r="B45" s="9">
        <v>375461</v>
      </c>
      <c r="C45" s="8" t="str">
        <f t="shared" si="4"/>
        <v>Ice Cream</v>
      </c>
      <c r="D45" s="8" t="s">
        <v>6</v>
      </c>
      <c r="E45" s="8" t="s">
        <v>13</v>
      </c>
      <c r="F45" s="8" t="s">
        <v>34</v>
      </c>
      <c r="G45" s="8" t="str">
        <f t="shared" si="3"/>
        <v>Fall</v>
      </c>
      <c r="H45" s="11">
        <v>44105</v>
      </c>
      <c r="I45" s="8" t="str">
        <f t="shared" si="5"/>
        <v>October</v>
      </c>
      <c r="J45" s="9">
        <v>2177</v>
      </c>
      <c r="K45" s="12">
        <v>13062</v>
      </c>
      <c r="L45" s="12">
        <v>5986.75</v>
      </c>
      <c r="M45" s="12">
        <f>Table1[[#This Row],[Revenue]]-Table1[[#This Row],[Cost]]</f>
        <v>7075.25</v>
      </c>
      <c r="N45" s="8" t="s">
        <v>11</v>
      </c>
      <c r="O45" s="8" t="s">
        <v>10</v>
      </c>
    </row>
    <row r="46" spans="1:15" x14ac:dyDescent="0.2">
      <c r="A46" s="8">
        <v>1</v>
      </c>
      <c r="B46" s="9">
        <v>806592</v>
      </c>
      <c r="C46" s="8" t="str">
        <f t="shared" si="4"/>
        <v>Sorbet</v>
      </c>
      <c r="D46" s="8" t="s">
        <v>8</v>
      </c>
      <c r="E46" s="8" t="s">
        <v>14</v>
      </c>
      <c r="F46" s="8" t="s">
        <v>33</v>
      </c>
      <c r="G46" s="8" t="str">
        <f t="shared" si="3"/>
        <v>Winter</v>
      </c>
      <c r="H46" s="11">
        <v>43891</v>
      </c>
      <c r="I46" s="8" t="str">
        <f t="shared" si="5"/>
        <v>March</v>
      </c>
      <c r="J46" s="9">
        <v>2161</v>
      </c>
      <c r="K46" s="12">
        <v>12966</v>
      </c>
      <c r="L46" s="12">
        <v>5942.75</v>
      </c>
      <c r="M46" s="12">
        <f>Table1[[#This Row],[Revenue]]-Table1[[#This Row],[Cost]]</f>
        <v>7023.25</v>
      </c>
      <c r="N46" s="8" t="s">
        <v>10</v>
      </c>
      <c r="O46" s="8" t="s">
        <v>11</v>
      </c>
    </row>
    <row r="47" spans="1:15" x14ac:dyDescent="0.2">
      <c r="A47" s="8">
        <v>2</v>
      </c>
      <c r="B47" s="9">
        <v>431261</v>
      </c>
      <c r="C47" s="8" t="str">
        <f t="shared" si="4"/>
        <v>Ice Cream</v>
      </c>
      <c r="D47" s="8" t="s">
        <v>6</v>
      </c>
      <c r="E47" s="8" t="s">
        <v>12</v>
      </c>
      <c r="F47" s="8" t="s">
        <v>37</v>
      </c>
      <c r="G47" s="8" t="str">
        <f t="shared" si="3"/>
        <v>Fall</v>
      </c>
      <c r="H47" s="11">
        <v>43739</v>
      </c>
      <c r="I47" s="8" t="str">
        <f t="shared" si="5"/>
        <v>October</v>
      </c>
      <c r="J47" s="9">
        <v>2145</v>
      </c>
      <c r="K47" s="12">
        <v>12870</v>
      </c>
      <c r="L47" s="12">
        <v>5898.75</v>
      </c>
      <c r="M47" s="12">
        <f>Table1[[#This Row],[Revenue]]-Table1[[#This Row],[Cost]]</f>
        <v>6971.25</v>
      </c>
      <c r="N47" s="8" t="s">
        <v>10</v>
      </c>
      <c r="O47" s="8" t="s">
        <v>10</v>
      </c>
    </row>
    <row r="48" spans="1:15" x14ac:dyDescent="0.2">
      <c r="A48" s="8">
        <v>2</v>
      </c>
      <c r="B48" s="9">
        <v>334678</v>
      </c>
      <c r="C48" s="8" t="str">
        <f t="shared" si="4"/>
        <v>Sorbet</v>
      </c>
      <c r="D48" s="8" t="s">
        <v>9</v>
      </c>
      <c r="E48" s="8" t="s">
        <v>14</v>
      </c>
      <c r="F48" s="8" t="s">
        <v>33</v>
      </c>
      <c r="G48" s="8" t="str">
        <f t="shared" si="3"/>
        <v>Winter</v>
      </c>
      <c r="H48" s="11">
        <v>43831</v>
      </c>
      <c r="I48" s="8" t="str">
        <f t="shared" si="5"/>
        <v>January</v>
      </c>
      <c r="J48" s="9">
        <v>2565</v>
      </c>
      <c r="K48" s="12">
        <v>12825</v>
      </c>
      <c r="L48" s="12">
        <v>5130</v>
      </c>
      <c r="M48" s="12">
        <f>Table1[[#This Row],[Revenue]]-Table1[[#This Row],[Cost]]</f>
        <v>7695</v>
      </c>
      <c r="N48" s="8" t="s">
        <v>11</v>
      </c>
      <c r="O48" s="8" t="s">
        <v>11</v>
      </c>
    </row>
    <row r="49" spans="1:15" x14ac:dyDescent="0.2">
      <c r="A49" s="8">
        <v>3</v>
      </c>
      <c r="B49" s="9">
        <v>408804</v>
      </c>
      <c r="C49" s="8" t="str">
        <f t="shared" si="4"/>
        <v>Ice Cream</v>
      </c>
      <c r="D49" s="8" t="s">
        <v>4</v>
      </c>
      <c r="E49" s="8" t="s">
        <v>12</v>
      </c>
      <c r="F49" s="8" t="s">
        <v>37</v>
      </c>
      <c r="G49" s="8" t="str">
        <f t="shared" si="3"/>
        <v>Summer</v>
      </c>
      <c r="H49" s="11">
        <v>44044</v>
      </c>
      <c r="I49" s="8" t="str">
        <f t="shared" si="5"/>
        <v>August</v>
      </c>
      <c r="J49" s="9">
        <v>2559</v>
      </c>
      <c r="K49" s="12">
        <v>12795</v>
      </c>
      <c r="L49" s="12">
        <v>5118</v>
      </c>
      <c r="M49" s="12">
        <f>Table1[[#This Row],[Revenue]]-Table1[[#This Row],[Cost]]</f>
        <v>7677</v>
      </c>
      <c r="N49" s="8" t="s">
        <v>11</v>
      </c>
      <c r="O49" s="8" t="s">
        <v>10</v>
      </c>
    </row>
    <row r="50" spans="1:15" x14ac:dyDescent="0.2">
      <c r="A50" s="8">
        <v>4</v>
      </c>
      <c r="B50" s="9">
        <v>519269</v>
      </c>
      <c r="C50" s="8" t="str">
        <f t="shared" si="4"/>
        <v>Ice Cream</v>
      </c>
      <c r="D50" s="8" t="s">
        <v>5</v>
      </c>
      <c r="E50" s="8" t="s">
        <v>12</v>
      </c>
      <c r="F50" s="8" t="s">
        <v>44</v>
      </c>
      <c r="G50" s="8" t="str">
        <f t="shared" si="3"/>
        <v>Fall</v>
      </c>
      <c r="H50" s="11">
        <v>43770</v>
      </c>
      <c r="I50" s="8" t="str">
        <f t="shared" si="5"/>
        <v>November</v>
      </c>
      <c r="J50" s="9">
        <v>2548</v>
      </c>
      <c r="K50" s="12">
        <v>12740</v>
      </c>
      <c r="L50" s="12">
        <v>5605.6</v>
      </c>
      <c r="M50" s="12">
        <f>Table1[[#This Row],[Revenue]]-Table1[[#This Row],[Cost]]</f>
        <v>7134.4</v>
      </c>
      <c r="N50" s="8" t="s">
        <v>11</v>
      </c>
      <c r="O50" s="8" t="s">
        <v>11</v>
      </c>
    </row>
    <row r="51" spans="1:15" x14ac:dyDescent="0.2">
      <c r="A51" s="8">
        <v>3</v>
      </c>
      <c r="B51" s="9">
        <v>684759</v>
      </c>
      <c r="C51" s="8" t="str">
        <f t="shared" si="4"/>
        <v>Ice Cream</v>
      </c>
      <c r="D51" s="8" t="s">
        <v>4</v>
      </c>
      <c r="E51" s="8" t="s">
        <v>14</v>
      </c>
      <c r="F51" s="8" t="s">
        <v>33</v>
      </c>
      <c r="G51" s="8" t="str">
        <f t="shared" si="3"/>
        <v>Spring</v>
      </c>
      <c r="H51" s="11">
        <v>43983</v>
      </c>
      <c r="I51" s="8" t="str">
        <f t="shared" si="5"/>
        <v>June</v>
      </c>
      <c r="J51" s="9">
        <v>2518</v>
      </c>
      <c r="K51" s="12">
        <v>12590</v>
      </c>
      <c r="L51" s="12">
        <v>5036</v>
      </c>
      <c r="M51" s="12">
        <f>Table1[[#This Row],[Revenue]]-Table1[[#This Row],[Cost]]</f>
        <v>7554</v>
      </c>
      <c r="N51" s="8" t="s">
        <v>10</v>
      </c>
      <c r="O51" s="8" t="s">
        <v>11</v>
      </c>
    </row>
    <row r="52" spans="1:15" x14ac:dyDescent="0.2">
      <c r="A52" s="8">
        <v>2</v>
      </c>
      <c r="B52" s="9">
        <v>894331</v>
      </c>
      <c r="C52" s="8" t="str">
        <f t="shared" si="4"/>
        <v>Sorbet</v>
      </c>
      <c r="D52" s="8" t="s">
        <v>9</v>
      </c>
      <c r="E52" s="8" t="s">
        <v>12</v>
      </c>
      <c r="F52" s="8" t="s">
        <v>44</v>
      </c>
      <c r="G52" s="8" t="str">
        <f t="shared" si="3"/>
        <v>Fall</v>
      </c>
      <c r="H52" s="11">
        <v>43770</v>
      </c>
      <c r="I52" s="8" t="str">
        <f t="shared" si="5"/>
        <v>November</v>
      </c>
      <c r="J52" s="9">
        <v>2092</v>
      </c>
      <c r="K52" s="12">
        <v>12552</v>
      </c>
      <c r="L52" s="12">
        <v>5753</v>
      </c>
      <c r="M52" s="12">
        <f>Table1[[#This Row],[Revenue]]-Table1[[#This Row],[Cost]]</f>
        <v>6799</v>
      </c>
      <c r="N52" s="8" t="s">
        <v>11</v>
      </c>
      <c r="O52" s="8" t="s">
        <v>11</v>
      </c>
    </row>
    <row r="53" spans="1:15" x14ac:dyDescent="0.2">
      <c r="A53" s="8">
        <v>1</v>
      </c>
      <c r="B53" s="9">
        <v>529471</v>
      </c>
      <c r="C53" s="8" t="str">
        <f t="shared" si="4"/>
        <v>Ice Cream</v>
      </c>
      <c r="D53" s="8" t="s">
        <v>6</v>
      </c>
      <c r="E53" s="8" t="s">
        <v>12</v>
      </c>
      <c r="F53" s="8" t="s">
        <v>44</v>
      </c>
      <c r="G53" s="8" t="str">
        <f t="shared" si="3"/>
        <v>Summer</v>
      </c>
      <c r="H53" s="11">
        <v>44075</v>
      </c>
      <c r="I53" s="8" t="str">
        <f t="shared" si="5"/>
        <v>September</v>
      </c>
      <c r="J53" s="9">
        <v>2087</v>
      </c>
      <c r="K53" s="12">
        <v>12522</v>
      </c>
      <c r="L53" s="12">
        <v>5739.25</v>
      </c>
      <c r="M53" s="12">
        <f>Table1[[#This Row],[Revenue]]-Table1[[#This Row],[Cost]]</f>
        <v>6782.75</v>
      </c>
      <c r="N53" s="8" t="s">
        <v>11</v>
      </c>
      <c r="O53" s="8" t="s">
        <v>10</v>
      </c>
    </row>
    <row r="54" spans="1:15" x14ac:dyDescent="0.2">
      <c r="A54" s="8">
        <v>3</v>
      </c>
      <c r="B54" s="9">
        <v>683349</v>
      </c>
      <c r="C54" s="8" t="str">
        <f t="shared" si="4"/>
        <v>Ice Cream</v>
      </c>
      <c r="D54" s="8" t="s">
        <v>5</v>
      </c>
      <c r="E54" s="8" t="s">
        <v>12</v>
      </c>
      <c r="F54" s="8" t="s">
        <v>44</v>
      </c>
      <c r="G54" s="8" t="str">
        <f t="shared" si="3"/>
        <v>Winter</v>
      </c>
      <c r="H54" s="11">
        <v>43891</v>
      </c>
      <c r="I54" s="8" t="str">
        <f t="shared" si="5"/>
        <v>March</v>
      </c>
      <c r="J54" s="9">
        <v>2475</v>
      </c>
      <c r="K54" s="12">
        <v>12375</v>
      </c>
      <c r="L54" s="12">
        <v>5445</v>
      </c>
      <c r="M54" s="12">
        <f>Table1[[#This Row],[Revenue]]-Table1[[#This Row],[Cost]]</f>
        <v>6930</v>
      </c>
      <c r="N54" s="8" t="s">
        <v>10</v>
      </c>
      <c r="O54" s="8" t="s">
        <v>11</v>
      </c>
    </row>
    <row r="55" spans="1:15" x14ac:dyDescent="0.2">
      <c r="A55" s="8">
        <v>3</v>
      </c>
      <c r="B55" s="9">
        <v>235897</v>
      </c>
      <c r="C55" s="8" t="str">
        <f t="shared" si="4"/>
        <v>Ice Cream</v>
      </c>
      <c r="D55" s="8" t="s">
        <v>5</v>
      </c>
      <c r="E55" s="8" t="s">
        <v>12</v>
      </c>
      <c r="F55" s="8" t="s">
        <v>44</v>
      </c>
      <c r="G55" s="8" t="str">
        <f t="shared" si="3"/>
        <v>Spring</v>
      </c>
      <c r="H55" s="11">
        <v>43983</v>
      </c>
      <c r="I55" s="8" t="str">
        <f t="shared" si="5"/>
        <v>June</v>
      </c>
      <c r="J55" s="9">
        <v>2460</v>
      </c>
      <c r="K55" s="12">
        <v>12300</v>
      </c>
      <c r="L55" s="12">
        <v>5412</v>
      </c>
      <c r="M55" s="12">
        <f>Table1[[#This Row],[Revenue]]-Table1[[#This Row],[Cost]]</f>
        <v>6888</v>
      </c>
      <c r="N55" s="8" t="s">
        <v>11</v>
      </c>
      <c r="O55" s="8" t="s">
        <v>10</v>
      </c>
    </row>
    <row r="56" spans="1:15" x14ac:dyDescent="0.2">
      <c r="A56" s="8">
        <v>2</v>
      </c>
      <c r="B56" s="9">
        <v>859158</v>
      </c>
      <c r="C56" s="8" t="str">
        <f t="shared" si="4"/>
        <v>Ice Cream</v>
      </c>
      <c r="D56" s="8" t="s">
        <v>4</v>
      </c>
      <c r="E56" s="8" t="s">
        <v>12</v>
      </c>
      <c r="F56" s="8" t="s">
        <v>44</v>
      </c>
      <c r="G56" s="8" t="str">
        <f t="shared" si="3"/>
        <v>Winter</v>
      </c>
      <c r="H56" s="11">
        <v>43831</v>
      </c>
      <c r="I56" s="8" t="str">
        <f t="shared" si="5"/>
        <v>January</v>
      </c>
      <c r="J56" s="9">
        <v>2434.5</v>
      </c>
      <c r="K56" s="12">
        <v>12172.5</v>
      </c>
      <c r="L56" s="12">
        <v>4869</v>
      </c>
      <c r="M56" s="12">
        <f>Table1[[#This Row],[Revenue]]-Table1[[#This Row],[Cost]]</f>
        <v>7303.5</v>
      </c>
      <c r="N56" s="8" t="s">
        <v>10</v>
      </c>
      <c r="O56" s="8" t="s">
        <v>11</v>
      </c>
    </row>
    <row r="57" spans="1:15" x14ac:dyDescent="0.2">
      <c r="A57" s="8">
        <v>5</v>
      </c>
      <c r="B57" s="9">
        <v>115582</v>
      </c>
      <c r="C57" s="8" t="str">
        <f t="shared" si="4"/>
        <v>Ice Cream</v>
      </c>
      <c r="D57" s="8" t="s">
        <v>4</v>
      </c>
      <c r="E57" s="8" t="s">
        <v>14</v>
      </c>
      <c r="F57" s="8" t="s">
        <v>33</v>
      </c>
      <c r="G57" s="8" t="str">
        <f t="shared" si="3"/>
        <v>Fall</v>
      </c>
      <c r="H57" s="11">
        <v>44166</v>
      </c>
      <c r="I57" s="8" t="str">
        <f t="shared" si="5"/>
        <v>December</v>
      </c>
      <c r="J57" s="9">
        <v>2431</v>
      </c>
      <c r="K57" s="12">
        <v>12155</v>
      </c>
      <c r="L57" s="12">
        <v>4862</v>
      </c>
      <c r="M57" s="12">
        <f>Table1[[#This Row],[Revenue]]-Table1[[#This Row],[Cost]]</f>
        <v>7293</v>
      </c>
      <c r="N57" s="8" t="s">
        <v>10</v>
      </c>
      <c r="O57" s="8" t="s">
        <v>10</v>
      </c>
    </row>
    <row r="58" spans="1:15" x14ac:dyDescent="0.2">
      <c r="A58" s="8">
        <v>2</v>
      </c>
      <c r="B58" s="9">
        <v>146841</v>
      </c>
      <c r="C58" s="8" t="str">
        <f t="shared" si="4"/>
        <v>Ice Cream</v>
      </c>
      <c r="D58" s="8" t="s">
        <v>4</v>
      </c>
      <c r="E58" s="8" t="s">
        <v>12</v>
      </c>
      <c r="F58" s="8" t="s">
        <v>32</v>
      </c>
      <c r="G58" s="8" t="str">
        <f t="shared" si="3"/>
        <v>Summer</v>
      </c>
      <c r="H58" s="11">
        <v>44013</v>
      </c>
      <c r="I58" s="8" t="str">
        <f t="shared" si="5"/>
        <v>July</v>
      </c>
      <c r="J58" s="9">
        <v>2425.5</v>
      </c>
      <c r="K58" s="12">
        <v>12127.5</v>
      </c>
      <c r="L58" s="12">
        <v>4851</v>
      </c>
      <c r="M58" s="12">
        <f>Table1[[#This Row],[Revenue]]-Table1[[#This Row],[Cost]]</f>
        <v>7276.5</v>
      </c>
      <c r="N58" s="8" t="s">
        <v>11</v>
      </c>
      <c r="O58" s="8" t="s">
        <v>11</v>
      </c>
    </row>
    <row r="59" spans="1:15" x14ac:dyDescent="0.2">
      <c r="A59" s="8">
        <v>5</v>
      </c>
      <c r="B59" s="9">
        <v>527753</v>
      </c>
      <c r="C59" s="8" t="str">
        <f t="shared" si="4"/>
        <v>Ice Cream</v>
      </c>
      <c r="D59" s="8" t="s">
        <v>4</v>
      </c>
      <c r="E59" s="8" t="s">
        <v>12</v>
      </c>
      <c r="F59" s="8" t="s">
        <v>32</v>
      </c>
      <c r="G59" s="8" t="str">
        <f t="shared" si="3"/>
        <v>Winter</v>
      </c>
      <c r="H59" s="11">
        <v>43831</v>
      </c>
      <c r="I59" s="8" t="str">
        <f t="shared" si="5"/>
        <v>January</v>
      </c>
      <c r="J59" s="9">
        <v>2417</v>
      </c>
      <c r="K59" s="12">
        <v>12085</v>
      </c>
      <c r="L59" s="12">
        <v>4834</v>
      </c>
      <c r="M59" s="12">
        <f>Table1[[#This Row],[Revenue]]-Table1[[#This Row],[Cost]]</f>
        <v>7251</v>
      </c>
      <c r="N59" s="8" t="s">
        <v>11</v>
      </c>
      <c r="O59" s="8" t="s">
        <v>11</v>
      </c>
    </row>
    <row r="60" spans="1:15" x14ac:dyDescent="0.2">
      <c r="A60" s="8">
        <v>4</v>
      </c>
      <c r="B60" s="9">
        <v>899743</v>
      </c>
      <c r="C60" s="8" t="str">
        <f t="shared" si="4"/>
        <v>Ice Cream</v>
      </c>
      <c r="D60" s="8" t="s">
        <v>6</v>
      </c>
      <c r="E60" s="8" t="s">
        <v>14</v>
      </c>
      <c r="F60" s="8" t="s">
        <v>33</v>
      </c>
      <c r="G60" s="8" t="str">
        <f t="shared" si="3"/>
        <v>Fall</v>
      </c>
      <c r="H60" s="11">
        <v>44105</v>
      </c>
      <c r="I60" s="8" t="str">
        <f t="shared" si="5"/>
        <v>October</v>
      </c>
      <c r="J60" s="9">
        <v>2009</v>
      </c>
      <c r="K60" s="12">
        <v>12054</v>
      </c>
      <c r="L60" s="12">
        <v>5524.75</v>
      </c>
      <c r="M60" s="12">
        <f>Table1[[#This Row],[Revenue]]-Table1[[#This Row],[Cost]]</f>
        <v>6529.25</v>
      </c>
      <c r="N60" s="8" t="s">
        <v>10</v>
      </c>
      <c r="O60" s="8" t="s">
        <v>11</v>
      </c>
    </row>
    <row r="61" spans="1:15" x14ac:dyDescent="0.2">
      <c r="A61" s="8">
        <v>1</v>
      </c>
      <c r="B61" s="9">
        <v>727283</v>
      </c>
      <c r="C61" s="8" t="str">
        <f t="shared" si="4"/>
        <v>Ice Cream</v>
      </c>
      <c r="D61" s="8" t="s">
        <v>7</v>
      </c>
      <c r="E61" s="8" t="s">
        <v>12</v>
      </c>
      <c r="F61" s="8" t="s">
        <v>36</v>
      </c>
      <c r="G61" s="8" t="str">
        <f t="shared" si="3"/>
        <v>Fall</v>
      </c>
      <c r="H61" s="11">
        <v>43739</v>
      </c>
      <c r="I61" s="8" t="str">
        <f t="shared" si="5"/>
        <v>October</v>
      </c>
      <c r="J61" s="9">
        <v>2996</v>
      </c>
      <c r="K61" s="12">
        <v>11984</v>
      </c>
      <c r="L61" s="12">
        <v>4494</v>
      </c>
      <c r="M61" s="12">
        <f>Table1[[#This Row],[Revenue]]-Table1[[#This Row],[Cost]]</f>
        <v>7490</v>
      </c>
      <c r="N61" s="8" t="s">
        <v>11</v>
      </c>
      <c r="O61" s="8" t="s">
        <v>11</v>
      </c>
    </row>
    <row r="62" spans="1:15" x14ac:dyDescent="0.2">
      <c r="A62" s="8">
        <v>4</v>
      </c>
      <c r="B62" s="9">
        <v>466133</v>
      </c>
      <c r="C62" s="8" t="str">
        <f t="shared" si="4"/>
        <v>Ice Cream</v>
      </c>
      <c r="D62" s="8" t="s">
        <v>4</v>
      </c>
      <c r="E62" s="8" t="s">
        <v>12</v>
      </c>
      <c r="F62" s="8" t="s">
        <v>32</v>
      </c>
      <c r="G62" s="8" t="str">
        <f t="shared" si="3"/>
        <v>Summer</v>
      </c>
      <c r="H62" s="11">
        <v>44044</v>
      </c>
      <c r="I62" s="8" t="str">
        <f t="shared" si="5"/>
        <v>August</v>
      </c>
      <c r="J62" s="9">
        <v>2394</v>
      </c>
      <c r="K62" s="12">
        <v>11970</v>
      </c>
      <c r="L62" s="12">
        <v>4788</v>
      </c>
      <c r="M62" s="12">
        <f>Table1[[#This Row],[Revenue]]-Table1[[#This Row],[Cost]]</f>
        <v>7182</v>
      </c>
      <c r="N62" s="8" t="s">
        <v>10</v>
      </c>
      <c r="O62" s="8" t="s">
        <v>11</v>
      </c>
    </row>
    <row r="63" spans="1:15" x14ac:dyDescent="0.2">
      <c r="A63" s="8">
        <v>4</v>
      </c>
      <c r="B63" s="9">
        <v>726489</v>
      </c>
      <c r="C63" s="8" t="str">
        <f t="shared" si="4"/>
        <v>Ice Cream</v>
      </c>
      <c r="D63" s="8" t="s">
        <v>4</v>
      </c>
      <c r="E63" s="8" t="s">
        <v>12</v>
      </c>
      <c r="F63" s="8" t="s">
        <v>36</v>
      </c>
      <c r="G63" s="8" t="str">
        <f t="shared" si="3"/>
        <v>Winter</v>
      </c>
      <c r="H63" s="11">
        <v>43891</v>
      </c>
      <c r="I63" s="8" t="str">
        <f t="shared" si="5"/>
        <v>March</v>
      </c>
      <c r="J63" s="9">
        <v>2385</v>
      </c>
      <c r="K63" s="12">
        <v>11925</v>
      </c>
      <c r="L63" s="12">
        <v>4770</v>
      </c>
      <c r="M63" s="12">
        <f>Table1[[#This Row],[Revenue]]-Table1[[#This Row],[Cost]]</f>
        <v>7155</v>
      </c>
      <c r="N63" s="8" t="s">
        <v>10</v>
      </c>
      <c r="O63" s="8" t="s">
        <v>10</v>
      </c>
    </row>
    <row r="64" spans="1:15" x14ac:dyDescent="0.2">
      <c r="A64" s="8">
        <v>4</v>
      </c>
      <c r="B64" s="9">
        <v>235009</v>
      </c>
      <c r="C64" s="8" t="str">
        <f t="shared" si="4"/>
        <v>Ice Cream</v>
      </c>
      <c r="D64" s="8" t="s">
        <v>6</v>
      </c>
      <c r="E64" s="8" t="s">
        <v>12</v>
      </c>
      <c r="F64" s="8" t="s">
        <v>36</v>
      </c>
      <c r="G64" s="8" t="str">
        <f t="shared" si="3"/>
        <v>Fall</v>
      </c>
      <c r="H64" s="11">
        <v>44105</v>
      </c>
      <c r="I64" s="8" t="str">
        <f t="shared" si="5"/>
        <v>October</v>
      </c>
      <c r="J64" s="9">
        <v>1976</v>
      </c>
      <c r="K64" s="12">
        <v>11856</v>
      </c>
      <c r="L64" s="12">
        <v>5434</v>
      </c>
      <c r="M64" s="12">
        <f>Table1[[#This Row],[Revenue]]-Table1[[#This Row],[Cost]]</f>
        <v>6422</v>
      </c>
      <c r="N64" s="8" t="s">
        <v>11</v>
      </c>
      <c r="O64" s="8" t="s">
        <v>11</v>
      </c>
    </row>
    <row r="65" spans="1:15" x14ac:dyDescent="0.2">
      <c r="A65" s="8">
        <v>2</v>
      </c>
      <c r="B65" s="9">
        <v>751733</v>
      </c>
      <c r="C65" s="8" t="str">
        <f t="shared" si="4"/>
        <v>Ice Cream</v>
      </c>
      <c r="D65" s="8" t="s">
        <v>6</v>
      </c>
      <c r="E65" s="8" t="s">
        <v>12</v>
      </c>
      <c r="F65" s="8" t="s">
        <v>36</v>
      </c>
      <c r="G65" s="8" t="str">
        <f t="shared" ref="G65:G103" si="6">IF(AND(H65&gt;=DATE(YEAR(H65),1,1),H65&lt;=DATE(YEAR(H65),3,20)), "Winter",
IF(AND(H65&gt;=DATE(YEAR(H65),3,21),H65&lt;=DATE(YEAR(H65),6,20)), "Spring",
IF(AND(H65&gt;=DATE(YEAR(H65),6,21),H65&lt;=DATE(YEAR(H65),9,22)), "Summer", "Fall")))</f>
        <v>Winter</v>
      </c>
      <c r="H65" s="11">
        <v>43891</v>
      </c>
      <c r="I65" s="8" t="str">
        <f t="shared" si="5"/>
        <v>March</v>
      </c>
      <c r="J65" s="9">
        <v>1967</v>
      </c>
      <c r="K65" s="12">
        <v>11802</v>
      </c>
      <c r="L65" s="12">
        <v>5409.25</v>
      </c>
      <c r="M65" s="12">
        <f>Table1[[#This Row],[Revenue]]-Table1[[#This Row],[Cost]]</f>
        <v>6392.75</v>
      </c>
      <c r="N65" s="8" t="s">
        <v>11</v>
      </c>
      <c r="O65" s="8" t="s">
        <v>11</v>
      </c>
    </row>
    <row r="66" spans="1:15" x14ac:dyDescent="0.2">
      <c r="A66" s="8">
        <v>2</v>
      </c>
      <c r="B66" s="9">
        <v>678731</v>
      </c>
      <c r="C66" s="8" t="str">
        <f t="shared" si="4"/>
        <v>Ice Cream</v>
      </c>
      <c r="D66" s="8" t="s">
        <v>4</v>
      </c>
      <c r="E66" s="8" t="s">
        <v>12</v>
      </c>
      <c r="F66" s="8" t="s">
        <v>36</v>
      </c>
      <c r="G66" s="8" t="str">
        <f t="shared" si="6"/>
        <v>Summer</v>
      </c>
      <c r="H66" s="11">
        <v>43709</v>
      </c>
      <c r="I66" s="8" t="str">
        <f t="shared" si="5"/>
        <v>September</v>
      </c>
      <c r="J66" s="9">
        <v>2349</v>
      </c>
      <c r="K66" s="12">
        <v>11745</v>
      </c>
      <c r="L66" s="12">
        <v>4698</v>
      </c>
      <c r="M66" s="12">
        <f>Table1[[#This Row],[Revenue]]-Table1[[#This Row],[Cost]]</f>
        <v>7047</v>
      </c>
      <c r="N66" s="8" t="s">
        <v>11</v>
      </c>
      <c r="O66" s="8" t="s">
        <v>10</v>
      </c>
    </row>
    <row r="67" spans="1:15" x14ac:dyDescent="0.2">
      <c r="A67" s="8">
        <v>1</v>
      </c>
      <c r="B67" s="9">
        <v>779126</v>
      </c>
      <c r="C67" s="8" t="str">
        <f t="shared" si="4"/>
        <v>Ice Cream</v>
      </c>
      <c r="D67" s="8" t="s">
        <v>4</v>
      </c>
      <c r="E67" s="8" t="s">
        <v>12</v>
      </c>
      <c r="F67" s="8" t="s">
        <v>32</v>
      </c>
      <c r="G67" s="8" t="str">
        <f t="shared" si="6"/>
        <v>Spring</v>
      </c>
      <c r="H67" s="11">
        <v>43952</v>
      </c>
      <c r="I67" s="8" t="str">
        <f t="shared" si="5"/>
        <v>May</v>
      </c>
      <c r="J67" s="9">
        <v>2327</v>
      </c>
      <c r="K67" s="12">
        <v>11635</v>
      </c>
      <c r="L67" s="12">
        <v>4654</v>
      </c>
      <c r="M67" s="12">
        <f>Table1[[#This Row],[Revenue]]-Table1[[#This Row],[Cost]]</f>
        <v>6981</v>
      </c>
      <c r="N67" s="8" t="s">
        <v>11</v>
      </c>
      <c r="O67" s="8" t="s">
        <v>11</v>
      </c>
    </row>
    <row r="68" spans="1:15" x14ac:dyDescent="0.2">
      <c r="A68" s="8">
        <v>1</v>
      </c>
      <c r="B68" s="9">
        <v>219485</v>
      </c>
      <c r="C68" s="8" t="str">
        <f t="shared" si="4"/>
        <v>Sorbet</v>
      </c>
      <c r="D68" s="8" t="s">
        <v>8</v>
      </c>
      <c r="E68" s="8" t="s">
        <v>12</v>
      </c>
      <c r="F68" s="8" t="s">
        <v>32</v>
      </c>
      <c r="G68" s="8" t="str">
        <f t="shared" si="6"/>
        <v>Summer</v>
      </c>
      <c r="H68" s="11">
        <v>44013</v>
      </c>
      <c r="I68" s="8" t="str">
        <f t="shared" si="5"/>
        <v>July</v>
      </c>
      <c r="J68" s="9">
        <v>3874.5</v>
      </c>
      <c r="K68" s="12">
        <v>11623.5</v>
      </c>
      <c r="L68" s="12">
        <v>4843.125</v>
      </c>
      <c r="M68" s="12">
        <f>Table1[[#This Row],[Revenue]]-Table1[[#This Row],[Cost]]</f>
        <v>6780.375</v>
      </c>
      <c r="N68" s="8" t="s">
        <v>11</v>
      </c>
      <c r="O68" s="8" t="s">
        <v>10</v>
      </c>
    </row>
    <row r="69" spans="1:15" x14ac:dyDescent="0.2">
      <c r="A69" s="8">
        <v>3</v>
      </c>
      <c r="B69" s="9">
        <v>176592</v>
      </c>
      <c r="C69" s="8" t="str">
        <f t="shared" si="4"/>
        <v>Sorbet</v>
      </c>
      <c r="D69" s="8" t="s">
        <v>9</v>
      </c>
      <c r="E69" s="8" t="s">
        <v>12</v>
      </c>
      <c r="F69" s="8" t="s">
        <v>36</v>
      </c>
      <c r="G69" s="8" t="str">
        <f t="shared" si="6"/>
        <v>Fall</v>
      </c>
      <c r="H69" s="11">
        <v>43739</v>
      </c>
      <c r="I69" s="8" t="str">
        <f t="shared" si="5"/>
        <v>October</v>
      </c>
      <c r="J69" s="9">
        <v>2299</v>
      </c>
      <c r="K69" s="12">
        <v>11495</v>
      </c>
      <c r="L69" s="12">
        <v>4598</v>
      </c>
      <c r="M69" s="12">
        <f>Table1[[#This Row],[Revenue]]-Table1[[#This Row],[Cost]]</f>
        <v>6897</v>
      </c>
      <c r="N69" s="8" t="s">
        <v>10</v>
      </c>
      <c r="O69" s="8" t="s">
        <v>10</v>
      </c>
    </row>
    <row r="70" spans="1:15" x14ac:dyDescent="0.2">
      <c r="A70" s="8">
        <v>4</v>
      </c>
      <c r="B70" s="9">
        <v>579016</v>
      </c>
      <c r="C70" s="8" t="str">
        <f t="shared" si="4"/>
        <v>Ice Cream</v>
      </c>
      <c r="D70" s="8" t="s">
        <v>4</v>
      </c>
      <c r="E70" s="8" t="s">
        <v>12</v>
      </c>
      <c r="F70" s="8" t="s">
        <v>32</v>
      </c>
      <c r="G70" s="8" t="str">
        <f t="shared" si="6"/>
        <v>Winter</v>
      </c>
      <c r="H70" s="11">
        <v>43862</v>
      </c>
      <c r="I70" s="8" t="str">
        <f t="shared" si="5"/>
        <v>February</v>
      </c>
      <c r="J70" s="9">
        <v>2296</v>
      </c>
      <c r="K70" s="12">
        <v>11480</v>
      </c>
      <c r="L70" s="12">
        <v>4592</v>
      </c>
      <c r="M70" s="12">
        <f>Table1[[#This Row],[Revenue]]-Table1[[#This Row],[Cost]]</f>
        <v>6888</v>
      </c>
      <c r="N70" s="8" t="s">
        <v>10</v>
      </c>
      <c r="O70" s="8" t="s">
        <v>10</v>
      </c>
    </row>
    <row r="71" spans="1:15" x14ac:dyDescent="0.2">
      <c r="A71" s="8">
        <v>1</v>
      </c>
      <c r="B71" s="9">
        <v>866409</v>
      </c>
      <c r="C71" s="8" t="str">
        <f t="shared" si="4"/>
        <v>Sorbet</v>
      </c>
      <c r="D71" s="8" t="s">
        <v>9</v>
      </c>
      <c r="E71" s="8" t="s">
        <v>12</v>
      </c>
      <c r="F71" s="8" t="s">
        <v>36</v>
      </c>
      <c r="G71" s="8" t="str">
        <f t="shared" si="6"/>
        <v>Fall</v>
      </c>
      <c r="H71" s="11">
        <v>44166</v>
      </c>
      <c r="I71" s="8" t="str">
        <f t="shared" si="5"/>
        <v>December</v>
      </c>
      <c r="J71" s="9">
        <v>2852</v>
      </c>
      <c r="K71" s="12">
        <v>11408</v>
      </c>
      <c r="L71" s="12">
        <v>4278</v>
      </c>
      <c r="M71" s="12">
        <f>Table1[[#This Row],[Revenue]]-Table1[[#This Row],[Cost]]</f>
        <v>7130</v>
      </c>
      <c r="N71" s="8" t="s">
        <v>11</v>
      </c>
      <c r="O71" s="8" t="s">
        <v>10</v>
      </c>
    </row>
    <row r="72" spans="1:15" x14ac:dyDescent="0.2">
      <c r="A72" s="8">
        <v>2</v>
      </c>
      <c r="B72" s="9">
        <v>654585</v>
      </c>
      <c r="C72" s="8" t="str">
        <f t="shared" si="4"/>
        <v>Ice Cream</v>
      </c>
      <c r="D72" s="8" t="s">
        <v>7</v>
      </c>
      <c r="E72" s="8" t="s">
        <v>12</v>
      </c>
      <c r="F72" s="8" t="s">
        <v>36</v>
      </c>
      <c r="G72" s="8" t="str">
        <f t="shared" si="6"/>
        <v>Fall</v>
      </c>
      <c r="H72" s="11">
        <v>43739</v>
      </c>
      <c r="I72" s="8" t="str">
        <f t="shared" si="5"/>
        <v>October</v>
      </c>
      <c r="J72" s="9">
        <v>2851</v>
      </c>
      <c r="K72" s="12">
        <v>11404</v>
      </c>
      <c r="L72" s="12">
        <v>4276.5</v>
      </c>
      <c r="M72" s="12">
        <f>Table1[[#This Row],[Revenue]]-Table1[[#This Row],[Cost]]</f>
        <v>7127.5</v>
      </c>
      <c r="N72" s="8" t="s">
        <v>11</v>
      </c>
      <c r="O72" s="8" t="s">
        <v>11</v>
      </c>
    </row>
    <row r="73" spans="1:15" x14ac:dyDescent="0.2">
      <c r="A73" s="8">
        <v>4</v>
      </c>
      <c r="B73" s="9">
        <v>655952</v>
      </c>
      <c r="C73" s="8" t="str">
        <f t="shared" si="4"/>
        <v>Ice Cream</v>
      </c>
      <c r="D73" s="8" t="s">
        <v>5</v>
      </c>
      <c r="E73" s="8" t="s">
        <v>14</v>
      </c>
      <c r="F73" s="8" t="s">
        <v>33</v>
      </c>
      <c r="G73" s="8" t="str">
        <f t="shared" si="6"/>
        <v>Spring</v>
      </c>
      <c r="H73" s="11">
        <v>43952</v>
      </c>
      <c r="I73" s="8" t="str">
        <f t="shared" si="5"/>
        <v>May</v>
      </c>
      <c r="J73" s="9">
        <v>2276</v>
      </c>
      <c r="K73" s="12">
        <v>11380</v>
      </c>
      <c r="L73" s="12">
        <v>5007.2000000000007</v>
      </c>
      <c r="M73" s="12">
        <f>Table1[[#This Row],[Revenue]]-Table1[[#This Row],[Cost]]</f>
        <v>6372.7999999999993</v>
      </c>
      <c r="N73" s="8" t="s">
        <v>11</v>
      </c>
      <c r="O73" s="8" t="s">
        <v>10</v>
      </c>
    </row>
    <row r="74" spans="1:15" x14ac:dyDescent="0.2">
      <c r="A74" s="8">
        <v>2</v>
      </c>
      <c r="B74" s="9">
        <v>779393</v>
      </c>
      <c r="C74" s="8" t="str">
        <f t="shared" si="4"/>
        <v>Ice Cream</v>
      </c>
      <c r="D74" s="8" t="s">
        <v>7</v>
      </c>
      <c r="E74" s="8" t="s">
        <v>14</v>
      </c>
      <c r="F74" s="8" t="s">
        <v>33</v>
      </c>
      <c r="G74" s="8" t="str">
        <f t="shared" si="6"/>
        <v>Spring</v>
      </c>
      <c r="H74" s="11">
        <v>43983</v>
      </c>
      <c r="I74" s="8" t="str">
        <f t="shared" si="5"/>
        <v>June</v>
      </c>
      <c r="J74" s="9">
        <v>2844</v>
      </c>
      <c r="K74" s="12">
        <v>11376</v>
      </c>
      <c r="L74" s="12">
        <v>4266</v>
      </c>
      <c r="M74" s="12">
        <f>Table1[[#This Row],[Revenue]]-Table1[[#This Row],[Cost]]</f>
        <v>7110</v>
      </c>
      <c r="N74" s="8" t="s">
        <v>10</v>
      </c>
      <c r="O74" s="8" t="s">
        <v>11</v>
      </c>
    </row>
    <row r="75" spans="1:15" x14ac:dyDescent="0.2">
      <c r="A75" s="8">
        <v>3</v>
      </c>
      <c r="B75" s="9">
        <v>761022</v>
      </c>
      <c r="C75" s="8" t="str">
        <f t="shared" si="4"/>
        <v>Ice Cream</v>
      </c>
      <c r="D75" s="8" t="s">
        <v>5</v>
      </c>
      <c r="E75" s="8" t="s">
        <v>12</v>
      </c>
      <c r="F75" s="8" t="s">
        <v>37</v>
      </c>
      <c r="G75" s="8" t="str">
        <f t="shared" si="6"/>
        <v>Winter</v>
      </c>
      <c r="H75" s="11">
        <v>43862</v>
      </c>
      <c r="I75" s="8" t="str">
        <f t="shared" si="5"/>
        <v>February</v>
      </c>
      <c r="J75" s="9">
        <v>2240</v>
      </c>
      <c r="K75" s="12">
        <v>11200</v>
      </c>
      <c r="L75" s="12">
        <v>4928</v>
      </c>
      <c r="M75" s="12">
        <f>Table1[[#This Row],[Revenue]]-Table1[[#This Row],[Cost]]</f>
        <v>6272</v>
      </c>
      <c r="N75" s="8" t="s">
        <v>11</v>
      </c>
      <c r="O75" s="8" t="s">
        <v>11</v>
      </c>
    </row>
    <row r="76" spans="1:15" x14ac:dyDescent="0.2">
      <c r="A76" s="8">
        <v>4</v>
      </c>
      <c r="B76" s="9">
        <v>754823</v>
      </c>
      <c r="C76" s="8" t="str">
        <f t="shared" si="4"/>
        <v>Sorbet</v>
      </c>
      <c r="D76" s="8" t="s">
        <v>8</v>
      </c>
      <c r="E76" s="8" t="s">
        <v>12</v>
      </c>
      <c r="F76" s="8" t="s">
        <v>37</v>
      </c>
      <c r="G76" s="8" t="str">
        <f t="shared" si="6"/>
        <v>Fall</v>
      </c>
      <c r="H76" s="11">
        <v>43770</v>
      </c>
      <c r="I76" s="8" t="str">
        <f t="shared" si="5"/>
        <v>November</v>
      </c>
      <c r="J76" s="9">
        <v>2222</v>
      </c>
      <c r="K76" s="12">
        <v>11110</v>
      </c>
      <c r="L76" s="12">
        <v>4444</v>
      </c>
      <c r="M76" s="12">
        <f>Table1[[#This Row],[Revenue]]-Table1[[#This Row],[Cost]]</f>
        <v>6666</v>
      </c>
      <c r="N76" s="8" t="s">
        <v>10</v>
      </c>
      <c r="O76" s="8" t="s">
        <v>11</v>
      </c>
    </row>
    <row r="77" spans="1:15" x14ac:dyDescent="0.2">
      <c r="A77" s="8">
        <v>2</v>
      </c>
      <c r="B77" s="9">
        <v>356550</v>
      </c>
      <c r="C77" s="8" t="str">
        <f t="shared" si="4"/>
        <v>Ice Cream</v>
      </c>
      <c r="D77" s="8" t="s">
        <v>6</v>
      </c>
      <c r="E77" s="8" t="s">
        <v>12</v>
      </c>
      <c r="F77" s="8" t="s">
        <v>36</v>
      </c>
      <c r="G77" s="8" t="str">
        <f t="shared" si="6"/>
        <v>Fall</v>
      </c>
      <c r="H77" s="11">
        <v>44136</v>
      </c>
      <c r="I77" s="8" t="str">
        <f t="shared" si="5"/>
        <v>November</v>
      </c>
      <c r="J77" s="9">
        <v>1808</v>
      </c>
      <c r="K77" s="12">
        <v>10848</v>
      </c>
      <c r="L77" s="12">
        <v>4972</v>
      </c>
      <c r="M77" s="12">
        <f>Table1[[#This Row],[Revenue]]-Table1[[#This Row],[Cost]]</f>
        <v>5876</v>
      </c>
      <c r="N77" s="8" t="s">
        <v>10</v>
      </c>
      <c r="O77" s="8" t="s">
        <v>10</v>
      </c>
    </row>
    <row r="78" spans="1:15" x14ac:dyDescent="0.2">
      <c r="A78" s="8">
        <v>5</v>
      </c>
      <c r="B78" s="9">
        <v>714255</v>
      </c>
      <c r="C78" s="8" t="str">
        <f t="shared" si="4"/>
        <v>Sorbet</v>
      </c>
      <c r="D78" s="8" t="s">
        <v>9</v>
      </c>
      <c r="E78" s="8" t="s">
        <v>14</v>
      </c>
      <c r="F78" s="8" t="s">
        <v>33</v>
      </c>
      <c r="G78" s="8" t="str">
        <f t="shared" si="6"/>
        <v>Fall</v>
      </c>
      <c r="H78" s="11">
        <v>44105</v>
      </c>
      <c r="I78" s="8" t="str">
        <f t="shared" si="5"/>
        <v>October</v>
      </c>
      <c r="J78" s="9">
        <v>2156</v>
      </c>
      <c r="K78" s="12">
        <v>10780</v>
      </c>
      <c r="L78" s="12">
        <v>4312</v>
      </c>
      <c r="M78" s="12">
        <f>Table1[[#This Row],[Revenue]]-Table1[[#This Row],[Cost]]</f>
        <v>6468</v>
      </c>
      <c r="N78" s="8" t="s">
        <v>10</v>
      </c>
      <c r="O78" s="8" t="s">
        <v>10</v>
      </c>
    </row>
    <row r="79" spans="1:15" x14ac:dyDescent="0.2">
      <c r="A79" s="8">
        <v>1</v>
      </c>
      <c r="B79" s="9">
        <v>481324</v>
      </c>
      <c r="C79" s="8" t="str">
        <f t="shared" ref="C79:C116" si="7">IF(OR(D79="Lemon", D79="Strawberry"), "Sorbet", "Ice Cream")</f>
        <v>Ice Cream</v>
      </c>
      <c r="D79" s="8" t="s">
        <v>4</v>
      </c>
      <c r="E79" s="8" t="s">
        <v>14</v>
      </c>
      <c r="F79" s="8" t="s">
        <v>33</v>
      </c>
      <c r="G79" s="8" t="str">
        <f t="shared" si="6"/>
        <v>Fall</v>
      </c>
      <c r="H79" s="11">
        <v>44166</v>
      </c>
      <c r="I79" s="8" t="str">
        <f t="shared" ref="I79:I116" si="8">TEXT(H79,"mmmm")</f>
        <v>December</v>
      </c>
      <c r="J79" s="9">
        <v>2155</v>
      </c>
      <c r="K79" s="12">
        <v>10775</v>
      </c>
      <c r="L79" s="12">
        <v>4310</v>
      </c>
      <c r="M79" s="12">
        <f>Table1[[#This Row],[Revenue]]-Table1[[#This Row],[Cost]]</f>
        <v>6465</v>
      </c>
      <c r="N79" s="8" t="s">
        <v>11</v>
      </c>
      <c r="O79" s="8" t="s">
        <v>10</v>
      </c>
    </row>
    <row r="80" spans="1:15" x14ac:dyDescent="0.2">
      <c r="A80" s="8">
        <v>1</v>
      </c>
      <c r="B80" s="9">
        <v>483789</v>
      </c>
      <c r="C80" s="8" t="str">
        <f t="shared" si="7"/>
        <v>Ice Cream</v>
      </c>
      <c r="D80" s="8" t="s">
        <v>7</v>
      </c>
      <c r="E80" s="8" t="s">
        <v>12</v>
      </c>
      <c r="F80" s="8" t="s">
        <v>36</v>
      </c>
      <c r="G80" s="8" t="str">
        <f t="shared" si="6"/>
        <v>Fall</v>
      </c>
      <c r="H80" s="11">
        <v>44136</v>
      </c>
      <c r="I80" s="8" t="str">
        <f t="shared" si="8"/>
        <v>November</v>
      </c>
      <c r="J80" s="9">
        <v>2689</v>
      </c>
      <c r="K80" s="12">
        <v>10756</v>
      </c>
      <c r="L80" s="12">
        <v>4033.5</v>
      </c>
      <c r="M80" s="12">
        <f>Table1[[#This Row],[Revenue]]-Table1[[#This Row],[Cost]]</f>
        <v>6722.5</v>
      </c>
      <c r="N80" s="8" t="s">
        <v>11</v>
      </c>
      <c r="O80" s="8" t="s">
        <v>10</v>
      </c>
    </row>
    <row r="81" spans="1:15" x14ac:dyDescent="0.2">
      <c r="A81" s="8">
        <v>2</v>
      </c>
      <c r="B81" s="9">
        <v>389356</v>
      </c>
      <c r="C81" s="8" t="str">
        <f t="shared" si="7"/>
        <v>Ice Cream</v>
      </c>
      <c r="D81" s="8" t="s">
        <v>4</v>
      </c>
      <c r="E81" s="8" t="s">
        <v>12</v>
      </c>
      <c r="F81" s="8" t="s">
        <v>32</v>
      </c>
      <c r="G81" s="8" t="str">
        <f t="shared" si="6"/>
        <v>Fall</v>
      </c>
      <c r="H81" s="11">
        <v>44136</v>
      </c>
      <c r="I81" s="8" t="str">
        <f t="shared" si="8"/>
        <v>November</v>
      </c>
      <c r="J81" s="9">
        <v>2150</v>
      </c>
      <c r="K81" s="12">
        <v>10750</v>
      </c>
      <c r="L81" s="12">
        <v>4300</v>
      </c>
      <c r="M81" s="12">
        <f>Table1[[#This Row],[Revenue]]-Table1[[#This Row],[Cost]]</f>
        <v>6450</v>
      </c>
      <c r="N81" s="8" t="s">
        <v>10</v>
      </c>
      <c r="O81" s="8" t="s">
        <v>10</v>
      </c>
    </row>
    <row r="82" spans="1:15" x14ac:dyDescent="0.2">
      <c r="A82" s="8">
        <v>2</v>
      </c>
      <c r="B82" s="9">
        <v>348619</v>
      </c>
      <c r="C82" s="8" t="str">
        <f t="shared" si="7"/>
        <v>Sorbet</v>
      </c>
      <c r="D82" s="8" t="s">
        <v>9</v>
      </c>
      <c r="E82" s="8" t="s">
        <v>12</v>
      </c>
      <c r="F82" s="8" t="s">
        <v>36</v>
      </c>
      <c r="G82" s="8" t="str">
        <f t="shared" si="6"/>
        <v>Summer</v>
      </c>
      <c r="H82" s="11">
        <v>44044</v>
      </c>
      <c r="I82" s="8" t="str">
        <f t="shared" si="8"/>
        <v>August</v>
      </c>
      <c r="J82" s="9">
        <v>2141</v>
      </c>
      <c r="K82" s="12">
        <v>10705</v>
      </c>
      <c r="L82" s="12">
        <v>4710.2</v>
      </c>
      <c r="M82" s="12">
        <f>Table1[[#This Row],[Revenue]]-Table1[[#This Row],[Cost]]</f>
        <v>5994.8</v>
      </c>
      <c r="N82" s="8" t="s">
        <v>11</v>
      </c>
      <c r="O82" s="8" t="s">
        <v>10</v>
      </c>
    </row>
    <row r="83" spans="1:15" x14ac:dyDescent="0.2">
      <c r="A83" s="8">
        <v>5</v>
      </c>
      <c r="B83" s="9">
        <v>111799</v>
      </c>
      <c r="C83" s="8" t="str">
        <f t="shared" si="7"/>
        <v>Sorbet</v>
      </c>
      <c r="D83" s="8" t="s">
        <v>9</v>
      </c>
      <c r="E83" s="8" t="s">
        <v>12</v>
      </c>
      <c r="F83" s="8" t="s">
        <v>36</v>
      </c>
      <c r="G83" s="8" t="str">
        <f t="shared" si="6"/>
        <v>Summer</v>
      </c>
      <c r="H83" s="11">
        <v>44075</v>
      </c>
      <c r="I83" s="8" t="str">
        <f t="shared" si="8"/>
        <v>September</v>
      </c>
      <c r="J83" s="9">
        <v>2671</v>
      </c>
      <c r="K83" s="12">
        <v>10684</v>
      </c>
      <c r="L83" s="12">
        <v>4006.5</v>
      </c>
      <c r="M83" s="12">
        <f>Table1[[#This Row],[Revenue]]-Table1[[#This Row],[Cost]]</f>
        <v>6677.5</v>
      </c>
      <c r="N83" s="8" t="s">
        <v>11</v>
      </c>
      <c r="O83" s="8" t="s">
        <v>10</v>
      </c>
    </row>
    <row r="84" spans="1:15" x14ac:dyDescent="0.2">
      <c r="A84" s="8">
        <v>3</v>
      </c>
      <c r="B84" s="9">
        <v>146778</v>
      </c>
      <c r="C84" s="8" t="str">
        <f t="shared" si="7"/>
        <v>Ice Cream</v>
      </c>
      <c r="D84" s="8" t="s">
        <v>4</v>
      </c>
      <c r="E84" s="8" t="s">
        <v>12</v>
      </c>
      <c r="F84" s="8" t="s">
        <v>37</v>
      </c>
      <c r="G84" s="8" t="str">
        <f t="shared" si="6"/>
        <v>Fall</v>
      </c>
      <c r="H84" s="11">
        <v>43800</v>
      </c>
      <c r="I84" s="8" t="str">
        <f t="shared" si="8"/>
        <v>December</v>
      </c>
      <c r="J84" s="9">
        <v>2125</v>
      </c>
      <c r="K84" s="12">
        <v>10625</v>
      </c>
      <c r="L84" s="12">
        <v>4250</v>
      </c>
      <c r="M84" s="12">
        <f>Table1[[#This Row],[Revenue]]-Table1[[#This Row],[Cost]]</f>
        <v>6375</v>
      </c>
      <c r="N84" s="8" t="s">
        <v>11</v>
      </c>
      <c r="O84" s="8" t="s">
        <v>10</v>
      </c>
    </row>
    <row r="85" spans="1:15" x14ac:dyDescent="0.2">
      <c r="A85" s="8">
        <v>1</v>
      </c>
      <c r="B85" s="9">
        <v>636993</v>
      </c>
      <c r="C85" s="8" t="str">
        <f t="shared" si="7"/>
        <v>Ice Cream</v>
      </c>
      <c r="D85" s="8" t="s">
        <v>4</v>
      </c>
      <c r="E85" s="8" t="s">
        <v>12</v>
      </c>
      <c r="F85" s="8" t="s">
        <v>32</v>
      </c>
      <c r="G85" s="8" t="str">
        <f t="shared" si="6"/>
        <v>Fall</v>
      </c>
      <c r="H85" s="11">
        <v>43800</v>
      </c>
      <c r="I85" s="8" t="str">
        <f t="shared" si="8"/>
        <v>December</v>
      </c>
      <c r="J85" s="9">
        <v>2116</v>
      </c>
      <c r="K85" s="12">
        <v>10580</v>
      </c>
      <c r="L85" s="12">
        <v>4232</v>
      </c>
      <c r="M85" s="12">
        <f>Table1[[#This Row],[Revenue]]-Table1[[#This Row],[Cost]]</f>
        <v>6348</v>
      </c>
      <c r="N85" s="8" t="s">
        <v>11</v>
      </c>
      <c r="O85" s="8" t="s">
        <v>10</v>
      </c>
    </row>
    <row r="86" spans="1:15" x14ac:dyDescent="0.2">
      <c r="A86" s="8">
        <v>3</v>
      </c>
      <c r="B86" s="9">
        <v>735406</v>
      </c>
      <c r="C86" s="8" t="str">
        <f t="shared" si="7"/>
        <v>Ice Cream</v>
      </c>
      <c r="D86" s="8" t="s">
        <v>4</v>
      </c>
      <c r="E86" s="8" t="s">
        <v>12</v>
      </c>
      <c r="F86" s="8" t="s">
        <v>36</v>
      </c>
      <c r="G86" s="8" t="str">
        <f t="shared" si="6"/>
        <v>Summer</v>
      </c>
      <c r="H86" s="11">
        <v>44013</v>
      </c>
      <c r="I86" s="8" t="str">
        <f t="shared" si="8"/>
        <v>July</v>
      </c>
      <c r="J86" s="9">
        <v>2104.5</v>
      </c>
      <c r="K86" s="12">
        <v>10522.5</v>
      </c>
      <c r="L86" s="12">
        <v>4209</v>
      </c>
      <c r="M86" s="12">
        <f>Table1[[#This Row],[Revenue]]-Table1[[#This Row],[Cost]]</f>
        <v>6313.5</v>
      </c>
      <c r="N86" s="8" t="s">
        <v>10</v>
      </c>
      <c r="O86" s="8" t="s">
        <v>10</v>
      </c>
    </row>
    <row r="87" spans="1:15" x14ac:dyDescent="0.2">
      <c r="A87" s="8">
        <v>5</v>
      </c>
      <c r="B87" s="9">
        <v>126864</v>
      </c>
      <c r="C87" s="8" t="str">
        <f t="shared" si="7"/>
        <v>Ice Cream</v>
      </c>
      <c r="D87" s="8" t="s">
        <v>4</v>
      </c>
      <c r="E87" s="8" t="s">
        <v>14</v>
      </c>
      <c r="F87" s="8" t="s">
        <v>33</v>
      </c>
      <c r="G87" s="8" t="str">
        <f t="shared" si="6"/>
        <v>Summer</v>
      </c>
      <c r="H87" s="11">
        <v>44044</v>
      </c>
      <c r="I87" s="8" t="str">
        <f t="shared" si="8"/>
        <v>August</v>
      </c>
      <c r="J87" s="9">
        <v>2101</v>
      </c>
      <c r="K87" s="12">
        <v>10505</v>
      </c>
      <c r="L87" s="12">
        <v>4202</v>
      </c>
      <c r="M87" s="12">
        <f>Table1[[#This Row],[Revenue]]-Table1[[#This Row],[Cost]]</f>
        <v>6303</v>
      </c>
      <c r="N87" s="8" t="s">
        <v>11</v>
      </c>
      <c r="O87" s="8" t="s">
        <v>10</v>
      </c>
    </row>
    <row r="88" spans="1:15" x14ac:dyDescent="0.2">
      <c r="A88" s="8">
        <v>3</v>
      </c>
      <c r="B88" s="9">
        <v>657776</v>
      </c>
      <c r="C88" s="8" t="str">
        <f t="shared" si="7"/>
        <v>Ice Cream</v>
      </c>
      <c r="D88" s="8" t="s">
        <v>5</v>
      </c>
      <c r="E88" s="8" t="s">
        <v>12</v>
      </c>
      <c r="F88" s="8" t="s">
        <v>32</v>
      </c>
      <c r="G88" s="8" t="str">
        <f t="shared" si="6"/>
        <v>Fall</v>
      </c>
      <c r="H88" s="11">
        <v>43739</v>
      </c>
      <c r="I88" s="8" t="str">
        <f t="shared" si="8"/>
        <v>October</v>
      </c>
      <c r="J88" s="9">
        <v>2076</v>
      </c>
      <c r="K88" s="12">
        <v>10380</v>
      </c>
      <c r="L88" s="12">
        <v>4567.2000000000007</v>
      </c>
      <c r="M88" s="12">
        <f>Table1[[#This Row],[Revenue]]-Table1[[#This Row],[Cost]]</f>
        <v>5812.7999999999993</v>
      </c>
      <c r="N88" s="8" t="s">
        <v>10</v>
      </c>
      <c r="O88" s="8" t="s">
        <v>10</v>
      </c>
    </row>
    <row r="89" spans="1:15" x14ac:dyDescent="0.2">
      <c r="A89" s="8">
        <v>3</v>
      </c>
      <c r="B89" s="9">
        <v>255145</v>
      </c>
      <c r="C89" s="8" t="str">
        <f t="shared" si="7"/>
        <v>Ice Cream</v>
      </c>
      <c r="D89" s="8" t="s">
        <v>4</v>
      </c>
      <c r="E89" s="8" t="s">
        <v>14</v>
      </c>
      <c r="F89" s="8" t="s">
        <v>38</v>
      </c>
      <c r="G89" s="8" t="str">
        <f t="shared" si="6"/>
        <v>Summer</v>
      </c>
      <c r="H89" s="11">
        <v>44075</v>
      </c>
      <c r="I89" s="8" t="str">
        <f t="shared" si="8"/>
        <v>September</v>
      </c>
      <c r="J89" s="9">
        <v>2074</v>
      </c>
      <c r="K89" s="12">
        <v>10370</v>
      </c>
      <c r="L89" s="12">
        <v>4148</v>
      </c>
      <c r="M89" s="12">
        <f>Table1[[#This Row],[Revenue]]-Table1[[#This Row],[Cost]]</f>
        <v>6222</v>
      </c>
      <c r="N89" s="8" t="s">
        <v>11</v>
      </c>
      <c r="O89" s="8" t="s">
        <v>10</v>
      </c>
    </row>
    <row r="90" spans="1:15" x14ac:dyDescent="0.2">
      <c r="A90" s="8">
        <v>3</v>
      </c>
      <c r="B90" s="9">
        <v>444725</v>
      </c>
      <c r="C90" s="8" t="str">
        <f t="shared" si="7"/>
        <v>Ice Cream</v>
      </c>
      <c r="D90" s="8" t="s">
        <v>5</v>
      </c>
      <c r="E90" s="8" t="s">
        <v>12</v>
      </c>
      <c r="F90" s="8" t="s">
        <v>36</v>
      </c>
      <c r="G90" s="8" t="str">
        <f t="shared" si="6"/>
        <v>Summer</v>
      </c>
      <c r="H90" s="11">
        <v>44075</v>
      </c>
      <c r="I90" s="8" t="str">
        <f t="shared" si="8"/>
        <v>September</v>
      </c>
      <c r="J90" s="9">
        <v>2071</v>
      </c>
      <c r="K90" s="12">
        <v>10355</v>
      </c>
      <c r="L90" s="12">
        <v>4556.2000000000007</v>
      </c>
      <c r="M90" s="12">
        <f>Table1[[#This Row],[Revenue]]-Table1[[#This Row],[Cost]]</f>
        <v>5798.7999999999993</v>
      </c>
      <c r="N90" s="8" t="s">
        <v>10</v>
      </c>
      <c r="O90" s="8" t="s">
        <v>10</v>
      </c>
    </row>
    <row r="91" spans="1:15" x14ac:dyDescent="0.2">
      <c r="A91" s="8">
        <v>4</v>
      </c>
      <c r="B91" s="9">
        <v>455417</v>
      </c>
      <c r="C91" s="8" t="str">
        <f t="shared" si="7"/>
        <v>Ice Cream</v>
      </c>
      <c r="D91" s="8" t="s">
        <v>7</v>
      </c>
      <c r="E91" s="8" t="s">
        <v>12</v>
      </c>
      <c r="F91" s="8" t="s">
        <v>37</v>
      </c>
      <c r="G91" s="8" t="str">
        <f t="shared" si="6"/>
        <v>Spring</v>
      </c>
      <c r="H91" s="11">
        <v>43922</v>
      </c>
      <c r="I91" s="8" t="str">
        <f t="shared" si="8"/>
        <v>April</v>
      </c>
      <c r="J91" s="9">
        <v>2579</v>
      </c>
      <c r="K91" s="12">
        <v>10316</v>
      </c>
      <c r="L91" s="12">
        <v>3868.5</v>
      </c>
      <c r="M91" s="12">
        <f>Table1[[#This Row],[Revenue]]-Table1[[#This Row],[Cost]]</f>
        <v>6447.5</v>
      </c>
      <c r="N91" s="8" t="s">
        <v>11</v>
      </c>
      <c r="O91" s="8" t="s">
        <v>11</v>
      </c>
    </row>
    <row r="92" spans="1:15" x14ac:dyDescent="0.2">
      <c r="A92" s="8">
        <v>5</v>
      </c>
      <c r="B92" s="9">
        <v>759173</v>
      </c>
      <c r="C92" s="8" t="str">
        <f t="shared" si="7"/>
        <v>Ice Cream</v>
      </c>
      <c r="D92" s="8" t="s">
        <v>7</v>
      </c>
      <c r="E92" s="8" t="s">
        <v>12</v>
      </c>
      <c r="F92" s="8" t="s">
        <v>36</v>
      </c>
      <c r="G92" s="8" t="str">
        <f t="shared" si="6"/>
        <v>Spring</v>
      </c>
      <c r="H92" s="11">
        <v>43983</v>
      </c>
      <c r="I92" s="8" t="str">
        <f t="shared" si="8"/>
        <v>June</v>
      </c>
      <c r="J92" s="9">
        <v>2567</v>
      </c>
      <c r="K92" s="12">
        <v>10268</v>
      </c>
      <c r="L92" s="12">
        <v>3850.5</v>
      </c>
      <c r="M92" s="12">
        <f>Table1[[#This Row],[Revenue]]-Table1[[#This Row],[Cost]]</f>
        <v>6417.5</v>
      </c>
      <c r="N92" s="8" t="s">
        <v>10</v>
      </c>
      <c r="O92" s="8" t="s">
        <v>10</v>
      </c>
    </row>
    <row r="93" spans="1:15" x14ac:dyDescent="0.2">
      <c r="A93" s="8">
        <v>4</v>
      </c>
      <c r="B93" s="9">
        <v>872825</v>
      </c>
      <c r="C93" s="8" t="str">
        <f t="shared" si="7"/>
        <v>Ice Cream</v>
      </c>
      <c r="D93" s="8" t="s">
        <v>4</v>
      </c>
      <c r="E93" s="8" t="s">
        <v>12</v>
      </c>
      <c r="F93" s="8" t="s">
        <v>37</v>
      </c>
      <c r="G93" s="8" t="str">
        <f t="shared" si="6"/>
        <v>Fall</v>
      </c>
      <c r="H93" s="11">
        <v>44105</v>
      </c>
      <c r="I93" s="8" t="str">
        <f t="shared" si="8"/>
        <v>October</v>
      </c>
      <c r="J93" s="9">
        <v>2031</v>
      </c>
      <c r="K93" s="12">
        <v>10155</v>
      </c>
      <c r="L93" s="12">
        <v>4062</v>
      </c>
      <c r="M93" s="12">
        <f>Table1[[#This Row],[Revenue]]-Table1[[#This Row],[Cost]]</f>
        <v>6093</v>
      </c>
      <c r="N93" s="8" t="s">
        <v>10</v>
      </c>
      <c r="O93" s="8" t="s">
        <v>10</v>
      </c>
    </row>
    <row r="94" spans="1:15" x14ac:dyDescent="0.2">
      <c r="A94" s="8">
        <v>5</v>
      </c>
      <c r="B94" s="9">
        <v>406431</v>
      </c>
      <c r="C94" s="8" t="str">
        <f t="shared" si="7"/>
        <v>Ice Cream</v>
      </c>
      <c r="D94" s="8" t="s">
        <v>7</v>
      </c>
      <c r="E94" s="8" t="s">
        <v>12</v>
      </c>
      <c r="F94" s="8" t="s">
        <v>37</v>
      </c>
      <c r="G94" s="8" t="str">
        <f t="shared" si="6"/>
        <v>Summer</v>
      </c>
      <c r="H94" s="11">
        <v>44013</v>
      </c>
      <c r="I94" s="8" t="str">
        <f t="shared" si="8"/>
        <v>July</v>
      </c>
      <c r="J94" s="9">
        <v>2529</v>
      </c>
      <c r="K94" s="12">
        <v>10116</v>
      </c>
      <c r="L94" s="12">
        <v>3793.5</v>
      </c>
      <c r="M94" s="12">
        <f>Table1[[#This Row],[Revenue]]-Table1[[#This Row],[Cost]]</f>
        <v>6322.5</v>
      </c>
      <c r="N94" s="8" t="s">
        <v>10</v>
      </c>
      <c r="O94" s="8" t="s">
        <v>10</v>
      </c>
    </row>
    <row r="95" spans="1:15" x14ac:dyDescent="0.2">
      <c r="A95" s="8">
        <v>1</v>
      </c>
      <c r="B95" s="9">
        <v>614031</v>
      </c>
      <c r="C95" s="8" t="str">
        <f t="shared" si="7"/>
        <v>Ice Cream</v>
      </c>
      <c r="D95" s="8" t="s">
        <v>6</v>
      </c>
      <c r="E95" s="8" t="s">
        <v>14</v>
      </c>
      <c r="F95" s="8" t="s">
        <v>38</v>
      </c>
      <c r="G95" s="8" t="str">
        <f t="shared" si="6"/>
        <v>Summer</v>
      </c>
      <c r="H95" s="11">
        <v>44013</v>
      </c>
      <c r="I95" s="8" t="str">
        <f t="shared" si="8"/>
        <v>July</v>
      </c>
      <c r="J95" s="9">
        <v>1659</v>
      </c>
      <c r="K95" s="12">
        <v>9954</v>
      </c>
      <c r="L95" s="12">
        <v>4562.25</v>
      </c>
      <c r="M95" s="12">
        <f>Table1[[#This Row],[Revenue]]-Table1[[#This Row],[Cost]]</f>
        <v>5391.75</v>
      </c>
      <c r="N95" s="8" t="s">
        <v>11</v>
      </c>
      <c r="O95" s="8" t="s">
        <v>10</v>
      </c>
    </row>
    <row r="96" spans="1:15" x14ac:dyDescent="0.2">
      <c r="A96" s="8">
        <v>2</v>
      </c>
      <c r="B96" s="9">
        <v>348955</v>
      </c>
      <c r="C96" s="8" t="str">
        <f t="shared" si="7"/>
        <v>Ice Cream</v>
      </c>
      <c r="D96" s="8" t="s">
        <v>7</v>
      </c>
      <c r="E96" s="8" t="s">
        <v>14</v>
      </c>
      <c r="F96" s="8" t="s">
        <v>38</v>
      </c>
      <c r="G96" s="8" t="str">
        <f t="shared" si="6"/>
        <v>Fall</v>
      </c>
      <c r="H96" s="11">
        <v>44166</v>
      </c>
      <c r="I96" s="8" t="str">
        <f t="shared" si="8"/>
        <v>December</v>
      </c>
      <c r="J96" s="9">
        <v>2487</v>
      </c>
      <c r="K96" s="12">
        <v>9948</v>
      </c>
      <c r="L96" s="12">
        <v>3730.5</v>
      </c>
      <c r="M96" s="12">
        <f>Table1[[#This Row],[Revenue]]-Table1[[#This Row],[Cost]]</f>
        <v>6217.5</v>
      </c>
      <c r="N96" s="8" t="s">
        <v>11</v>
      </c>
      <c r="O96" s="8" t="s">
        <v>11</v>
      </c>
    </row>
    <row r="97" spans="1:15" x14ac:dyDescent="0.2">
      <c r="A97" s="8">
        <v>4</v>
      </c>
      <c r="B97" s="9">
        <v>304546</v>
      </c>
      <c r="C97" s="8" t="str">
        <f t="shared" si="7"/>
        <v>Ice Cream</v>
      </c>
      <c r="D97" s="8" t="s">
        <v>5</v>
      </c>
      <c r="E97" s="8" t="s">
        <v>12</v>
      </c>
      <c r="F97" s="8" t="s">
        <v>37</v>
      </c>
      <c r="G97" s="8" t="str">
        <f t="shared" si="6"/>
        <v>Summer</v>
      </c>
      <c r="H97" s="11">
        <v>43709</v>
      </c>
      <c r="I97" s="8" t="str">
        <f t="shared" si="8"/>
        <v>September</v>
      </c>
      <c r="J97" s="9">
        <v>1989</v>
      </c>
      <c r="K97" s="12">
        <v>9945</v>
      </c>
      <c r="L97" s="12">
        <v>4375.8</v>
      </c>
      <c r="M97" s="12">
        <f>Table1[[#This Row],[Revenue]]-Table1[[#This Row],[Cost]]</f>
        <v>5569.2</v>
      </c>
      <c r="N97" s="8" t="s">
        <v>11</v>
      </c>
      <c r="O97" s="8" t="s">
        <v>11</v>
      </c>
    </row>
    <row r="98" spans="1:15" x14ac:dyDescent="0.2">
      <c r="A98" s="8">
        <v>4</v>
      </c>
      <c r="B98" s="9">
        <v>131249</v>
      </c>
      <c r="C98" s="8" t="str">
        <f t="shared" si="7"/>
        <v>Ice Cream</v>
      </c>
      <c r="D98" s="8" t="s">
        <v>5</v>
      </c>
      <c r="E98" s="8" t="s">
        <v>12</v>
      </c>
      <c r="F98" s="8" t="s">
        <v>37</v>
      </c>
      <c r="G98" s="8" t="str">
        <f t="shared" si="6"/>
        <v>Winter</v>
      </c>
      <c r="H98" s="11">
        <v>43831</v>
      </c>
      <c r="I98" s="8" t="str">
        <f t="shared" si="8"/>
        <v>January</v>
      </c>
      <c r="J98" s="9">
        <v>1987.5</v>
      </c>
      <c r="K98" s="12">
        <v>9937.5</v>
      </c>
      <c r="L98" s="12">
        <v>4372.5</v>
      </c>
      <c r="M98" s="12">
        <f>Table1[[#This Row],[Revenue]]-Table1[[#This Row],[Cost]]</f>
        <v>5565</v>
      </c>
      <c r="N98" s="8" t="s">
        <v>10</v>
      </c>
      <c r="O98" s="8" t="s">
        <v>11</v>
      </c>
    </row>
    <row r="99" spans="1:15" x14ac:dyDescent="0.2">
      <c r="A99" s="8">
        <v>3</v>
      </c>
      <c r="B99" s="9">
        <v>159484</v>
      </c>
      <c r="C99" s="8" t="str">
        <f t="shared" si="7"/>
        <v>Ice Cream</v>
      </c>
      <c r="D99" s="8" t="s">
        <v>4</v>
      </c>
      <c r="E99" s="8" t="s">
        <v>12</v>
      </c>
      <c r="F99" s="8" t="s">
        <v>37</v>
      </c>
      <c r="G99" s="8" t="str">
        <f t="shared" si="6"/>
        <v>Summer</v>
      </c>
      <c r="H99" s="11">
        <v>44044</v>
      </c>
      <c r="I99" s="8" t="str">
        <f t="shared" si="8"/>
        <v>August</v>
      </c>
      <c r="J99" s="9">
        <v>1984</v>
      </c>
      <c r="K99" s="12">
        <v>9920</v>
      </c>
      <c r="L99" s="12">
        <v>3968</v>
      </c>
      <c r="M99" s="12">
        <f>Table1[[#This Row],[Revenue]]-Table1[[#This Row],[Cost]]</f>
        <v>5952</v>
      </c>
      <c r="N99" s="8" t="s">
        <v>11</v>
      </c>
      <c r="O99" s="8" t="s">
        <v>10</v>
      </c>
    </row>
    <row r="100" spans="1:15" x14ac:dyDescent="0.2">
      <c r="A100" s="8">
        <v>1</v>
      </c>
      <c r="B100" s="9">
        <v>293680</v>
      </c>
      <c r="C100" s="8" t="str">
        <f t="shared" si="7"/>
        <v>Ice Cream</v>
      </c>
      <c r="D100" s="8" t="s">
        <v>7</v>
      </c>
      <c r="E100" s="8" t="s">
        <v>12</v>
      </c>
      <c r="F100" s="8" t="s">
        <v>37</v>
      </c>
      <c r="G100" s="8" t="str">
        <f t="shared" si="6"/>
        <v>Spring</v>
      </c>
      <c r="H100" s="11">
        <v>43983</v>
      </c>
      <c r="I100" s="8" t="str">
        <f t="shared" si="8"/>
        <v>June</v>
      </c>
      <c r="J100" s="9">
        <v>2470</v>
      </c>
      <c r="K100" s="12">
        <v>9880</v>
      </c>
      <c r="L100" s="12">
        <v>3705</v>
      </c>
      <c r="M100" s="12">
        <f>Table1[[#This Row],[Revenue]]-Table1[[#This Row],[Cost]]</f>
        <v>6175</v>
      </c>
      <c r="N100" s="8" t="s">
        <v>10</v>
      </c>
      <c r="O100" s="8" t="s">
        <v>10</v>
      </c>
    </row>
    <row r="101" spans="1:15" x14ac:dyDescent="0.2">
      <c r="A101" s="8">
        <v>5</v>
      </c>
      <c r="B101" s="9">
        <v>761356</v>
      </c>
      <c r="C101" s="8" t="str">
        <f t="shared" si="7"/>
        <v>Ice Cream</v>
      </c>
      <c r="D101" s="8" t="s">
        <v>4</v>
      </c>
      <c r="E101" s="8" t="s">
        <v>12</v>
      </c>
      <c r="F101" s="8" t="s">
        <v>37</v>
      </c>
      <c r="G101" s="8" t="str">
        <f t="shared" si="6"/>
        <v>Winter</v>
      </c>
      <c r="H101" s="11">
        <v>43891</v>
      </c>
      <c r="I101" s="8" t="str">
        <f t="shared" si="8"/>
        <v>March</v>
      </c>
      <c r="J101" s="9">
        <v>1954</v>
      </c>
      <c r="K101" s="12">
        <v>9770</v>
      </c>
      <c r="L101" s="12">
        <v>3908</v>
      </c>
      <c r="M101" s="12">
        <f>Table1[[#This Row],[Revenue]]-Table1[[#This Row],[Cost]]</f>
        <v>5862</v>
      </c>
      <c r="N101" s="8" t="s">
        <v>11</v>
      </c>
      <c r="O101" s="8" t="s">
        <v>11</v>
      </c>
    </row>
    <row r="102" spans="1:15" x14ac:dyDescent="0.2">
      <c r="A102" s="8">
        <v>3</v>
      </c>
      <c r="B102" s="9">
        <v>731074</v>
      </c>
      <c r="C102" s="8" t="str">
        <f t="shared" si="7"/>
        <v>Ice Cream</v>
      </c>
      <c r="D102" s="8" t="s">
        <v>5</v>
      </c>
      <c r="E102" s="8" t="s">
        <v>12</v>
      </c>
      <c r="F102" s="8" t="s">
        <v>37</v>
      </c>
      <c r="G102" s="8" t="str">
        <f t="shared" si="6"/>
        <v>Spring</v>
      </c>
      <c r="H102" s="11">
        <v>43922</v>
      </c>
      <c r="I102" s="8" t="str">
        <f t="shared" si="8"/>
        <v>April</v>
      </c>
      <c r="J102" s="9">
        <v>1953</v>
      </c>
      <c r="K102" s="12">
        <v>9765</v>
      </c>
      <c r="L102" s="12">
        <v>4296.6000000000004</v>
      </c>
      <c r="M102" s="12">
        <f>Table1[[#This Row],[Revenue]]-Table1[[#This Row],[Cost]]</f>
        <v>5468.4</v>
      </c>
      <c r="N102" s="8" t="s">
        <v>10</v>
      </c>
      <c r="O102" s="8" t="s">
        <v>10</v>
      </c>
    </row>
    <row r="103" spans="1:15" x14ac:dyDescent="0.2">
      <c r="A103" s="8">
        <v>5</v>
      </c>
      <c r="B103" s="9">
        <v>363487</v>
      </c>
      <c r="C103" s="8" t="str">
        <f t="shared" si="7"/>
        <v>Ice Cream</v>
      </c>
      <c r="D103" s="8" t="s">
        <v>7</v>
      </c>
      <c r="E103" s="8" t="s">
        <v>12</v>
      </c>
      <c r="F103" s="8" t="s">
        <v>37</v>
      </c>
      <c r="G103" s="8" t="str">
        <f t="shared" si="6"/>
        <v>Fall</v>
      </c>
      <c r="H103" s="11">
        <v>44105</v>
      </c>
      <c r="I103" s="8" t="str">
        <f t="shared" si="8"/>
        <v>October</v>
      </c>
      <c r="J103" s="9">
        <v>2441</v>
      </c>
      <c r="K103" s="12">
        <v>9764</v>
      </c>
      <c r="L103" s="12">
        <v>3661.5</v>
      </c>
      <c r="M103" s="12">
        <f>Table1[[#This Row],[Revenue]]-Table1[[#This Row],[Cost]]</f>
        <v>6102.5</v>
      </c>
      <c r="N103" s="8" t="s">
        <v>11</v>
      </c>
      <c r="O103" s="8" t="s">
        <v>11</v>
      </c>
    </row>
    <row r="104" spans="1:15" x14ac:dyDescent="0.2">
      <c r="A104" s="8">
        <v>3</v>
      </c>
      <c r="B104" s="9">
        <v>105566</v>
      </c>
      <c r="C104" s="8" t="str">
        <f t="shared" si="7"/>
        <v>Ice Cream</v>
      </c>
      <c r="D104" s="8" t="s">
        <v>7</v>
      </c>
      <c r="E104" s="8" t="s">
        <v>12</v>
      </c>
      <c r="F104" s="8" t="s">
        <v>36</v>
      </c>
      <c r="G104" s="8" t="str">
        <f t="shared" ref="G104:G138" si="9">IF(AND(H104&gt;=DATE(YEAR(H104),1,1),H104&lt;=DATE(YEAR(H104),3,20)), "Winter",
IF(AND(H104&gt;=DATE(YEAR(H104),3,21),H104&lt;=DATE(YEAR(H104),6,20)), "Spring",
IF(AND(H104&gt;=DATE(YEAR(H104),6,21),H104&lt;=DATE(YEAR(H104),9,22)), "Summer", "Fall")))</f>
        <v>Summer</v>
      </c>
      <c r="H104" s="11">
        <v>43709</v>
      </c>
      <c r="I104" s="8" t="str">
        <f t="shared" si="8"/>
        <v>September</v>
      </c>
      <c r="J104" s="9">
        <v>2416</v>
      </c>
      <c r="K104" s="12">
        <v>9664</v>
      </c>
      <c r="L104" s="12">
        <v>3624</v>
      </c>
      <c r="M104" s="12">
        <f>Table1[[#This Row],[Revenue]]-Table1[[#This Row],[Cost]]</f>
        <v>6040</v>
      </c>
      <c r="N104" s="8" t="s">
        <v>10</v>
      </c>
      <c r="O104" s="8" t="s">
        <v>11</v>
      </c>
    </row>
    <row r="105" spans="1:15" x14ac:dyDescent="0.2">
      <c r="A105" s="8">
        <v>5</v>
      </c>
      <c r="B105" s="9">
        <v>364025</v>
      </c>
      <c r="C105" s="8" t="str">
        <f t="shared" si="7"/>
        <v>Ice Cream</v>
      </c>
      <c r="D105" s="8" t="s">
        <v>4</v>
      </c>
      <c r="E105" s="8" t="s">
        <v>12</v>
      </c>
      <c r="F105" s="8" t="s">
        <v>37</v>
      </c>
      <c r="G105" s="8" t="str">
        <f t="shared" si="9"/>
        <v>Fall</v>
      </c>
      <c r="H105" s="11">
        <v>43770</v>
      </c>
      <c r="I105" s="8" t="str">
        <f t="shared" si="8"/>
        <v>November</v>
      </c>
      <c r="J105" s="9">
        <v>1922</v>
      </c>
      <c r="K105" s="12">
        <v>9610</v>
      </c>
      <c r="L105" s="12">
        <v>3844</v>
      </c>
      <c r="M105" s="12">
        <f>Table1[[#This Row],[Revenue]]-Table1[[#This Row],[Cost]]</f>
        <v>5766</v>
      </c>
      <c r="N105" s="8" t="s">
        <v>11</v>
      </c>
      <c r="O105" s="8" t="s">
        <v>11</v>
      </c>
    </row>
    <row r="106" spans="1:15" x14ac:dyDescent="0.2">
      <c r="A106" s="8">
        <v>3</v>
      </c>
      <c r="B106" s="9">
        <v>580583</v>
      </c>
      <c r="C106" s="8" t="str">
        <f t="shared" si="7"/>
        <v>Ice Cream</v>
      </c>
      <c r="D106" s="8" t="s">
        <v>5</v>
      </c>
      <c r="E106" s="8" t="s">
        <v>12</v>
      </c>
      <c r="F106" s="8" t="s">
        <v>44</v>
      </c>
      <c r="G106" s="8" t="str">
        <f t="shared" si="9"/>
        <v>Fall</v>
      </c>
      <c r="H106" s="11">
        <v>44166</v>
      </c>
      <c r="I106" s="8" t="str">
        <f t="shared" si="8"/>
        <v>December</v>
      </c>
      <c r="J106" s="9">
        <v>1916</v>
      </c>
      <c r="K106" s="12">
        <v>9580</v>
      </c>
      <c r="L106" s="12">
        <v>4215.2</v>
      </c>
      <c r="M106" s="12">
        <f>Table1[[#This Row],[Revenue]]-Table1[[#This Row],[Cost]]</f>
        <v>5364.8</v>
      </c>
      <c r="N106" s="8" t="s">
        <v>11</v>
      </c>
      <c r="O106" s="8" t="s">
        <v>11</v>
      </c>
    </row>
    <row r="107" spans="1:15" x14ac:dyDescent="0.2">
      <c r="A107" s="8">
        <v>1</v>
      </c>
      <c r="B107" s="9">
        <v>296424</v>
      </c>
      <c r="C107" s="8" t="str">
        <f t="shared" si="7"/>
        <v>Ice Cream</v>
      </c>
      <c r="D107" s="8" t="s">
        <v>4</v>
      </c>
      <c r="E107" s="8" t="s">
        <v>12</v>
      </c>
      <c r="F107" s="8" t="s">
        <v>32</v>
      </c>
      <c r="G107" s="8" t="str">
        <f t="shared" si="9"/>
        <v>Spring</v>
      </c>
      <c r="H107" s="11">
        <v>43983</v>
      </c>
      <c r="I107" s="8" t="str">
        <f t="shared" si="8"/>
        <v>June</v>
      </c>
      <c r="J107" s="9">
        <v>1901</v>
      </c>
      <c r="K107" s="12">
        <v>9505</v>
      </c>
      <c r="L107" s="12">
        <v>3802</v>
      </c>
      <c r="M107" s="12">
        <f>Table1[[#This Row],[Revenue]]-Table1[[#This Row],[Cost]]</f>
        <v>5703</v>
      </c>
      <c r="N107" s="8" t="s">
        <v>10</v>
      </c>
      <c r="O107" s="8" t="s">
        <v>10</v>
      </c>
    </row>
    <row r="108" spans="1:15" x14ac:dyDescent="0.2">
      <c r="A108" s="8">
        <v>3</v>
      </c>
      <c r="B108" s="9">
        <v>609228</v>
      </c>
      <c r="C108" s="8" t="str">
        <f t="shared" si="7"/>
        <v>Ice Cream</v>
      </c>
      <c r="D108" s="8" t="s">
        <v>5</v>
      </c>
      <c r="E108" s="8" t="s">
        <v>12</v>
      </c>
      <c r="F108" s="8" t="s">
        <v>44</v>
      </c>
      <c r="G108" s="8" t="str">
        <f t="shared" si="9"/>
        <v>Spring</v>
      </c>
      <c r="H108" s="11">
        <v>43983</v>
      </c>
      <c r="I108" s="8" t="str">
        <f t="shared" si="8"/>
        <v>June</v>
      </c>
      <c r="J108" s="9">
        <v>1899</v>
      </c>
      <c r="K108" s="12">
        <v>9495</v>
      </c>
      <c r="L108" s="12">
        <v>4177.8</v>
      </c>
      <c r="M108" s="12">
        <f>Table1[[#This Row],[Revenue]]-Table1[[#This Row],[Cost]]</f>
        <v>5317.2</v>
      </c>
      <c r="N108" s="8" t="s">
        <v>11</v>
      </c>
      <c r="O108" s="8" t="s">
        <v>10</v>
      </c>
    </row>
    <row r="109" spans="1:15" x14ac:dyDescent="0.2">
      <c r="A109" s="8">
        <v>3</v>
      </c>
      <c r="B109" s="9">
        <v>355971</v>
      </c>
      <c r="C109" s="8" t="str">
        <f t="shared" si="7"/>
        <v>Ice Cream</v>
      </c>
      <c r="D109" s="8" t="s">
        <v>5</v>
      </c>
      <c r="E109" s="8" t="s">
        <v>14</v>
      </c>
      <c r="F109" s="8" t="s">
        <v>38</v>
      </c>
      <c r="G109" s="8" t="str">
        <f t="shared" si="9"/>
        <v>Summer</v>
      </c>
      <c r="H109" s="11">
        <v>44044</v>
      </c>
      <c r="I109" s="8" t="str">
        <f t="shared" si="8"/>
        <v>August</v>
      </c>
      <c r="J109" s="9">
        <v>1579</v>
      </c>
      <c r="K109" s="12">
        <v>9474</v>
      </c>
      <c r="L109" s="12">
        <v>4342.25</v>
      </c>
      <c r="M109" s="12">
        <f>Table1[[#This Row],[Revenue]]-Table1[[#This Row],[Cost]]</f>
        <v>5131.75</v>
      </c>
      <c r="N109" s="8" t="s">
        <v>11</v>
      </c>
      <c r="O109" s="8" t="s">
        <v>10</v>
      </c>
    </row>
    <row r="110" spans="1:15" x14ac:dyDescent="0.2">
      <c r="A110" s="8">
        <v>1</v>
      </c>
      <c r="B110" s="9">
        <v>674043</v>
      </c>
      <c r="C110" s="8" t="str">
        <f t="shared" si="7"/>
        <v>Ice Cream</v>
      </c>
      <c r="D110" s="8" t="s">
        <v>6</v>
      </c>
      <c r="E110" s="8" t="s">
        <v>14</v>
      </c>
      <c r="F110" s="8" t="s">
        <v>38</v>
      </c>
      <c r="G110" s="8" t="str">
        <f t="shared" si="9"/>
        <v>Winter</v>
      </c>
      <c r="H110" s="11">
        <v>43862</v>
      </c>
      <c r="I110" s="8" t="str">
        <f t="shared" si="8"/>
        <v>February</v>
      </c>
      <c r="J110" s="9">
        <v>1575</v>
      </c>
      <c r="K110" s="12">
        <v>9450</v>
      </c>
      <c r="L110" s="12">
        <v>4331.25</v>
      </c>
      <c r="M110" s="12">
        <f>Table1[[#This Row],[Revenue]]-Table1[[#This Row],[Cost]]</f>
        <v>5118.75</v>
      </c>
      <c r="N110" s="8" t="s">
        <v>10</v>
      </c>
      <c r="O110" s="8" t="s">
        <v>10</v>
      </c>
    </row>
    <row r="111" spans="1:15" x14ac:dyDescent="0.2">
      <c r="A111" s="8">
        <v>2</v>
      </c>
      <c r="B111" s="9">
        <v>149035</v>
      </c>
      <c r="C111" s="8" t="str">
        <f t="shared" si="7"/>
        <v>Ice Cream</v>
      </c>
      <c r="D111" s="8" t="s">
        <v>6</v>
      </c>
      <c r="E111" s="8" t="s">
        <v>12</v>
      </c>
      <c r="F111" s="8" t="s">
        <v>36</v>
      </c>
      <c r="G111" s="8" t="str">
        <f t="shared" si="9"/>
        <v>Fall</v>
      </c>
      <c r="H111" s="11">
        <v>44105</v>
      </c>
      <c r="I111" s="8" t="str">
        <f t="shared" si="8"/>
        <v>October</v>
      </c>
      <c r="J111" s="9">
        <v>1566</v>
      </c>
      <c r="K111" s="12">
        <v>9396</v>
      </c>
      <c r="L111" s="12">
        <v>4306.5</v>
      </c>
      <c r="M111" s="12">
        <f>Table1[[#This Row],[Revenue]]-Table1[[#This Row],[Cost]]</f>
        <v>5089.5</v>
      </c>
      <c r="N111" s="8" t="s">
        <v>11</v>
      </c>
      <c r="O111" s="8" t="s">
        <v>10</v>
      </c>
    </row>
    <row r="112" spans="1:15" x14ac:dyDescent="0.2">
      <c r="A112" s="8">
        <v>2</v>
      </c>
      <c r="B112" s="9">
        <v>227896</v>
      </c>
      <c r="C112" s="8" t="str">
        <f t="shared" si="7"/>
        <v>Ice Cream</v>
      </c>
      <c r="D112" s="8" t="s">
        <v>5</v>
      </c>
      <c r="E112" s="8" t="s">
        <v>12</v>
      </c>
      <c r="F112" s="8" t="s">
        <v>36</v>
      </c>
      <c r="G112" s="8" t="str">
        <f t="shared" si="9"/>
        <v>Fall</v>
      </c>
      <c r="H112" s="11">
        <v>43770</v>
      </c>
      <c r="I112" s="8" t="str">
        <f t="shared" si="8"/>
        <v>November</v>
      </c>
      <c r="J112" s="9">
        <v>1870</v>
      </c>
      <c r="K112" s="12">
        <v>9350</v>
      </c>
      <c r="L112" s="12">
        <v>4114</v>
      </c>
      <c r="M112" s="12">
        <f>Table1[[#This Row],[Revenue]]-Table1[[#This Row],[Cost]]</f>
        <v>5236</v>
      </c>
      <c r="N112" s="8" t="s">
        <v>11</v>
      </c>
      <c r="O112" s="8" t="s">
        <v>10</v>
      </c>
    </row>
    <row r="113" spans="1:15" x14ac:dyDescent="0.2">
      <c r="A113" s="8">
        <v>4</v>
      </c>
      <c r="B113" s="9">
        <v>283163</v>
      </c>
      <c r="C113" s="8" t="str">
        <f t="shared" si="7"/>
        <v>Ice Cream</v>
      </c>
      <c r="D113" s="8" t="s">
        <v>5</v>
      </c>
      <c r="E113" s="8" t="s">
        <v>12</v>
      </c>
      <c r="F113" s="8" t="s">
        <v>32</v>
      </c>
      <c r="G113" s="8" t="str">
        <f t="shared" si="9"/>
        <v>Winter</v>
      </c>
      <c r="H113" s="11">
        <v>43862</v>
      </c>
      <c r="I113" s="8" t="str">
        <f t="shared" si="8"/>
        <v>February</v>
      </c>
      <c r="J113" s="9">
        <v>1865</v>
      </c>
      <c r="K113" s="12">
        <v>9325</v>
      </c>
      <c r="L113" s="12">
        <v>4103</v>
      </c>
      <c r="M113" s="12">
        <f>Table1[[#This Row],[Revenue]]-Table1[[#This Row],[Cost]]</f>
        <v>5222</v>
      </c>
      <c r="N113" s="8" t="s">
        <v>10</v>
      </c>
      <c r="O113" s="8" t="s">
        <v>10</v>
      </c>
    </row>
    <row r="114" spans="1:15" x14ac:dyDescent="0.2">
      <c r="A114" s="8">
        <v>1</v>
      </c>
      <c r="B114" s="9">
        <v>643742</v>
      </c>
      <c r="C114" s="8" t="str">
        <f t="shared" si="7"/>
        <v>Ice Cream</v>
      </c>
      <c r="D114" s="8" t="s">
        <v>6</v>
      </c>
      <c r="E114" s="8" t="s">
        <v>12</v>
      </c>
      <c r="F114" s="8" t="s">
        <v>37</v>
      </c>
      <c r="G114" s="8" t="str">
        <f t="shared" si="9"/>
        <v>Spring</v>
      </c>
      <c r="H114" s="11">
        <v>43983</v>
      </c>
      <c r="I114" s="8" t="str">
        <f t="shared" si="8"/>
        <v>June</v>
      </c>
      <c r="J114" s="9">
        <v>1545</v>
      </c>
      <c r="K114" s="12">
        <v>9270</v>
      </c>
      <c r="L114" s="12">
        <v>4248.75</v>
      </c>
      <c r="M114" s="12">
        <f>Table1[[#This Row],[Revenue]]-Table1[[#This Row],[Cost]]</f>
        <v>5021.25</v>
      </c>
      <c r="N114" s="8" t="s">
        <v>11</v>
      </c>
      <c r="O114" s="8" t="s">
        <v>10</v>
      </c>
    </row>
    <row r="115" spans="1:15" x14ac:dyDescent="0.2">
      <c r="A115" s="8">
        <v>4</v>
      </c>
      <c r="B115" s="9">
        <v>288662</v>
      </c>
      <c r="C115" s="8" t="str">
        <f t="shared" si="7"/>
        <v>Ice Cream</v>
      </c>
      <c r="D115" s="8" t="s">
        <v>7</v>
      </c>
      <c r="E115" s="8" t="s">
        <v>12</v>
      </c>
      <c r="F115" s="8" t="s">
        <v>36</v>
      </c>
      <c r="G115" s="8" t="str">
        <f t="shared" si="9"/>
        <v>Fall</v>
      </c>
      <c r="H115" s="11">
        <v>43739</v>
      </c>
      <c r="I115" s="8" t="str">
        <f t="shared" si="8"/>
        <v>October</v>
      </c>
      <c r="J115" s="9">
        <v>2299</v>
      </c>
      <c r="K115" s="12">
        <v>9196</v>
      </c>
      <c r="L115" s="12">
        <v>3448.5</v>
      </c>
      <c r="M115" s="12">
        <f>Table1[[#This Row],[Revenue]]-Table1[[#This Row],[Cost]]</f>
        <v>5747.5</v>
      </c>
      <c r="N115" s="8" t="s">
        <v>10</v>
      </c>
      <c r="O115" s="8" t="s">
        <v>10</v>
      </c>
    </row>
    <row r="116" spans="1:15" x14ac:dyDescent="0.2">
      <c r="A116" s="8">
        <v>4</v>
      </c>
      <c r="B116" s="9">
        <v>481875</v>
      </c>
      <c r="C116" s="8" t="str">
        <f t="shared" si="7"/>
        <v>Ice Cream</v>
      </c>
      <c r="D116" s="8" t="s">
        <v>4</v>
      </c>
      <c r="E116" s="8" t="s">
        <v>12</v>
      </c>
      <c r="F116" s="8" t="s">
        <v>44</v>
      </c>
      <c r="G116" s="8" t="str">
        <f t="shared" si="9"/>
        <v>Fall</v>
      </c>
      <c r="H116" s="11">
        <v>44166</v>
      </c>
      <c r="I116" s="8" t="str">
        <f t="shared" si="8"/>
        <v>December</v>
      </c>
      <c r="J116" s="9">
        <v>1817</v>
      </c>
      <c r="K116" s="12">
        <v>9085</v>
      </c>
      <c r="L116" s="12">
        <v>3634</v>
      </c>
      <c r="M116" s="12">
        <f>Table1[[#This Row],[Revenue]]-Table1[[#This Row],[Cost]]</f>
        <v>5451</v>
      </c>
      <c r="N116" s="8" t="s">
        <v>10</v>
      </c>
      <c r="O116" s="8" t="s">
        <v>10</v>
      </c>
    </row>
    <row r="117" spans="1:15" x14ac:dyDescent="0.2">
      <c r="A117" s="8">
        <v>3</v>
      </c>
      <c r="B117" s="9">
        <v>625104</v>
      </c>
      <c r="C117" s="8" t="str">
        <f t="shared" ref="C117:C151" si="10">IF(OR(D117="Lemon", D117="Strawberry"), "Sorbet", "Ice Cream")</f>
        <v>Ice Cream</v>
      </c>
      <c r="D117" s="8" t="s">
        <v>6</v>
      </c>
      <c r="E117" s="8" t="s">
        <v>12</v>
      </c>
      <c r="F117" s="8" t="s">
        <v>44</v>
      </c>
      <c r="G117" s="8" t="str">
        <f t="shared" si="9"/>
        <v>Spring</v>
      </c>
      <c r="H117" s="11">
        <v>43983</v>
      </c>
      <c r="I117" s="8" t="str">
        <f t="shared" ref="I117:I151" si="11">TEXT(H117,"mmmm")</f>
        <v>June</v>
      </c>
      <c r="J117" s="9">
        <v>1498</v>
      </c>
      <c r="K117" s="12">
        <v>8988</v>
      </c>
      <c r="L117" s="12">
        <v>4119.5</v>
      </c>
      <c r="M117" s="12">
        <f>Table1[[#This Row],[Revenue]]-Table1[[#This Row],[Cost]]</f>
        <v>4868.5</v>
      </c>
      <c r="N117" s="8" t="s">
        <v>11</v>
      </c>
      <c r="O117" s="8" t="s">
        <v>10</v>
      </c>
    </row>
    <row r="118" spans="1:15" x14ac:dyDescent="0.2">
      <c r="A118" s="8">
        <v>2</v>
      </c>
      <c r="B118" s="9">
        <v>616386</v>
      </c>
      <c r="C118" s="8" t="str">
        <f t="shared" si="10"/>
        <v>Ice Cream</v>
      </c>
      <c r="D118" s="8" t="s">
        <v>6</v>
      </c>
      <c r="E118" s="8" t="s">
        <v>12</v>
      </c>
      <c r="F118" s="8" t="s">
        <v>37</v>
      </c>
      <c r="G118" s="8" t="str">
        <f t="shared" si="9"/>
        <v>Winter</v>
      </c>
      <c r="H118" s="11">
        <v>43831</v>
      </c>
      <c r="I118" s="8" t="str">
        <f t="shared" si="11"/>
        <v>January</v>
      </c>
      <c r="J118" s="9">
        <v>1493</v>
      </c>
      <c r="K118" s="12">
        <v>8958</v>
      </c>
      <c r="L118" s="12">
        <v>4105.75</v>
      </c>
      <c r="M118" s="12">
        <f>Table1[[#This Row],[Revenue]]-Table1[[#This Row],[Cost]]</f>
        <v>4852.25</v>
      </c>
      <c r="N118" s="8" t="s">
        <v>11</v>
      </c>
      <c r="O118" s="8" t="s">
        <v>10</v>
      </c>
    </row>
    <row r="119" spans="1:15" x14ac:dyDescent="0.2">
      <c r="A119" s="8">
        <v>1</v>
      </c>
      <c r="B119" s="9">
        <v>303687</v>
      </c>
      <c r="C119" s="8" t="str">
        <f t="shared" si="10"/>
        <v>Ice Cream</v>
      </c>
      <c r="D119" s="8" t="s">
        <v>4</v>
      </c>
      <c r="E119" s="8" t="s">
        <v>12</v>
      </c>
      <c r="F119" s="8" t="s">
        <v>37</v>
      </c>
      <c r="G119" s="8" t="str">
        <f t="shared" si="9"/>
        <v>Fall</v>
      </c>
      <c r="H119" s="11">
        <v>43770</v>
      </c>
      <c r="I119" s="8" t="str">
        <f t="shared" si="11"/>
        <v>November</v>
      </c>
      <c r="J119" s="9">
        <v>1785</v>
      </c>
      <c r="K119" s="12">
        <v>8925</v>
      </c>
      <c r="L119" s="12">
        <v>3570</v>
      </c>
      <c r="M119" s="12">
        <f>Table1[[#This Row],[Revenue]]-Table1[[#This Row],[Cost]]</f>
        <v>5355</v>
      </c>
      <c r="N119" s="8" t="s">
        <v>11</v>
      </c>
      <c r="O119" s="8" t="s">
        <v>10</v>
      </c>
    </row>
    <row r="120" spans="1:15" x14ac:dyDescent="0.2">
      <c r="A120" s="8">
        <v>2</v>
      </c>
      <c r="B120" s="9">
        <v>733366</v>
      </c>
      <c r="C120" s="8" t="str">
        <f t="shared" si="10"/>
        <v>Ice Cream</v>
      </c>
      <c r="D120" s="8" t="s">
        <v>5</v>
      </c>
      <c r="E120" s="8" t="s">
        <v>12</v>
      </c>
      <c r="F120" s="8" t="s">
        <v>37</v>
      </c>
      <c r="G120" s="8" t="str">
        <f t="shared" si="9"/>
        <v>Fall</v>
      </c>
      <c r="H120" s="11">
        <v>43800</v>
      </c>
      <c r="I120" s="8" t="str">
        <f t="shared" si="11"/>
        <v>December</v>
      </c>
      <c r="J120" s="9">
        <v>1778</v>
      </c>
      <c r="K120" s="12">
        <v>8890</v>
      </c>
      <c r="L120" s="12">
        <v>3911.6</v>
      </c>
      <c r="M120" s="12">
        <f>Table1[[#This Row],[Revenue]]-Table1[[#This Row],[Cost]]</f>
        <v>4978.3999999999996</v>
      </c>
      <c r="N120" s="8" t="s">
        <v>11</v>
      </c>
      <c r="O120" s="8" t="s">
        <v>11</v>
      </c>
    </row>
    <row r="121" spans="1:15" x14ac:dyDescent="0.2">
      <c r="A121" s="8">
        <v>3</v>
      </c>
      <c r="B121" s="9">
        <v>839631</v>
      </c>
      <c r="C121" s="8" t="str">
        <f t="shared" si="10"/>
        <v>Ice Cream</v>
      </c>
      <c r="D121" s="8" t="s">
        <v>4</v>
      </c>
      <c r="E121" s="8" t="s">
        <v>12</v>
      </c>
      <c r="F121" s="8" t="s">
        <v>37</v>
      </c>
      <c r="G121" s="8" t="str">
        <f t="shared" si="9"/>
        <v>Fall</v>
      </c>
      <c r="H121" s="11">
        <v>43770</v>
      </c>
      <c r="I121" s="8" t="str">
        <f t="shared" si="11"/>
        <v>November</v>
      </c>
      <c r="J121" s="9">
        <v>1775</v>
      </c>
      <c r="K121" s="12">
        <v>8875</v>
      </c>
      <c r="L121" s="12">
        <v>3550</v>
      </c>
      <c r="M121" s="12">
        <f>Table1[[#This Row],[Revenue]]-Table1[[#This Row],[Cost]]</f>
        <v>5325</v>
      </c>
      <c r="N121" s="8" t="s">
        <v>10</v>
      </c>
      <c r="O121" s="8" t="s">
        <v>10</v>
      </c>
    </row>
    <row r="122" spans="1:15" x14ac:dyDescent="0.2">
      <c r="A122" s="8">
        <v>1</v>
      </c>
      <c r="B122" s="9">
        <v>779279</v>
      </c>
      <c r="C122" s="8" t="str">
        <f t="shared" si="10"/>
        <v>Ice Cream</v>
      </c>
      <c r="D122" s="8" t="s">
        <v>4</v>
      </c>
      <c r="E122" s="8" t="s">
        <v>12</v>
      </c>
      <c r="F122" s="8" t="s">
        <v>37</v>
      </c>
      <c r="G122" s="8" t="str">
        <f t="shared" si="9"/>
        <v>Winter</v>
      </c>
      <c r="H122" s="11">
        <v>43891</v>
      </c>
      <c r="I122" s="8" t="str">
        <f t="shared" si="11"/>
        <v>March</v>
      </c>
      <c r="J122" s="9">
        <v>1774</v>
      </c>
      <c r="K122" s="12">
        <v>8870</v>
      </c>
      <c r="L122" s="12">
        <v>3548</v>
      </c>
      <c r="M122" s="12">
        <f>Table1[[#This Row],[Revenue]]-Table1[[#This Row],[Cost]]</f>
        <v>5322</v>
      </c>
      <c r="N122" s="8" t="s">
        <v>11</v>
      </c>
      <c r="O122" s="8" t="s">
        <v>10</v>
      </c>
    </row>
    <row r="123" spans="1:15" x14ac:dyDescent="0.2">
      <c r="A123" s="8">
        <v>3</v>
      </c>
      <c r="B123" s="9">
        <v>786473</v>
      </c>
      <c r="C123" s="8" t="str">
        <f t="shared" si="10"/>
        <v>Ice Cream</v>
      </c>
      <c r="D123" s="8" t="s">
        <v>5</v>
      </c>
      <c r="E123" s="8" t="s">
        <v>12</v>
      </c>
      <c r="F123" s="8" t="s">
        <v>36</v>
      </c>
      <c r="G123" s="8" t="str">
        <f t="shared" si="9"/>
        <v>Fall</v>
      </c>
      <c r="H123" s="11">
        <v>43800</v>
      </c>
      <c r="I123" s="8" t="str">
        <f t="shared" si="11"/>
        <v>December</v>
      </c>
      <c r="J123" s="9">
        <v>1770</v>
      </c>
      <c r="K123" s="12">
        <v>8850</v>
      </c>
      <c r="L123" s="12">
        <v>3894.0000000000005</v>
      </c>
      <c r="M123" s="12">
        <f>Table1[[#This Row],[Revenue]]-Table1[[#This Row],[Cost]]</f>
        <v>4956</v>
      </c>
      <c r="N123" s="8" t="s">
        <v>11</v>
      </c>
      <c r="O123" s="8" t="s">
        <v>11</v>
      </c>
    </row>
    <row r="124" spans="1:15" x14ac:dyDescent="0.2">
      <c r="A124" s="8">
        <v>4</v>
      </c>
      <c r="B124" s="9">
        <v>544855</v>
      </c>
      <c r="C124" s="8" t="str">
        <f t="shared" si="10"/>
        <v>Ice Cream</v>
      </c>
      <c r="D124" s="8" t="s">
        <v>4</v>
      </c>
      <c r="E124" s="8" t="s">
        <v>12</v>
      </c>
      <c r="F124" s="8" t="s">
        <v>32</v>
      </c>
      <c r="G124" s="8" t="str">
        <f t="shared" si="9"/>
        <v>Summer</v>
      </c>
      <c r="H124" s="11">
        <v>44075</v>
      </c>
      <c r="I124" s="8" t="str">
        <f t="shared" si="11"/>
        <v>September</v>
      </c>
      <c r="J124" s="9">
        <v>1767</v>
      </c>
      <c r="K124" s="12">
        <v>8835</v>
      </c>
      <c r="L124" s="12">
        <v>3534</v>
      </c>
      <c r="M124" s="12">
        <f>Table1[[#This Row],[Revenue]]-Table1[[#This Row],[Cost]]</f>
        <v>5301</v>
      </c>
      <c r="N124" s="8" t="s">
        <v>10</v>
      </c>
      <c r="O124" s="8" t="s">
        <v>11</v>
      </c>
    </row>
    <row r="125" spans="1:15" x14ac:dyDescent="0.2">
      <c r="A125" s="8">
        <v>1</v>
      </c>
      <c r="B125" s="9">
        <v>141665</v>
      </c>
      <c r="C125" s="8" t="str">
        <f t="shared" si="10"/>
        <v>Ice Cream</v>
      </c>
      <c r="D125" s="8" t="s">
        <v>4</v>
      </c>
      <c r="E125" s="8" t="s">
        <v>14</v>
      </c>
      <c r="F125" s="8" t="s">
        <v>38</v>
      </c>
      <c r="G125" s="8" t="str">
        <f t="shared" si="9"/>
        <v>Summer</v>
      </c>
      <c r="H125" s="11">
        <v>43709</v>
      </c>
      <c r="I125" s="8" t="str">
        <f t="shared" si="11"/>
        <v>September</v>
      </c>
      <c r="J125" s="9">
        <v>1760</v>
      </c>
      <c r="K125" s="12">
        <v>8800</v>
      </c>
      <c r="L125" s="12">
        <v>3520</v>
      </c>
      <c r="M125" s="12">
        <f>Table1[[#This Row],[Revenue]]-Table1[[#This Row],[Cost]]</f>
        <v>5280</v>
      </c>
      <c r="N125" s="8" t="s">
        <v>10</v>
      </c>
      <c r="O125" s="8" t="s">
        <v>10</v>
      </c>
    </row>
    <row r="126" spans="1:15" x14ac:dyDescent="0.2">
      <c r="A126" s="8">
        <v>3</v>
      </c>
      <c r="B126" s="9">
        <v>464499</v>
      </c>
      <c r="C126" s="8" t="str">
        <f t="shared" si="10"/>
        <v>Ice Cream</v>
      </c>
      <c r="D126" s="8" t="s">
        <v>6</v>
      </c>
      <c r="E126" s="8" t="s">
        <v>14</v>
      </c>
      <c r="F126" s="8" t="s">
        <v>38</v>
      </c>
      <c r="G126" s="8" t="str">
        <f t="shared" si="9"/>
        <v>Winter</v>
      </c>
      <c r="H126" s="11">
        <v>43891</v>
      </c>
      <c r="I126" s="8" t="str">
        <f t="shared" si="11"/>
        <v>March</v>
      </c>
      <c r="J126" s="9">
        <v>1465</v>
      </c>
      <c r="K126" s="12">
        <v>8790</v>
      </c>
      <c r="L126" s="12">
        <v>4028.75</v>
      </c>
      <c r="M126" s="12">
        <f>Table1[[#This Row],[Revenue]]-Table1[[#This Row],[Cost]]</f>
        <v>4761.25</v>
      </c>
      <c r="N126" s="8" t="s">
        <v>11</v>
      </c>
      <c r="O126" s="8" t="s">
        <v>11</v>
      </c>
    </row>
    <row r="127" spans="1:15" x14ac:dyDescent="0.2">
      <c r="A127" s="8">
        <v>4</v>
      </c>
      <c r="B127" s="9">
        <v>676135</v>
      </c>
      <c r="C127" s="8" t="str">
        <f t="shared" si="10"/>
        <v>Ice Cream</v>
      </c>
      <c r="D127" s="8" t="s">
        <v>4</v>
      </c>
      <c r="E127" s="8" t="s">
        <v>14</v>
      </c>
      <c r="F127" s="8" t="s">
        <v>38</v>
      </c>
      <c r="G127" s="8" t="str">
        <f t="shared" si="9"/>
        <v>Fall</v>
      </c>
      <c r="H127" s="11">
        <v>43739</v>
      </c>
      <c r="I127" s="8" t="str">
        <f t="shared" si="11"/>
        <v>October</v>
      </c>
      <c r="J127" s="9">
        <v>1757</v>
      </c>
      <c r="K127" s="12">
        <v>8785</v>
      </c>
      <c r="L127" s="12">
        <v>3514</v>
      </c>
      <c r="M127" s="12">
        <f>Table1[[#This Row],[Revenue]]-Table1[[#This Row],[Cost]]</f>
        <v>5271</v>
      </c>
      <c r="N127" s="8" t="s">
        <v>11</v>
      </c>
      <c r="O127" s="8" t="s">
        <v>10</v>
      </c>
    </row>
    <row r="128" spans="1:15" x14ac:dyDescent="0.2">
      <c r="A128" s="8">
        <v>2</v>
      </c>
      <c r="B128" s="9">
        <v>310429</v>
      </c>
      <c r="C128" s="8" t="str">
        <f t="shared" si="10"/>
        <v>Ice Cream</v>
      </c>
      <c r="D128" s="8" t="s">
        <v>7</v>
      </c>
      <c r="E128" s="8" t="s">
        <v>14</v>
      </c>
      <c r="F128" s="8" t="s">
        <v>38</v>
      </c>
      <c r="G128" s="8" t="str">
        <f t="shared" si="9"/>
        <v>Fall</v>
      </c>
      <c r="H128" s="11">
        <v>44105</v>
      </c>
      <c r="I128" s="8" t="str">
        <f t="shared" si="11"/>
        <v>October</v>
      </c>
      <c r="J128" s="9">
        <v>2181</v>
      </c>
      <c r="K128" s="12">
        <v>8724</v>
      </c>
      <c r="L128" s="12">
        <v>3271.5</v>
      </c>
      <c r="M128" s="12">
        <f>Table1[[#This Row],[Revenue]]-Table1[[#This Row],[Cost]]</f>
        <v>5452.5</v>
      </c>
      <c r="N128" s="8" t="s">
        <v>11</v>
      </c>
      <c r="O128" s="8" t="s">
        <v>11</v>
      </c>
    </row>
    <row r="129" spans="1:15" x14ac:dyDescent="0.2">
      <c r="A129" s="8">
        <v>2</v>
      </c>
      <c r="B129" s="9">
        <v>520865</v>
      </c>
      <c r="C129" s="8" t="str">
        <f t="shared" si="10"/>
        <v>Ice Cream</v>
      </c>
      <c r="D129" s="8" t="s">
        <v>4</v>
      </c>
      <c r="E129" s="8" t="s">
        <v>12</v>
      </c>
      <c r="F129" s="8" t="s">
        <v>36</v>
      </c>
      <c r="G129" s="8" t="str">
        <f t="shared" si="9"/>
        <v>Fall</v>
      </c>
      <c r="H129" s="11">
        <v>43739</v>
      </c>
      <c r="I129" s="8" t="str">
        <f t="shared" si="11"/>
        <v>October</v>
      </c>
      <c r="J129" s="9">
        <v>1743</v>
      </c>
      <c r="K129" s="12">
        <v>8715</v>
      </c>
      <c r="L129" s="12">
        <v>3486</v>
      </c>
      <c r="M129" s="12">
        <f>Table1[[#This Row],[Revenue]]-Table1[[#This Row],[Cost]]</f>
        <v>5229</v>
      </c>
      <c r="N129" s="8" t="s">
        <v>10</v>
      </c>
      <c r="O129" s="8" t="s">
        <v>11</v>
      </c>
    </row>
    <row r="130" spans="1:15" x14ac:dyDescent="0.2">
      <c r="A130" s="8">
        <v>5</v>
      </c>
      <c r="B130" s="9">
        <v>649737</v>
      </c>
      <c r="C130" s="8" t="str">
        <f t="shared" si="10"/>
        <v>Ice Cream</v>
      </c>
      <c r="D130" s="8" t="s">
        <v>7</v>
      </c>
      <c r="E130" s="8" t="s">
        <v>12</v>
      </c>
      <c r="F130" s="8" t="s">
        <v>36</v>
      </c>
      <c r="G130" s="8" t="str">
        <f t="shared" si="9"/>
        <v>Spring</v>
      </c>
      <c r="H130" s="11">
        <v>43983</v>
      </c>
      <c r="I130" s="8" t="str">
        <f t="shared" si="11"/>
        <v>June</v>
      </c>
      <c r="J130" s="9">
        <v>2178</v>
      </c>
      <c r="K130" s="12">
        <v>8712</v>
      </c>
      <c r="L130" s="12">
        <v>3267</v>
      </c>
      <c r="M130" s="12">
        <f>Table1[[#This Row],[Revenue]]-Table1[[#This Row],[Cost]]</f>
        <v>5445</v>
      </c>
      <c r="N130" s="8" t="s">
        <v>11</v>
      </c>
      <c r="O130" s="8" t="s">
        <v>11</v>
      </c>
    </row>
    <row r="131" spans="1:15" x14ac:dyDescent="0.2">
      <c r="A131" s="8">
        <v>2</v>
      </c>
      <c r="B131" s="9">
        <v>800536</v>
      </c>
      <c r="C131" s="8" t="str">
        <f t="shared" si="10"/>
        <v>Sorbet</v>
      </c>
      <c r="D131" s="8" t="s">
        <v>8</v>
      </c>
      <c r="E131" s="8" t="s">
        <v>14</v>
      </c>
      <c r="F131" s="8" t="s">
        <v>38</v>
      </c>
      <c r="G131" s="8" t="str">
        <f t="shared" si="9"/>
        <v>Winter</v>
      </c>
      <c r="H131" s="11">
        <v>43891</v>
      </c>
      <c r="I131" s="8" t="str">
        <f t="shared" si="11"/>
        <v>March</v>
      </c>
      <c r="J131" s="9">
        <v>2903</v>
      </c>
      <c r="K131" s="12">
        <v>8709</v>
      </c>
      <c r="L131" s="12">
        <v>3628.75</v>
      </c>
      <c r="M131" s="12">
        <f>Table1[[#This Row],[Revenue]]-Table1[[#This Row],[Cost]]</f>
        <v>5080.25</v>
      </c>
      <c r="N131" s="8" t="s">
        <v>11</v>
      </c>
      <c r="O131" s="8" t="s">
        <v>10</v>
      </c>
    </row>
    <row r="132" spans="1:15" x14ac:dyDescent="0.2">
      <c r="A132" s="8">
        <v>2</v>
      </c>
      <c r="B132" s="9">
        <v>429735</v>
      </c>
      <c r="C132" s="8" t="str">
        <f t="shared" si="10"/>
        <v>Ice Cream</v>
      </c>
      <c r="D132" s="8" t="s">
        <v>4</v>
      </c>
      <c r="E132" s="8" t="s">
        <v>12</v>
      </c>
      <c r="F132" s="8" t="s">
        <v>32</v>
      </c>
      <c r="G132" s="8" t="str">
        <f t="shared" si="9"/>
        <v>Fall</v>
      </c>
      <c r="H132" s="11">
        <v>44105</v>
      </c>
      <c r="I132" s="8" t="str">
        <f t="shared" si="11"/>
        <v>October</v>
      </c>
      <c r="J132" s="9">
        <v>1731</v>
      </c>
      <c r="K132" s="12">
        <v>8655</v>
      </c>
      <c r="L132" s="12">
        <v>3462</v>
      </c>
      <c r="M132" s="12">
        <f>Table1[[#This Row],[Revenue]]-Table1[[#This Row],[Cost]]</f>
        <v>5193</v>
      </c>
      <c r="N132" s="8" t="s">
        <v>11</v>
      </c>
      <c r="O132" s="8" t="s">
        <v>10</v>
      </c>
    </row>
    <row r="133" spans="1:15" x14ac:dyDescent="0.2">
      <c r="A133" s="8">
        <v>5</v>
      </c>
      <c r="B133" s="9">
        <v>707748</v>
      </c>
      <c r="C133" s="8" t="str">
        <f t="shared" si="10"/>
        <v>Ice Cream</v>
      </c>
      <c r="D133" s="8" t="s">
        <v>5</v>
      </c>
      <c r="E133" s="8" t="s">
        <v>12</v>
      </c>
      <c r="F133" s="8" t="s">
        <v>36</v>
      </c>
      <c r="G133" s="8" t="str">
        <f t="shared" si="9"/>
        <v>Fall</v>
      </c>
      <c r="H133" s="11">
        <v>44105</v>
      </c>
      <c r="I133" s="8" t="str">
        <f t="shared" si="11"/>
        <v>October</v>
      </c>
      <c r="J133" s="9">
        <v>1731</v>
      </c>
      <c r="K133" s="12">
        <v>8655</v>
      </c>
      <c r="L133" s="12">
        <v>3808.2000000000003</v>
      </c>
      <c r="M133" s="12">
        <f>Table1[[#This Row],[Revenue]]-Table1[[#This Row],[Cost]]</f>
        <v>4846.7999999999993</v>
      </c>
      <c r="N133" s="8" t="s">
        <v>10</v>
      </c>
      <c r="O133" s="8" t="s">
        <v>11</v>
      </c>
    </row>
    <row r="134" spans="1:15" x14ac:dyDescent="0.2">
      <c r="A134" s="8">
        <v>4</v>
      </c>
      <c r="B134" s="9">
        <v>439635</v>
      </c>
      <c r="C134" s="8" t="str">
        <f t="shared" si="10"/>
        <v>Sorbet</v>
      </c>
      <c r="D134" s="8" t="s">
        <v>8</v>
      </c>
      <c r="E134" s="8" t="s">
        <v>12</v>
      </c>
      <c r="F134" s="8" t="s">
        <v>36</v>
      </c>
      <c r="G134" s="8" t="str">
        <f t="shared" si="9"/>
        <v>Fall</v>
      </c>
      <c r="H134" s="11">
        <v>44105</v>
      </c>
      <c r="I134" s="8" t="str">
        <f t="shared" si="11"/>
        <v>October</v>
      </c>
      <c r="J134" s="9">
        <v>2877</v>
      </c>
      <c r="K134" s="12">
        <v>8631</v>
      </c>
      <c r="L134" s="12">
        <v>3596.25</v>
      </c>
      <c r="M134" s="12">
        <f>Table1[[#This Row],[Revenue]]-Table1[[#This Row],[Cost]]</f>
        <v>5034.75</v>
      </c>
      <c r="N134" s="8" t="s">
        <v>11</v>
      </c>
      <c r="O134" s="8" t="s">
        <v>10</v>
      </c>
    </row>
    <row r="135" spans="1:15" x14ac:dyDescent="0.2">
      <c r="A135" s="8">
        <v>4</v>
      </c>
      <c r="B135" s="9">
        <v>289811</v>
      </c>
      <c r="C135" s="8" t="str">
        <f t="shared" si="10"/>
        <v>Ice Cream</v>
      </c>
      <c r="D135" s="8" t="s">
        <v>4</v>
      </c>
      <c r="E135" s="8" t="s">
        <v>12</v>
      </c>
      <c r="F135" s="8" t="s">
        <v>36</v>
      </c>
      <c r="G135" s="8" t="str">
        <f t="shared" si="9"/>
        <v>Fall</v>
      </c>
      <c r="H135" s="11">
        <v>43770</v>
      </c>
      <c r="I135" s="8" t="str">
        <f t="shared" si="11"/>
        <v>November</v>
      </c>
      <c r="J135" s="9">
        <v>1725</v>
      </c>
      <c r="K135" s="12">
        <v>8625</v>
      </c>
      <c r="L135" s="12">
        <v>3450</v>
      </c>
      <c r="M135" s="12">
        <f>Table1[[#This Row],[Revenue]]-Table1[[#This Row],[Cost]]</f>
        <v>5175</v>
      </c>
      <c r="N135" s="8" t="s">
        <v>11</v>
      </c>
      <c r="O135" s="8" t="s">
        <v>11</v>
      </c>
    </row>
    <row r="136" spans="1:15" x14ac:dyDescent="0.2">
      <c r="A136" s="8">
        <v>4</v>
      </c>
      <c r="B136" s="9">
        <v>403455</v>
      </c>
      <c r="C136" s="8" t="str">
        <f t="shared" si="10"/>
        <v>Ice Cream</v>
      </c>
      <c r="D136" s="8" t="s">
        <v>7</v>
      </c>
      <c r="E136" s="8" t="s">
        <v>12</v>
      </c>
      <c r="F136" s="8" t="s">
        <v>36</v>
      </c>
      <c r="G136" s="8" t="str">
        <f t="shared" si="9"/>
        <v>Fall</v>
      </c>
      <c r="H136" s="11">
        <v>43770</v>
      </c>
      <c r="I136" s="8" t="str">
        <f t="shared" si="11"/>
        <v>November</v>
      </c>
      <c r="J136" s="9">
        <v>2145</v>
      </c>
      <c r="K136" s="12">
        <v>8580</v>
      </c>
      <c r="L136" s="12">
        <v>3217.5</v>
      </c>
      <c r="M136" s="12">
        <f>Table1[[#This Row],[Revenue]]-Table1[[#This Row],[Cost]]</f>
        <v>5362.5</v>
      </c>
      <c r="N136" s="8" t="s">
        <v>10</v>
      </c>
      <c r="O136" s="8" t="s">
        <v>10</v>
      </c>
    </row>
    <row r="137" spans="1:15" x14ac:dyDescent="0.2">
      <c r="A137" s="8">
        <v>2</v>
      </c>
      <c r="B137" s="9">
        <v>885201</v>
      </c>
      <c r="C137" s="8" t="str">
        <f t="shared" si="10"/>
        <v>Ice Cream</v>
      </c>
      <c r="D137" s="8" t="s">
        <v>4</v>
      </c>
      <c r="E137" s="8" t="s">
        <v>12</v>
      </c>
      <c r="F137" s="8" t="s">
        <v>36</v>
      </c>
      <c r="G137" s="8" t="str">
        <f t="shared" si="9"/>
        <v>Fall</v>
      </c>
      <c r="H137" s="11">
        <v>43739</v>
      </c>
      <c r="I137" s="8" t="str">
        <f t="shared" si="11"/>
        <v>October</v>
      </c>
      <c r="J137" s="9">
        <v>1715</v>
      </c>
      <c r="K137" s="12">
        <v>8575</v>
      </c>
      <c r="L137" s="12">
        <v>3430</v>
      </c>
      <c r="M137" s="12">
        <f>Table1[[#This Row],[Revenue]]-Table1[[#This Row],[Cost]]</f>
        <v>5145</v>
      </c>
      <c r="N137" s="8" t="s">
        <v>10</v>
      </c>
      <c r="O137" s="8" t="s">
        <v>10</v>
      </c>
    </row>
    <row r="138" spans="1:15" x14ac:dyDescent="0.2">
      <c r="A138" s="8">
        <v>2</v>
      </c>
      <c r="B138" s="9">
        <v>363822</v>
      </c>
      <c r="C138" s="8" t="str">
        <f t="shared" si="10"/>
        <v>Sorbet</v>
      </c>
      <c r="D138" s="8" t="s">
        <v>8</v>
      </c>
      <c r="E138" s="8" t="s">
        <v>12</v>
      </c>
      <c r="F138" s="8" t="s">
        <v>36</v>
      </c>
      <c r="G138" s="8" t="str">
        <f t="shared" si="9"/>
        <v>Summer</v>
      </c>
      <c r="H138" s="11">
        <v>44044</v>
      </c>
      <c r="I138" s="8" t="str">
        <f t="shared" si="11"/>
        <v>August</v>
      </c>
      <c r="J138" s="9">
        <v>2807</v>
      </c>
      <c r="K138" s="12">
        <v>8421</v>
      </c>
      <c r="L138" s="12">
        <v>3508.75</v>
      </c>
      <c r="M138" s="12">
        <f>Table1[[#This Row],[Revenue]]-Table1[[#This Row],[Cost]]</f>
        <v>4912.25</v>
      </c>
      <c r="N138" s="8" t="s">
        <v>11</v>
      </c>
      <c r="O138" s="8" t="s">
        <v>10</v>
      </c>
    </row>
    <row r="139" spans="1:15" x14ac:dyDescent="0.2">
      <c r="A139" s="8">
        <v>3</v>
      </c>
      <c r="B139" s="9">
        <v>602865</v>
      </c>
      <c r="C139" s="8" t="str">
        <f t="shared" si="10"/>
        <v>Ice Cream</v>
      </c>
      <c r="D139" s="8" t="s">
        <v>5</v>
      </c>
      <c r="E139" s="8" t="s">
        <v>12</v>
      </c>
      <c r="F139" s="8" t="s">
        <v>36</v>
      </c>
      <c r="G139" s="8" t="str">
        <f t="shared" ref="G139:G169" si="12">IF(AND(H139&gt;=DATE(YEAR(H139),1,1),H139&lt;=DATE(YEAR(H139),3,20)), "Winter",
IF(AND(H139&gt;=DATE(YEAR(H139),3,21),H139&lt;=DATE(YEAR(H139),6,20)), "Spring",
IF(AND(H139&gt;=DATE(YEAR(H139),6,21),H139&lt;=DATE(YEAR(H139),9,22)), "Summer", "Fall")))</f>
        <v>Summer</v>
      </c>
      <c r="H139" s="11">
        <v>44013</v>
      </c>
      <c r="I139" s="8" t="str">
        <f t="shared" si="11"/>
        <v>July</v>
      </c>
      <c r="J139" s="9">
        <v>1683</v>
      </c>
      <c r="K139" s="12">
        <v>8415</v>
      </c>
      <c r="L139" s="12">
        <v>3702.6000000000004</v>
      </c>
      <c r="M139" s="12">
        <f>Table1[[#This Row],[Revenue]]-Table1[[#This Row],[Cost]]</f>
        <v>4712.3999999999996</v>
      </c>
      <c r="N139" s="8" t="s">
        <v>11</v>
      </c>
      <c r="O139" s="8" t="s">
        <v>10</v>
      </c>
    </row>
    <row r="140" spans="1:15" x14ac:dyDescent="0.2">
      <c r="A140" s="8">
        <v>1</v>
      </c>
      <c r="B140" s="9">
        <v>665489</v>
      </c>
      <c r="C140" s="8" t="str">
        <f t="shared" si="10"/>
        <v>Ice Cream</v>
      </c>
      <c r="D140" s="8" t="s">
        <v>5</v>
      </c>
      <c r="E140" s="8" t="s">
        <v>12</v>
      </c>
      <c r="F140" s="8" t="s">
        <v>36</v>
      </c>
      <c r="G140" s="8" t="str">
        <f t="shared" si="12"/>
        <v>Winter</v>
      </c>
      <c r="H140" s="11">
        <v>43831</v>
      </c>
      <c r="I140" s="8" t="str">
        <f t="shared" si="11"/>
        <v>January</v>
      </c>
      <c r="J140" s="9">
        <v>1659</v>
      </c>
      <c r="K140" s="12">
        <v>8295</v>
      </c>
      <c r="L140" s="12">
        <v>3649.8</v>
      </c>
      <c r="M140" s="12">
        <f>Table1[[#This Row],[Revenue]]-Table1[[#This Row],[Cost]]</f>
        <v>4645.2</v>
      </c>
      <c r="N140" s="8" t="s">
        <v>11</v>
      </c>
      <c r="O140" s="8" t="s">
        <v>10</v>
      </c>
    </row>
    <row r="141" spans="1:15" x14ac:dyDescent="0.2">
      <c r="A141" s="8">
        <v>5</v>
      </c>
      <c r="B141" s="9">
        <v>210209</v>
      </c>
      <c r="C141" s="8" t="str">
        <f t="shared" si="10"/>
        <v>Sorbet</v>
      </c>
      <c r="D141" s="8" t="s">
        <v>8</v>
      </c>
      <c r="E141" s="8" t="s">
        <v>12</v>
      </c>
      <c r="F141" s="8" t="s">
        <v>36</v>
      </c>
      <c r="G141" s="8" t="str">
        <f t="shared" si="12"/>
        <v>Winter</v>
      </c>
      <c r="H141" s="11">
        <v>43862</v>
      </c>
      <c r="I141" s="8" t="str">
        <f t="shared" si="11"/>
        <v>February</v>
      </c>
      <c r="J141" s="9">
        <v>2747</v>
      </c>
      <c r="K141" s="12">
        <v>8241</v>
      </c>
      <c r="L141" s="12">
        <v>3433.75</v>
      </c>
      <c r="M141" s="12">
        <f>Table1[[#This Row],[Revenue]]-Table1[[#This Row],[Cost]]</f>
        <v>4807.25</v>
      </c>
      <c r="N141" s="8" t="s">
        <v>10</v>
      </c>
      <c r="O141" s="8" t="s">
        <v>10</v>
      </c>
    </row>
    <row r="142" spans="1:15" x14ac:dyDescent="0.2">
      <c r="A142" s="8">
        <v>4</v>
      </c>
      <c r="B142" s="9">
        <v>725869</v>
      </c>
      <c r="C142" s="8" t="str">
        <f t="shared" si="10"/>
        <v>Ice Cream</v>
      </c>
      <c r="D142" s="8" t="s">
        <v>7</v>
      </c>
      <c r="E142" s="8" t="s">
        <v>12</v>
      </c>
      <c r="F142" s="8" t="s">
        <v>32</v>
      </c>
      <c r="G142" s="8" t="str">
        <f t="shared" si="12"/>
        <v>Fall</v>
      </c>
      <c r="H142" s="11">
        <v>44105</v>
      </c>
      <c r="I142" s="8" t="str">
        <f t="shared" si="11"/>
        <v>October</v>
      </c>
      <c r="J142" s="9">
        <v>2021</v>
      </c>
      <c r="K142" s="12">
        <v>8084</v>
      </c>
      <c r="L142" s="12">
        <v>3031.5</v>
      </c>
      <c r="M142" s="12">
        <f>Table1[[#This Row],[Revenue]]-Table1[[#This Row],[Cost]]</f>
        <v>5052.5</v>
      </c>
      <c r="N142" s="8" t="s">
        <v>11</v>
      </c>
      <c r="O142" s="8" t="s">
        <v>10</v>
      </c>
    </row>
    <row r="143" spans="1:15" x14ac:dyDescent="0.2">
      <c r="A143" s="8">
        <v>3</v>
      </c>
      <c r="B143" s="9">
        <v>216326</v>
      </c>
      <c r="C143" s="8" t="str">
        <f t="shared" si="10"/>
        <v>Ice Cream</v>
      </c>
      <c r="D143" s="8" t="s">
        <v>4</v>
      </c>
      <c r="E143" s="8" t="s">
        <v>12</v>
      </c>
      <c r="F143" s="8" t="s">
        <v>36</v>
      </c>
      <c r="G143" s="8" t="str">
        <f t="shared" si="12"/>
        <v>Spring</v>
      </c>
      <c r="H143" s="11">
        <v>43922</v>
      </c>
      <c r="I143" s="8" t="str">
        <f t="shared" si="11"/>
        <v>April</v>
      </c>
      <c r="J143" s="9">
        <v>1614</v>
      </c>
      <c r="K143" s="12">
        <v>8070</v>
      </c>
      <c r="L143" s="12">
        <v>3228</v>
      </c>
      <c r="M143" s="12">
        <f>Table1[[#This Row],[Revenue]]-Table1[[#This Row],[Cost]]</f>
        <v>4842</v>
      </c>
      <c r="N143" s="8" t="s">
        <v>11</v>
      </c>
      <c r="O143" s="8" t="s">
        <v>10</v>
      </c>
    </row>
    <row r="144" spans="1:15" x14ac:dyDescent="0.2">
      <c r="A144" s="8">
        <v>4</v>
      </c>
      <c r="B144" s="9">
        <v>750389</v>
      </c>
      <c r="C144" s="8" t="str">
        <f t="shared" si="10"/>
        <v>Sorbet</v>
      </c>
      <c r="D144" s="8" t="s">
        <v>8</v>
      </c>
      <c r="E144" s="8" t="s">
        <v>12</v>
      </c>
      <c r="F144" s="8" t="s">
        <v>36</v>
      </c>
      <c r="G144" s="8" t="str">
        <f t="shared" si="12"/>
        <v>Fall</v>
      </c>
      <c r="H144" s="11">
        <v>43770</v>
      </c>
      <c r="I144" s="8" t="str">
        <f t="shared" si="11"/>
        <v>November</v>
      </c>
      <c r="J144" s="9">
        <v>2682</v>
      </c>
      <c r="K144" s="12">
        <v>8046</v>
      </c>
      <c r="L144" s="12">
        <v>3352.5</v>
      </c>
      <c r="M144" s="12">
        <f>Table1[[#This Row],[Revenue]]-Table1[[#This Row],[Cost]]</f>
        <v>4693.5</v>
      </c>
      <c r="N144" s="8" t="s">
        <v>11</v>
      </c>
      <c r="O144" s="8" t="s">
        <v>11</v>
      </c>
    </row>
    <row r="145" spans="1:15" x14ac:dyDescent="0.2">
      <c r="A145" s="8">
        <v>1</v>
      </c>
      <c r="B145" s="9">
        <v>218291</v>
      </c>
      <c r="C145" s="8" t="str">
        <f t="shared" si="10"/>
        <v>Ice Cream</v>
      </c>
      <c r="D145" s="8" t="s">
        <v>4</v>
      </c>
      <c r="E145" s="8" t="s">
        <v>12</v>
      </c>
      <c r="F145" s="8" t="s">
        <v>36</v>
      </c>
      <c r="G145" s="8" t="str">
        <f t="shared" si="12"/>
        <v>Spring</v>
      </c>
      <c r="H145" s="11">
        <v>43922</v>
      </c>
      <c r="I145" s="8" t="str">
        <f t="shared" si="11"/>
        <v>April</v>
      </c>
      <c r="J145" s="9">
        <v>1607</v>
      </c>
      <c r="K145" s="12">
        <v>8035</v>
      </c>
      <c r="L145" s="12">
        <v>3214</v>
      </c>
      <c r="M145" s="12">
        <f>Table1[[#This Row],[Revenue]]-Table1[[#This Row],[Cost]]</f>
        <v>4821</v>
      </c>
      <c r="N145" s="8" t="s">
        <v>10</v>
      </c>
      <c r="O145" s="8" t="s">
        <v>11</v>
      </c>
    </row>
    <row r="146" spans="1:15" x14ac:dyDescent="0.2">
      <c r="A146" s="8">
        <v>3</v>
      </c>
      <c r="B146" s="9">
        <v>169621</v>
      </c>
      <c r="C146" s="8" t="str">
        <f t="shared" si="10"/>
        <v>Ice Cream</v>
      </c>
      <c r="D146" s="8" t="s">
        <v>6</v>
      </c>
      <c r="E146" s="8" t="s">
        <v>12</v>
      </c>
      <c r="F146" s="8" t="s">
        <v>36</v>
      </c>
      <c r="G146" s="8" t="str">
        <f t="shared" si="12"/>
        <v>Fall</v>
      </c>
      <c r="H146" s="11">
        <v>44136</v>
      </c>
      <c r="I146" s="8" t="str">
        <f t="shared" si="11"/>
        <v>November</v>
      </c>
      <c r="J146" s="9">
        <v>1333</v>
      </c>
      <c r="K146" s="12">
        <v>7998</v>
      </c>
      <c r="L146" s="12">
        <v>3665.75</v>
      </c>
      <c r="M146" s="12">
        <f>Table1[[#This Row],[Revenue]]-Table1[[#This Row],[Cost]]</f>
        <v>4332.25</v>
      </c>
      <c r="N146" s="8" t="s">
        <v>11</v>
      </c>
      <c r="O146" s="8" t="s">
        <v>11</v>
      </c>
    </row>
    <row r="147" spans="1:15" x14ac:dyDescent="0.2">
      <c r="A147" s="8">
        <v>3</v>
      </c>
      <c r="B147" s="9">
        <v>513469</v>
      </c>
      <c r="C147" s="8" t="str">
        <f t="shared" si="10"/>
        <v>Ice Cream</v>
      </c>
      <c r="D147" s="8" t="s">
        <v>4</v>
      </c>
      <c r="E147" s="8" t="s">
        <v>12</v>
      </c>
      <c r="F147" s="8" t="s">
        <v>36</v>
      </c>
      <c r="G147" s="8" t="str">
        <f t="shared" si="12"/>
        <v>Summer</v>
      </c>
      <c r="H147" s="11">
        <v>44044</v>
      </c>
      <c r="I147" s="8" t="str">
        <f t="shared" si="11"/>
        <v>August</v>
      </c>
      <c r="J147" s="9">
        <v>1598</v>
      </c>
      <c r="K147" s="12">
        <v>7990</v>
      </c>
      <c r="L147" s="12">
        <v>3196</v>
      </c>
      <c r="M147" s="12">
        <f>Table1[[#This Row],[Revenue]]-Table1[[#This Row],[Cost]]</f>
        <v>4794</v>
      </c>
      <c r="N147" s="8" t="s">
        <v>11</v>
      </c>
      <c r="O147" s="8" t="s">
        <v>10</v>
      </c>
    </row>
    <row r="148" spans="1:15" x14ac:dyDescent="0.2">
      <c r="A148" s="8">
        <v>5</v>
      </c>
      <c r="B148" s="9">
        <v>184366</v>
      </c>
      <c r="C148" s="8" t="str">
        <f t="shared" si="10"/>
        <v>Sorbet</v>
      </c>
      <c r="D148" s="8" t="s">
        <v>8</v>
      </c>
      <c r="E148" s="8" t="s">
        <v>12</v>
      </c>
      <c r="F148" s="8" t="s">
        <v>36</v>
      </c>
      <c r="G148" s="8" t="str">
        <f t="shared" si="12"/>
        <v>Winter</v>
      </c>
      <c r="H148" s="11">
        <v>43862</v>
      </c>
      <c r="I148" s="8" t="str">
        <f t="shared" si="11"/>
        <v>February</v>
      </c>
      <c r="J148" s="9">
        <v>2659</v>
      </c>
      <c r="K148" s="12">
        <v>7977</v>
      </c>
      <c r="L148" s="12">
        <v>3323.75</v>
      </c>
      <c r="M148" s="12">
        <f>Table1[[#This Row],[Revenue]]-Table1[[#This Row],[Cost]]</f>
        <v>4653.25</v>
      </c>
      <c r="N148" s="8" t="s">
        <v>10</v>
      </c>
      <c r="O148" s="8" t="s">
        <v>10</v>
      </c>
    </row>
    <row r="149" spans="1:15" x14ac:dyDescent="0.2">
      <c r="A149" s="8">
        <v>4</v>
      </c>
      <c r="B149" s="9">
        <v>670662</v>
      </c>
      <c r="C149" s="8" t="str">
        <f t="shared" si="10"/>
        <v>Ice Cream</v>
      </c>
      <c r="D149" s="8" t="s">
        <v>4</v>
      </c>
      <c r="E149" s="8" t="s">
        <v>12</v>
      </c>
      <c r="F149" s="8" t="s">
        <v>36</v>
      </c>
      <c r="G149" s="8" t="str">
        <f t="shared" si="12"/>
        <v>Spring</v>
      </c>
      <c r="H149" s="11">
        <v>43983</v>
      </c>
      <c r="I149" s="8" t="str">
        <f t="shared" si="11"/>
        <v>June</v>
      </c>
      <c r="J149" s="9">
        <v>1583</v>
      </c>
      <c r="K149" s="12">
        <v>7915</v>
      </c>
      <c r="L149" s="12">
        <v>3166</v>
      </c>
      <c r="M149" s="12">
        <f>Table1[[#This Row],[Revenue]]-Table1[[#This Row],[Cost]]</f>
        <v>4749</v>
      </c>
      <c r="N149" s="8" t="s">
        <v>10</v>
      </c>
      <c r="O149" s="8" t="s">
        <v>10</v>
      </c>
    </row>
    <row r="150" spans="1:15" x14ac:dyDescent="0.2">
      <c r="A150" s="8">
        <v>4</v>
      </c>
      <c r="B150" s="9">
        <v>696979</v>
      </c>
      <c r="C150" s="8" t="str">
        <f t="shared" si="10"/>
        <v>Ice Cream</v>
      </c>
      <c r="D150" s="8" t="s">
        <v>6</v>
      </c>
      <c r="E150" s="8" t="s">
        <v>12</v>
      </c>
      <c r="F150" s="8" t="s">
        <v>36</v>
      </c>
      <c r="G150" s="8" t="str">
        <f t="shared" si="12"/>
        <v>Summer</v>
      </c>
      <c r="H150" s="11">
        <v>44013</v>
      </c>
      <c r="I150" s="8" t="str">
        <f t="shared" si="11"/>
        <v>July</v>
      </c>
      <c r="J150" s="9">
        <v>1307</v>
      </c>
      <c r="K150" s="12">
        <v>7842</v>
      </c>
      <c r="L150" s="12">
        <v>3594.25</v>
      </c>
      <c r="M150" s="12">
        <f>Table1[[#This Row],[Revenue]]-Table1[[#This Row],[Cost]]</f>
        <v>4247.75</v>
      </c>
      <c r="N150" s="8" t="s">
        <v>10</v>
      </c>
      <c r="O150" s="8" t="s">
        <v>11</v>
      </c>
    </row>
    <row r="151" spans="1:15" x14ac:dyDescent="0.2">
      <c r="A151" s="8">
        <v>3</v>
      </c>
      <c r="B151" s="9">
        <v>863607</v>
      </c>
      <c r="C151" s="8" t="str">
        <f t="shared" si="10"/>
        <v>Ice Cream</v>
      </c>
      <c r="D151" s="8" t="s">
        <v>7</v>
      </c>
      <c r="E151" s="8" t="s">
        <v>12</v>
      </c>
      <c r="F151" s="8" t="s">
        <v>32</v>
      </c>
      <c r="G151" s="8" t="str">
        <f t="shared" si="12"/>
        <v>Summer</v>
      </c>
      <c r="H151" s="11">
        <v>44075</v>
      </c>
      <c r="I151" s="8" t="str">
        <f t="shared" si="11"/>
        <v>September</v>
      </c>
      <c r="J151" s="9">
        <v>1947</v>
      </c>
      <c r="K151" s="12">
        <v>7788</v>
      </c>
      <c r="L151" s="12">
        <v>2920.5</v>
      </c>
      <c r="M151" s="12">
        <f>Table1[[#This Row],[Revenue]]-Table1[[#This Row],[Cost]]</f>
        <v>4867.5</v>
      </c>
      <c r="N151" s="8" t="s">
        <v>10</v>
      </c>
      <c r="O151" s="8" t="s">
        <v>11</v>
      </c>
    </row>
    <row r="152" spans="1:15" x14ac:dyDescent="0.2">
      <c r="A152" s="8">
        <v>1</v>
      </c>
      <c r="B152" s="9">
        <v>241164</v>
      </c>
      <c r="C152" s="8" t="str">
        <f t="shared" ref="C152:C186" si="13">IF(OR(D152="Lemon", D152="Strawberry"), "Sorbet", "Ice Cream")</f>
        <v>Ice Cream</v>
      </c>
      <c r="D152" s="8" t="s">
        <v>7</v>
      </c>
      <c r="E152" s="8" t="s">
        <v>12</v>
      </c>
      <c r="F152" s="8" t="s">
        <v>36</v>
      </c>
      <c r="G152" s="8" t="str">
        <f t="shared" si="12"/>
        <v>Winter</v>
      </c>
      <c r="H152" s="11">
        <v>43862</v>
      </c>
      <c r="I152" s="8" t="str">
        <f t="shared" ref="I152:I186" si="14">TEXT(H152,"mmmm")</f>
        <v>February</v>
      </c>
      <c r="J152" s="9">
        <v>1937</v>
      </c>
      <c r="K152" s="12">
        <v>7748</v>
      </c>
      <c r="L152" s="12">
        <v>2905.5</v>
      </c>
      <c r="M152" s="12">
        <f>Table1[[#This Row],[Revenue]]-Table1[[#This Row],[Cost]]</f>
        <v>4842.5</v>
      </c>
      <c r="N152" s="8" t="s">
        <v>11</v>
      </c>
      <c r="O152" s="8" t="s">
        <v>11</v>
      </c>
    </row>
    <row r="153" spans="1:15" x14ac:dyDescent="0.2">
      <c r="A153" s="8">
        <v>3</v>
      </c>
      <c r="B153" s="9">
        <v>293863</v>
      </c>
      <c r="C153" s="8" t="str">
        <f t="shared" si="13"/>
        <v>Ice Cream</v>
      </c>
      <c r="D153" s="8" t="s">
        <v>4</v>
      </c>
      <c r="E153" s="8" t="s">
        <v>12</v>
      </c>
      <c r="F153" s="8" t="s">
        <v>32</v>
      </c>
      <c r="G153" s="8" t="str">
        <f t="shared" si="12"/>
        <v>Summer</v>
      </c>
      <c r="H153" s="11">
        <v>44075</v>
      </c>
      <c r="I153" s="8" t="str">
        <f t="shared" si="14"/>
        <v>September</v>
      </c>
      <c r="J153" s="9">
        <v>1535</v>
      </c>
      <c r="K153" s="12">
        <v>7675</v>
      </c>
      <c r="L153" s="12">
        <v>3070</v>
      </c>
      <c r="M153" s="12">
        <f>Table1[[#This Row],[Revenue]]-Table1[[#This Row],[Cost]]</f>
        <v>4605</v>
      </c>
      <c r="N153" s="8" t="s">
        <v>11</v>
      </c>
      <c r="O153" s="8" t="s">
        <v>10</v>
      </c>
    </row>
    <row r="154" spans="1:15" x14ac:dyDescent="0.2">
      <c r="A154" s="8">
        <v>3</v>
      </c>
      <c r="B154" s="9">
        <v>444518</v>
      </c>
      <c r="C154" s="8" t="str">
        <f t="shared" si="13"/>
        <v>Sorbet</v>
      </c>
      <c r="D154" s="8" t="s">
        <v>8</v>
      </c>
      <c r="E154" s="8" t="s">
        <v>12</v>
      </c>
      <c r="F154" s="8" t="s">
        <v>36</v>
      </c>
      <c r="G154" s="8" t="str">
        <f t="shared" si="12"/>
        <v>Summer</v>
      </c>
      <c r="H154" s="11">
        <v>44044</v>
      </c>
      <c r="I154" s="8" t="str">
        <f t="shared" si="14"/>
        <v>August</v>
      </c>
      <c r="J154" s="9">
        <v>2541</v>
      </c>
      <c r="K154" s="12">
        <v>7623</v>
      </c>
      <c r="L154" s="12">
        <v>3176.25</v>
      </c>
      <c r="M154" s="12">
        <f>Table1[[#This Row],[Revenue]]-Table1[[#This Row],[Cost]]</f>
        <v>4446.75</v>
      </c>
      <c r="N154" s="8" t="s">
        <v>10</v>
      </c>
      <c r="O154" s="8" t="s">
        <v>10</v>
      </c>
    </row>
    <row r="155" spans="1:15" x14ac:dyDescent="0.2">
      <c r="A155" s="8">
        <v>3</v>
      </c>
      <c r="B155" s="9">
        <v>636371</v>
      </c>
      <c r="C155" s="8" t="str">
        <f t="shared" si="13"/>
        <v>Ice Cream</v>
      </c>
      <c r="D155" s="8" t="s">
        <v>6</v>
      </c>
      <c r="E155" s="8" t="s">
        <v>12</v>
      </c>
      <c r="F155" s="8" t="s">
        <v>36</v>
      </c>
      <c r="G155" s="8" t="str">
        <f t="shared" si="12"/>
        <v>Spring</v>
      </c>
      <c r="H155" s="11">
        <v>43952</v>
      </c>
      <c r="I155" s="8" t="str">
        <f t="shared" si="14"/>
        <v>May</v>
      </c>
      <c r="J155" s="9">
        <v>1262</v>
      </c>
      <c r="K155" s="12">
        <v>7572</v>
      </c>
      <c r="L155" s="12">
        <v>3470.5</v>
      </c>
      <c r="M155" s="12">
        <f>Table1[[#This Row],[Revenue]]-Table1[[#This Row],[Cost]]</f>
        <v>4101.5</v>
      </c>
      <c r="N155" s="8" t="s">
        <v>11</v>
      </c>
      <c r="O155" s="8" t="s">
        <v>10</v>
      </c>
    </row>
    <row r="156" spans="1:15" x14ac:dyDescent="0.2">
      <c r="A156" s="8">
        <v>3</v>
      </c>
      <c r="B156" s="9">
        <v>538134</v>
      </c>
      <c r="C156" s="8" t="str">
        <f t="shared" si="13"/>
        <v>Ice Cream</v>
      </c>
      <c r="D156" s="8" t="s">
        <v>4</v>
      </c>
      <c r="E156" s="8" t="s">
        <v>12</v>
      </c>
      <c r="F156" s="8" t="s">
        <v>36</v>
      </c>
      <c r="G156" s="8" t="str">
        <f t="shared" si="12"/>
        <v>Fall</v>
      </c>
      <c r="H156" s="11">
        <v>43739</v>
      </c>
      <c r="I156" s="8" t="str">
        <f t="shared" si="14"/>
        <v>October</v>
      </c>
      <c r="J156" s="9">
        <v>1514</v>
      </c>
      <c r="K156" s="12">
        <v>7570</v>
      </c>
      <c r="L156" s="12">
        <v>3028</v>
      </c>
      <c r="M156" s="12">
        <f>Table1[[#This Row],[Revenue]]-Table1[[#This Row],[Cost]]</f>
        <v>4542</v>
      </c>
      <c r="N156" s="8" t="s">
        <v>10</v>
      </c>
      <c r="O156" s="8" t="s">
        <v>10</v>
      </c>
    </row>
    <row r="157" spans="1:15" x14ac:dyDescent="0.2">
      <c r="A157" s="8">
        <v>3</v>
      </c>
      <c r="B157" s="9">
        <v>449939</v>
      </c>
      <c r="C157" s="8" t="str">
        <f t="shared" si="13"/>
        <v>Ice Cream</v>
      </c>
      <c r="D157" s="8" t="s">
        <v>7</v>
      </c>
      <c r="E157" s="8" t="s">
        <v>12</v>
      </c>
      <c r="F157" s="8" t="s">
        <v>36</v>
      </c>
      <c r="G157" s="8" t="str">
        <f t="shared" si="12"/>
        <v>Winter</v>
      </c>
      <c r="H157" s="11">
        <v>43862</v>
      </c>
      <c r="I157" s="8" t="str">
        <f t="shared" si="14"/>
        <v>February</v>
      </c>
      <c r="J157" s="9">
        <v>1865</v>
      </c>
      <c r="K157" s="12">
        <v>7460</v>
      </c>
      <c r="L157" s="12">
        <v>2797.5</v>
      </c>
      <c r="M157" s="12">
        <f>Table1[[#This Row],[Revenue]]-Table1[[#This Row],[Cost]]</f>
        <v>4662.5</v>
      </c>
      <c r="N157" s="8" t="s">
        <v>11</v>
      </c>
      <c r="O157" s="8" t="s">
        <v>10</v>
      </c>
    </row>
    <row r="158" spans="1:15" x14ac:dyDescent="0.2">
      <c r="A158" s="8">
        <v>4</v>
      </c>
      <c r="B158" s="9">
        <v>119027</v>
      </c>
      <c r="C158" s="8" t="str">
        <f t="shared" si="13"/>
        <v>Ice Cream</v>
      </c>
      <c r="D158" s="8" t="s">
        <v>7</v>
      </c>
      <c r="E158" s="8" t="s">
        <v>12</v>
      </c>
      <c r="F158" s="8" t="s">
        <v>36</v>
      </c>
      <c r="G158" s="8" t="str">
        <f t="shared" si="12"/>
        <v>Summer</v>
      </c>
      <c r="H158" s="11">
        <v>43709</v>
      </c>
      <c r="I158" s="8" t="str">
        <f t="shared" si="14"/>
        <v>September</v>
      </c>
      <c r="J158" s="9">
        <v>1834</v>
      </c>
      <c r="K158" s="12">
        <v>7336</v>
      </c>
      <c r="L158" s="12">
        <v>2751</v>
      </c>
      <c r="M158" s="12">
        <f>Table1[[#This Row],[Revenue]]-Table1[[#This Row],[Cost]]</f>
        <v>4585</v>
      </c>
      <c r="N158" s="8" t="s">
        <v>11</v>
      </c>
      <c r="O158" s="8" t="s">
        <v>10</v>
      </c>
    </row>
    <row r="159" spans="1:15" x14ac:dyDescent="0.2">
      <c r="A159" s="8">
        <v>2</v>
      </c>
      <c r="B159" s="9">
        <v>601126</v>
      </c>
      <c r="C159" s="8" t="str">
        <f t="shared" si="13"/>
        <v>Sorbet</v>
      </c>
      <c r="D159" s="8" t="s">
        <v>8</v>
      </c>
      <c r="E159" s="8" t="s">
        <v>12</v>
      </c>
      <c r="F159" s="8" t="s">
        <v>36</v>
      </c>
      <c r="G159" s="8" t="str">
        <f t="shared" si="12"/>
        <v>Fall</v>
      </c>
      <c r="H159" s="11">
        <v>44136</v>
      </c>
      <c r="I159" s="8" t="str">
        <f t="shared" si="14"/>
        <v>November</v>
      </c>
      <c r="J159" s="9">
        <v>2387</v>
      </c>
      <c r="K159" s="12">
        <v>7161</v>
      </c>
      <c r="L159" s="12">
        <v>2983.75</v>
      </c>
      <c r="M159" s="12">
        <f>Table1[[#This Row],[Revenue]]-Table1[[#This Row],[Cost]]</f>
        <v>4177.25</v>
      </c>
      <c r="N159" s="8" t="s">
        <v>10</v>
      </c>
      <c r="O159" s="8" t="s">
        <v>10</v>
      </c>
    </row>
    <row r="160" spans="1:15" x14ac:dyDescent="0.2">
      <c r="A160" s="8">
        <v>3</v>
      </c>
      <c r="B160" s="9">
        <v>317699</v>
      </c>
      <c r="C160" s="8" t="str">
        <f t="shared" si="13"/>
        <v>Ice Cream</v>
      </c>
      <c r="D160" s="8" t="s">
        <v>7</v>
      </c>
      <c r="E160" s="8" t="s">
        <v>12</v>
      </c>
      <c r="F160" s="8" t="s">
        <v>32</v>
      </c>
      <c r="G160" s="8" t="str">
        <f t="shared" si="12"/>
        <v>Winter</v>
      </c>
      <c r="H160" s="11">
        <v>43891</v>
      </c>
      <c r="I160" s="8" t="str">
        <f t="shared" si="14"/>
        <v>March</v>
      </c>
      <c r="J160" s="9">
        <v>1790</v>
      </c>
      <c r="K160" s="12">
        <v>7160</v>
      </c>
      <c r="L160" s="12">
        <v>2685</v>
      </c>
      <c r="M160" s="12">
        <f>Table1[[#This Row],[Revenue]]-Table1[[#This Row],[Cost]]</f>
        <v>4475</v>
      </c>
      <c r="N160" s="8" t="s">
        <v>10</v>
      </c>
      <c r="O160" s="8" t="s">
        <v>10</v>
      </c>
    </row>
    <row r="161" spans="1:15" x14ac:dyDescent="0.2">
      <c r="A161" s="8">
        <v>3</v>
      </c>
      <c r="B161" s="9">
        <v>168032</v>
      </c>
      <c r="C161" s="8" t="str">
        <f t="shared" si="13"/>
        <v>Ice Cream</v>
      </c>
      <c r="D161" s="8" t="s">
        <v>6</v>
      </c>
      <c r="E161" s="8" t="s">
        <v>12</v>
      </c>
      <c r="F161" s="8" t="s">
        <v>36</v>
      </c>
      <c r="G161" s="8" t="str">
        <f t="shared" si="12"/>
        <v>Spring</v>
      </c>
      <c r="H161" s="11">
        <v>43983</v>
      </c>
      <c r="I161" s="8" t="str">
        <f t="shared" si="14"/>
        <v>June</v>
      </c>
      <c r="J161" s="9">
        <v>1190</v>
      </c>
      <c r="K161" s="12">
        <v>7140</v>
      </c>
      <c r="L161" s="12">
        <v>3272.5</v>
      </c>
      <c r="M161" s="12">
        <f>Table1[[#This Row],[Revenue]]-Table1[[#This Row],[Cost]]</f>
        <v>3867.5</v>
      </c>
      <c r="N161" s="8" t="s">
        <v>10</v>
      </c>
      <c r="O161" s="8" t="s">
        <v>10</v>
      </c>
    </row>
    <row r="162" spans="1:15" x14ac:dyDescent="0.2">
      <c r="A162" s="8">
        <v>4</v>
      </c>
      <c r="B162" s="9">
        <v>595670</v>
      </c>
      <c r="C162" s="8" t="str">
        <f t="shared" si="13"/>
        <v>Ice Cream</v>
      </c>
      <c r="D162" s="8" t="s">
        <v>4</v>
      </c>
      <c r="E162" s="8" t="s">
        <v>12</v>
      </c>
      <c r="F162" s="8" t="s">
        <v>36</v>
      </c>
      <c r="G162" s="8" t="str">
        <f t="shared" si="12"/>
        <v>Spring</v>
      </c>
      <c r="H162" s="11">
        <v>43922</v>
      </c>
      <c r="I162" s="8" t="str">
        <f t="shared" si="14"/>
        <v>April</v>
      </c>
      <c r="J162" s="9">
        <v>1414.5</v>
      </c>
      <c r="K162" s="12">
        <v>7072.5</v>
      </c>
      <c r="L162" s="12">
        <v>2829</v>
      </c>
      <c r="M162" s="12">
        <f>Table1[[#This Row],[Revenue]]-Table1[[#This Row],[Cost]]</f>
        <v>4243.5</v>
      </c>
      <c r="N162" s="8" t="s">
        <v>10</v>
      </c>
      <c r="O162" s="8" t="s">
        <v>11</v>
      </c>
    </row>
    <row r="163" spans="1:15" x14ac:dyDescent="0.2">
      <c r="A163" s="8">
        <v>1</v>
      </c>
      <c r="B163" s="9">
        <v>345233</v>
      </c>
      <c r="C163" s="8" t="str">
        <f t="shared" si="13"/>
        <v>Ice Cream</v>
      </c>
      <c r="D163" s="8" t="s">
        <v>7</v>
      </c>
      <c r="E163" s="8" t="s">
        <v>12</v>
      </c>
      <c r="F163" s="8" t="s">
        <v>32</v>
      </c>
      <c r="G163" s="8" t="str">
        <f t="shared" si="12"/>
        <v>Winter</v>
      </c>
      <c r="H163" s="11">
        <v>43891</v>
      </c>
      <c r="I163" s="8" t="str">
        <f t="shared" si="14"/>
        <v>March</v>
      </c>
      <c r="J163" s="9">
        <v>1761</v>
      </c>
      <c r="K163" s="12">
        <v>7044</v>
      </c>
      <c r="L163" s="12">
        <v>2641.5</v>
      </c>
      <c r="M163" s="12">
        <f>Table1[[#This Row],[Revenue]]-Table1[[#This Row],[Cost]]</f>
        <v>4402.5</v>
      </c>
      <c r="N163" s="8" t="s">
        <v>11</v>
      </c>
      <c r="O163" s="8" t="s">
        <v>11</v>
      </c>
    </row>
    <row r="164" spans="1:15" x14ac:dyDescent="0.2">
      <c r="A164" s="8">
        <v>3</v>
      </c>
      <c r="B164" s="9">
        <v>521535</v>
      </c>
      <c r="C164" s="8" t="str">
        <f t="shared" si="13"/>
        <v>Ice Cream</v>
      </c>
      <c r="D164" s="8" t="s">
        <v>4</v>
      </c>
      <c r="E164" s="8" t="s">
        <v>12</v>
      </c>
      <c r="F164" s="8" t="s">
        <v>36</v>
      </c>
      <c r="G164" s="8" t="str">
        <f t="shared" si="12"/>
        <v>Fall</v>
      </c>
      <c r="H164" s="11">
        <v>43770</v>
      </c>
      <c r="I164" s="8" t="str">
        <f t="shared" si="14"/>
        <v>November</v>
      </c>
      <c r="J164" s="9">
        <v>1404</v>
      </c>
      <c r="K164" s="12">
        <v>7020</v>
      </c>
      <c r="L164" s="12">
        <v>2808</v>
      </c>
      <c r="M164" s="12">
        <f>Table1[[#This Row],[Revenue]]-Table1[[#This Row],[Cost]]</f>
        <v>4212</v>
      </c>
      <c r="N164" s="8" t="s">
        <v>10</v>
      </c>
      <c r="O164" s="8" t="s">
        <v>11</v>
      </c>
    </row>
    <row r="165" spans="1:15" x14ac:dyDescent="0.2">
      <c r="A165" s="8">
        <v>3</v>
      </c>
      <c r="B165" s="9">
        <v>504962</v>
      </c>
      <c r="C165" s="8" t="str">
        <f t="shared" si="13"/>
        <v>Ice Cream</v>
      </c>
      <c r="D165" s="8" t="s">
        <v>5</v>
      </c>
      <c r="E165" s="8" t="s">
        <v>12</v>
      </c>
      <c r="F165" s="8" t="s">
        <v>36</v>
      </c>
      <c r="G165" s="8" t="str">
        <f t="shared" si="12"/>
        <v>Fall</v>
      </c>
      <c r="H165" s="11">
        <v>43739</v>
      </c>
      <c r="I165" s="8" t="str">
        <f t="shared" si="14"/>
        <v>October</v>
      </c>
      <c r="J165" s="9">
        <v>1403</v>
      </c>
      <c r="K165" s="12">
        <v>7015</v>
      </c>
      <c r="L165" s="12">
        <v>3086.6000000000004</v>
      </c>
      <c r="M165" s="12">
        <f>Table1[[#This Row],[Revenue]]-Table1[[#This Row],[Cost]]</f>
        <v>3928.3999999999996</v>
      </c>
      <c r="N165" s="8" t="s">
        <v>11</v>
      </c>
      <c r="O165" s="8" t="s">
        <v>10</v>
      </c>
    </row>
    <row r="166" spans="1:15" x14ac:dyDescent="0.2">
      <c r="A166" s="8">
        <v>3</v>
      </c>
      <c r="B166" s="9">
        <v>406234</v>
      </c>
      <c r="C166" s="8" t="str">
        <f t="shared" si="13"/>
        <v>Sorbet</v>
      </c>
      <c r="D166" s="8" t="s">
        <v>8</v>
      </c>
      <c r="E166" s="8" t="s">
        <v>12</v>
      </c>
      <c r="F166" s="8" t="s">
        <v>36</v>
      </c>
      <c r="G166" s="8" t="str">
        <f t="shared" si="12"/>
        <v>Spring</v>
      </c>
      <c r="H166" s="11">
        <v>43983</v>
      </c>
      <c r="I166" s="8" t="str">
        <f t="shared" si="14"/>
        <v>June</v>
      </c>
      <c r="J166" s="9">
        <v>2338</v>
      </c>
      <c r="K166" s="12">
        <v>7014</v>
      </c>
      <c r="L166" s="12">
        <v>2922.5</v>
      </c>
      <c r="M166" s="12">
        <f>Table1[[#This Row],[Revenue]]-Table1[[#This Row],[Cost]]</f>
        <v>4091.5</v>
      </c>
      <c r="N166" s="8" t="s">
        <v>11</v>
      </c>
      <c r="O166" s="8" t="s">
        <v>10</v>
      </c>
    </row>
    <row r="167" spans="1:15" x14ac:dyDescent="0.2">
      <c r="A167" s="8">
        <v>1</v>
      </c>
      <c r="B167" s="9">
        <v>872775</v>
      </c>
      <c r="C167" s="8" t="str">
        <f t="shared" si="13"/>
        <v>Sorbet</v>
      </c>
      <c r="D167" s="8" t="s">
        <v>8</v>
      </c>
      <c r="E167" s="8" t="s">
        <v>12</v>
      </c>
      <c r="F167" s="8" t="s">
        <v>36</v>
      </c>
      <c r="G167" s="8" t="str">
        <f t="shared" si="12"/>
        <v>Fall</v>
      </c>
      <c r="H167" s="11">
        <v>43770</v>
      </c>
      <c r="I167" s="8" t="str">
        <f t="shared" si="14"/>
        <v>November</v>
      </c>
      <c r="J167" s="9">
        <v>2297</v>
      </c>
      <c r="K167" s="12">
        <v>6891</v>
      </c>
      <c r="L167" s="12">
        <v>2871.25</v>
      </c>
      <c r="M167" s="12">
        <f>Table1[[#This Row],[Revenue]]-Table1[[#This Row],[Cost]]</f>
        <v>4019.75</v>
      </c>
      <c r="N167" s="8" t="s">
        <v>11</v>
      </c>
      <c r="O167" s="8" t="s">
        <v>10</v>
      </c>
    </row>
    <row r="168" spans="1:15" x14ac:dyDescent="0.2">
      <c r="A168" s="8">
        <v>2</v>
      </c>
      <c r="B168" s="9">
        <v>540189</v>
      </c>
      <c r="C168" s="8" t="str">
        <f t="shared" si="13"/>
        <v>Sorbet</v>
      </c>
      <c r="D168" s="8" t="s">
        <v>8</v>
      </c>
      <c r="E168" s="8" t="s">
        <v>12</v>
      </c>
      <c r="F168" s="8" t="s">
        <v>36</v>
      </c>
      <c r="G168" s="8" t="str">
        <f t="shared" si="12"/>
        <v>Fall</v>
      </c>
      <c r="H168" s="11">
        <v>43739</v>
      </c>
      <c r="I168" s="8" t="str">
        <f t="shared" si="14"/>
        <v>October</v>
      </c>
      <c r="J168" s="9">
        <v>2294</v>
      </c>
      <c r="K168" s="12">
        <v>6882</v>
      </c>
      <c r="L168" s="12">
        <v>2867.5</v>
      </c>
      <c r="M168" s="12">
        <f>Table1[[#This Row],[Revenue]]-Table1[[#This Row],[Cost]]</f>
        <v>4014.5</v>
      </c>
      <c r="N168" s="8" t="s">
        <v>11</v>
      </c>
      <c r="O168" s="8" t="s">
        <v>10</v>
      </c>
    </row>
    <row r="169" spans="1:15" x14ac:dyDescent="0.2">
      <c r="A169" s="8">
        <v>4</v>
      </c>
      <c r="B169" s="9">
        <v>545954</v>
      </c>
      <c r="C169" s="8" t="str">
        <f t="shared" si="13"/>
        <v>Ice Cream</v>
      </c>
      <c r="D169" s="8" t="s">
        <v>5</v>
      </c>
      <c r="E169" s="8" t="s">
        <v>12</v>
      </c>
      <c r="F169" s="8" t="s">
        <v>37</v>
      </c>
      <c r="G169" s="8" t="str">
        <f t="shared" si="12"/>
        <v>Fall</v>
      </c>
      <c r="H169" s="11">
        <v>43800</v>
      </c>
      <c r="I169" s="8" t="str">
        <f t="shared" si="14"/>
        <v>December</v>
      </c>
      <c r="J169" s="9">
        <v>1375</v>
      </c>
      <c r="K169" s="12">
        <v>6875</v>
      </c>
      <c r="L169" s="12">
        <v>3025.0000000000005</v>
      </c>
      <c r="M169" s="12">
        <f>Table1[[#This Row],[Revenue]]-Table1[[#This Row],[Cost]]</f>
        <v>3849.9999999999995</v>
      </c>
      <c r="N169" s="8" t="s">
        <v>11</v>
      </c>
      <c r="O169" s="8" t="s">
        <v>10</v>
      </c>
    </row>
    <row r="170" spans="1:15" x14ac:dyDescent="0.2">
      <c r="A170" s="8">
        <v>5</v>
      </c>
      <c r="B170" s="9">
        <v>560670</v>
      </c>
      <c r="C170" s="8" t="str">
        <f t="shared" si="13"/>
        <v>Ice Cream</v>
      </c>
      <c r="D170" s="8" t="s">
        <v>5</v>
      </c>
      <c r="E170" s="8" t="s">
        <v>12</v>
      </c>
      <c r="F170" s="8" t="s">
        <v>37</v>
      </c>
      <c r="G170" s="8" t="str">
        <f t="shared" ref="G170:G203" si="15">IF(AND(H170&gt;=DATE(YEAR(H170),1,1),H170&lt;=DATE(YEAR(H170),3,20)), "Winter",
IF(AND(H170&gt;=DATE(YEAR(H170),3,21),H170&lt;=DATE(YEAR(H170),6,20)), "Spring",
IF(AND(H170&gt;=DATE(YEAR(H170),6,21),H170&lt;=DATE(YEAR(H170),9,22)), "Summer", "Fall")))</f>
        <v>Fall</v>
      </c>
      <c r="H170" s="11">
        <v>44166</v>
      </c>
      <c r="I170" s="8" t="str">
        <f t="shared" si="14"/>
        <v>December</v>
      </c>
      <c r="J170" s="9">
        <v>1372</v>
      </c>
      <c r="K170" s="12">
        <v>6860</v>
      </c>
      <c r="L170" s="12">
        <v>3018.4</v>
      </c>
      <c r="M170" s="12">
        <f>Table1[[#This Row],[Revenue]]-Table1[[#This Row],[Cost]]</f>
        <v>3841.6</v>
      </c>
      <c r="N170" s="8" t="s">
        <v>10</v>
      </c>
      <c r="O170" s="8" t="s">
        <v>10</v>
      </c>
    </row>
    <row r="171" spans="1:15" x14ac:dyDescent="0.2">
      <c r="A171" s="8">
        <v>4</v>
      </c>
      <c r="B171" s="9">
        <v>713958</v>
      </c>
      <c r="C171" s="8" t="str">
        <f t="shared" si="13"/>
        <v>Ice Cream</v>
      </c>
      <c r="D171" s="8" t="s">
        <v>4</v>
      </c>
      <c r="E171" s="8" t="s">
        <v>12</v>
      </c>
      <c r="F171" s="8" t="s">
        <v>37</v>
      </c>
      <c r="G171" s="8" t="str">
        <f t="shared" si="15"/>
        <v>Summer</v>
      </c>
      <c r="H171" s="11">
        <v>44013</v>
      </c>
      <c r="I171" s="8" t="str">
        <f t="shared" si="14"/>
        <v>July</v>
      </c>
      <c r="J171" s="9">
        <v>1369.5</v>
      </c>
      <c r="K171" s="12">
        <v>6847.5</v>
      </c>
      <c r="L171" s="12">
        <v>2739</v>
      </c>
      <c r="M171" s="12">
        <f>Table1[[#This Row],[Revenue]]-Table1[[#This Row],[Cost]]</f>
        <v>4108.5</v>
      </c>
      <c r="N171" s="8" t="s">
        <v>10</v>
      </c>
      <c r="O171" s="8" t="s">
        <v>10</v>
      </c>
    </row>
    <row r="172" spans="1:15" x14ac:dyDescent="0.2">
      <c r="A172" s="8">
        <v>3</v>
      </c>
      <c r="B172" s="9">
        <v>418690</v>
      </c>
      <c r="C172" s="8" t="str">
        <f t="shared" si="13"/>
        <v>Ice Cream</v>
      </c>
      <c r="D172" s="8" t="s">
        <v>4</v>
      </c>
      <c r="E172" s="8" t="s">
        <v>12</v>
      </c>
      <c r="F172" s="8" t="s">
        <v>37</v>
      </c>
      <c r="G172" s="8" t="str">
        <f t="shared" si="15"/>
        <v>Spring</v>
      </c>
      <c r="H172" s="11">
        <v>43983</v>
      </c>
      <c r="I172" s="8" t="str">
        <f t="shared" si="14"/>
        <v>June</v>
      </c>
      <c r="J172" s="9">
        <v>1366</v>
      </c>
      <c r="K172" s="12">
        <v>6830</v>
      </c>
      <c r="L172" s="12">
        <v>2732</v>
      </c>
      <c r="M172" s="12">
        <f>Table1[[#This Row],[Revenue]]-Table1[[#This Row],[Cost]]</f>
        <v>4098</v>
      </c>
      <c r="N172" s="8" t="s">
        <v>11</v>
      </c>
      <c r="O172" s="8" t="s">
        <v>10</v>
      </c>
    </row>
    <row r="173" spans="1:15" x14ac:dyDescent="0.2">
      <c r="A173" s="8">
        <v>3</v>
      </c>
      <c r="B173" s="9">
        <v>277131</v>
      </c>
      <c r="C173" s="8" t="str">
        <f t="shared" si="13"/>
        <v>Ice Cream</v>
      </c>
      <c r="D173" s="8" t="s">
        <v>5</v>
      </c>
      <c r="E173" s="8" t="s">
        <v>12</v>
      </c>
      <c r="F173" s="8" t="s">
        <v>32</v>
      </c>
      <c r="G173" s="8" t="str">
        <f t="shared" si="15"/>
        <v>Spring</v>
      </c>
      <c r="H173" s="11">
        <v>43983</v>
      </c>
      <c r="I173" s="8" t="str">
        <f t="shared" si="14"/>
        <v>June</v>
      </c>
      <c r="J173" s="9">
        <v>1366</v>
      </c>
      <c r="K173" s="12">
        <v>6830</v>
      </c>
      <c r="L173" s="12">
        <v>3005.2000000000003</v>
      </c>
      <c r="M173" s="12">
        <f>Table1[[#This Row],[Revenue]]-Table1[[#This Row],[Cost]]</f>
        <v>3824.7999999999997</v>
      </c>
      <c r="N173" s="8" t="s">
        <v>11</v>
      </c>
      <c r="O173" s="8" t="s">
        <v>10</v>
      </c>
    </row>
    <row r="174" spans="1:15" x14ac:dyDescent="0.2">
      <c r="A174" s="8">
        <v>3</v>
      </c>
      <c r="B174" s="9">
        <v>781275</v>
      </c>
      <c r="C174" s="8" t="str">
        <f t="shared" si="13"/>
        <v>Ice Cream</v>
      </c>
      <c r="D174" s="8" t="s">
        <v>4</v>
      </c>
      <c r="E174" s="8" t="s">
        <v>12</v>
      </c>
      <c r="F174" s="8" t="s">
        <v>32</v>
      </c>
      <c r="G174" s="8" t="str">
        <f t="shared" si="15"/>
        <v>Fall</v>
      </c>
      <c r="H174" s="11">
        <v>44136</v>
      </c>
      <c r="I174" s="8" t="str">
        <f t="shared" si="14"/>
        <v>November</v>
      </c>
      <c r="J174" s="9">
        <v>1366</v>
      </c>
      <c r="K174" s="12">
        <v>6830</v>
      </c>
      <c r="L174" s="12">
        <v>2732</v>
      </c>
      <c r="M174" s="12">
        <f>Table1[[#This Row],[Revenue]]-Table1[[#This Row],[Cost]]</f>
        <v>4098</v>
      </c>
      <c r="N174" s="8" t="s">
        <v>10</v>
      </c>
      <c r="O174" s="8" t="s">
        <v>10</v>
      </c>
    </row>
    <row r="175" spans="1:15" x14ac:dyDescent="0.2">
      <c r="A175" s="8">
        <v>3</v>
      </c>
      <c r="B175" s="9">
        <v>223911</v>
      </c>
      <c r="C175" s="8" t="str">
        <f t="shared" si="13"/>
        <v>Ice Cream</v>
      </c>
      <c r="D175" s="8" t="s">
        <v>6</v>
      </c>
      <c r="E175" s="8" t="s">
        <v>12</v>
      </c>
      <c r="F175" s="8" t="s">
        <v>37</v>
      </c>
      <c r="G175" s="8" t="str">
        <f t="shared" si="15"/>
        <v>Spring</v>
      </c>
      <c r="H175" s="11">
        <v>43983</v>
      </c>
      <c r="I175" s="8" t="str">
        <f t="shared" si="14"/>
        <v>June</v>
      </c>
      <c r="J175" s="9">
        <v>1135</v>
      </c>
      <c r="K175" s="12">
        <v>6810</v>
      </c>
      <c r="L175" s="12">
        <v>3121.25</v>
      </c>
      <c r="M175" s="12">
        <f>Table1[[#This Row],[Revenue]]-Table1[[#This Row],[Cost]]</f>
        <v>3688.75</v>
      </c>
      <c r="N175" s="8" t="s">
        <v>11</v>
      </c>
      <c r="O175" s="8" t="s">
        <v>10</v>
      </c>
    </row>
    <row r="176" spans="1:15" x14ac:dyDescent="0.2">
      <c r="A176" s="8">
        <v>5</v>
      </c>
      <c r="B176" s="9">
        <v>816536</v>
      </c>
      <c r="C176" s="8" t="str">
        <f t="shared" si="13"/>
        <v>Ice Cream</v>
      </c>
      <c r="D176" s="8" t="s">
        <v>4</v>
      </c>
      <c r="E176" s="8" t="s">
        <v>12</v>
      </c>
      <c r="F176" s="8" t="s">
        <v>37</v>
      </c>
      <c r="G176" s="8" t="str">
        <f t="shared" si="15"/>
        <v>Fall</v>
      </c>
      <c r="H176" s="11">
        <v>44166</v>
      </c>
      <c r="I176" s="8" t="str">
        <f t="shared" si="14"/>
        <v>December</v>
      </c>
      <c r="J176" s="9">
        <v>1362</v>
      </c>
      <c r="K176" s="12">
        <v>6810</v>
      </c>
      <c r="L176" s="12">
        <v>2724</v>
      </c>
      <c r="M176" s="12">
        <f>Table1[[#This Row],[Revenue]]-Table1[[#This Row],[Cost]]</f>
        <v>4086</v>
      </c>
      <c r="N176" s="8" t="s">
        <v>10</v>
      </c>
      <c r="O176" s="8" t="s">
        <v>10</v>
      </c>
    </row>
    <row r="177" spans="1:15" x14ac:dyDescent="0.2">
      <c r="A177" s="8">
        <v>2</v>
      </c>
      <c r="B177" s="9">
        <v>259455</v>
      </c>
      <c r="C177" s="8" t="str">
        <f t="shared" si="13"/>
        <v>Ice Cream</v>
      </c>
      <c r="D177" s="8" t="s">
        <v>4</v>
      </c>
      <c r="E177" s="8" t="s">
        <v>12</v>
      </c>
      <c r="F177" s="8" t="s">
        <v>37</v>
      </c>
      <c r="G177" s="8" t="str">
        <f t="shared" si="15"/>
        <v>Fall</v>
      </c>
      <c r="H177" s="11">
        <v>44136</v>
      </c>
      <c r="I177" s="8" t="str">
        <f t="shared" si="14"/>
        <v>November</v>
      </c>
      <c r="J177" s="9">
        <v>1359</v>
      </c>
      <c r="K177" s="12">
        <v>6795</v>
      </c>
      <c r="L177" s="12">
        <v>2718</v>
      </c>
      <c r="M177" s="12">
        <f>Table1[[#This Row],[Revenue]]-Table1[[#This Row],[Cost]]</f>
        <v>4077</v>
      </c>
      <c r="N177" s="8" t="s">
        <v>11</v>
      </c>
      <c r="O177" s="8" t="s">
        <v>10</v>
      </c>
    </row>
    <row r="178" spans="1:15" x14ac:dyDescent="0.2">
      <c r="A178" s="8">
        <v>2</v>
      </c>
      <c r="B178" s="9">
        <v>205484</v>
      </c>
      <c r="C178" s="8" t="str">
        <f t="shared" si="13"/>
        <v>Ice Cream</v>
      </c>
      <c r="D178" s="8" t="s">
        <v>4</v>
      </c>
      <c r="E178" s="8" t="s">
        <v>12</v>
      </c>
      <c r="F178" s="8" t="s">
        <v>37</v>
      </c>
      <c r="G178" s="8" t="str">
        <f t="shared" si="15"/>
        <v>Fall</v>
      </c>
      <c r="H178" s="11">
        <v>44136</v>
      </c>
      <c r="I178" s="8" t="str">
        <f t="shared" si="14"/>
        <v>November</v>
      </c>
      <c r="J178" s="9">
        <v>1324</v>
      </c>
      <c r="K178" s="12">
        <v>6620</v>
      </c>
      <c r="L178" s="12">
        <v>2648</v>
      </c>
      <c r="M178" s="12">
        <f>Table1[[#This Row],[Revenue]]-Table1[[#This Row],[Cost]]</f>
        <v>3972</v>
      </c>
      <c r="N178" s="8" t="s">
        <v>10</v>
      </c>
      <c r="O178" s="8" t="s">
        <v>11</v>
      </c>
    </row>
    <row r="179" spans="1:15" x14ac:dyDescent="0.2">
      <c r="A179" s="8">
        <v>2</v>
      </c>
      <c r="B179" s="9">
        <v>246621</v>
      </c>
      <c r="C179" s="8" t="str">
        <f t="shared" si="13"/>
        <v>Sorbet</v>
      </c>
      <c r="D179" s="8" t="s">
        <v>8</v>
      </c>
      <c r="E179" s="8" t="s">
        <v>12</v>
      </c>
      <c r="F179" s="8" t="s">
        <v>37</v>
      </c>
      <c r="G179" s="8" t="str">
        <f t="shared" si="15"/>
        <v>Spring</v>
      </c>
      <c r="H179" s="11">
        <v>43983</v>
      </c>
      <c r="I179" s="8" t="str">
        <f t="shared" si="14"/>
        <v>June</v>
      </c>
      <c r="J179" s="9">
        <v>2178</v>
      </c>
      <c r="K179" s="12">
        <v>6534</v>
      </c>
      <c r="L179" s="12">
        <v>2722.5</v>
      </c>
      <c r="M179" s="12">
        <f>Table1[[#This Row],[Revenue]]-Table1[[#This Row],[Cost]]</f>
        <v>3811.5</v>
      </c>
      <c r="N179" s="8" t="s">
        <v>10</v>
      </c>
      <c r="O179" s="8" t="s">
        <v>11</v>
      </c>
    </row>
    <row r="180" spans="1:15" x14ac:dyDescent="0.2">
      <c r="A180" s="8">
        <v>1</v>
      </c>
      <c r="B180" s="9">
        <v>144559</v>
      </c>
      <c r="C180" s="8" t="str">
        <f t="shared" si="13"/>
        <v>Sorbet</v>
      </c>
      <c r="D180" s="8" t="s">
        <v>8</v>
      </c>
      <c r="E180" s="8" t="s">
        <v>12</v>
      </c>
      <c r="F180" s="8" t="s">
        <v>37</v>
      </c>
      <c r="G180" s="8" t="str">
        <f t="shared" si="15"/>
        <v>Fall</v>
      </c>
      <c r="H180" s="11">
        <v>44105</v>
      </c>
      <c r="I180" s="8" t="str">
        <f t="shared" si="14"/>
        <v>October</v>
      </c>
      <c r="J180" s="9">
        <v>2177</v>
      </c>
      <c r="K180" s="12">
        <v>6531</v>
      </c>
      <c r="L180" s="12">
        <v>2721.25</v>
      </c>
      <c r="M180" s="12">
        <f>Table1[[#This Row],[Revenue]]-Table1[[#This Row],[Cost]]</f>
        <v>3809.75</v>
      </c>
      <c r="N180" s="8" t="s">
        <v>11</v>
      </c>
      <c r="O180" s="8" t="s">
        <v>11</v>
      </c>
    </row>
    <row r="181" spans="1:15" x14ac:dyDescent="0.2">
      <c r="A181" s="8">
        <v>5</v>
      </c>
      <c r="B181" s="9">
        <v>833644</v>
      </c>
      <c r="C181" s="8" t="str">
        <f t="shared" si="13"/>
        <v>Ice Cream</v>
      </c>
      <c r="D181" s="8" t="s">
        <v>4</v>
      </c>
      <c r="E181" s="8" t="s">
        <v>12</v>
      </c>
      <c r="F181" s="8" t="s">
        <v>37</v>
      </c>
      <c r="G181" s="8" t="str">
        <f t="shared" si="15"/>
        <v>Winter</v>
      </c>
      <c r="H181" s="11">
        <v>43862</v>
      </c>
      <c r="I181" s="8" t="str">
        <f t="shared" si="14"/>
        <v>February</v>
      </c>
      <c r="J181" s="9">
        <v>1303</v>
      </c>
      <c r="K181" s="12">
        <v>6515</v>
      </c>
      <c r="L181" s="12">
        <v>2606</v>
      </c>
      <c r="M181" s="12">
        <f>Table1[[#This Row],[Revenue]]-Table1[[#This Row],[Cost]]</f>
        <v>3909</v>
      </c>
      <c r="N181" s="8" t="s">
        <v>11</v>
      </c>
      <c r="O181" s="8" t="s">
        <v>11</v>
      </c>
    </row>
    <row r="182" spans="1:15" x14ac:dyDescent="0.2">
      <c r="A182" s="8">
        <v>2</v>
      </c>
      <c r="B182" s="9">
        <v>765978</v>
      </c>
      <c r="C182" s="8" t="str">
        <f t="shared" si="13"/>
        <v>Sorbet</v>
      </c>
      <c r="D182" s="8" t="s">
        <v>9</v>
      </c>
      <c r="E182" s="8" t="s">
        <v>12</v>
      </c>
      <c r="F182" s="8" t="s">
        <v>37</v>
      </c>
      <c r="G182" s="8" t="str">
        <f t="shared" si="15"/>
        <v>Fall</v>
      </c>
      <c r="H182" s="11">
        <v>44166</v>
      </c>
      <c r="I182" s="8" t="str">
        <f t="shared" si="14"/>
        <v>December</v>
      </c>
      <c r="J182" s="9">
        <v>1084</v>
      </c>
      <c r="K182" s="12">
        <v>6504</v>
      </c>
      <c r="L182" s="12">
        <v>2981</v>
      </c>
      <c r="M182" s="12">
        <f>Table1[[#This Row],[Revenue]]-Table1[[#This Row],[Cost]]</f>
        <v>3523</v>
      </c>
      <c r="N182" s="8" t="s">
        <v>11</v>
      </c>
      <c r="O182" s="8" t="s">
        <v>11</v>
      </c>
    </row>
    <row r="183" spans="1:15" x14ac:dyDescent="0.2">
      <c r="A183" s="8">
        <v>5</v>
      </c>
      <c r="B183" s="9">
        <v>823956</v>
      </c>
      <c r="C183" s="8" t="str">
        <f t="shared" si="13"/>
        <v>Sorbet</v>
      </c>
      <c r="D183" s="8" t="s">
        <v>8</v>
      </c>
      <c r="E183" s="8" t="s">
        <v>12</v>
      </c>
      <c r="F183" s="8" t="s">
        <v>44</v>
      </c>
      <c r="G183" s="8" t="str">
        <f t="shared" si="15"/>
        <v>Fall</v>
      </c>
      <c r="H183" s="11">
        <v>43739</v>
      </c>
      <c r="I183" s="8" t="str">
        <f t="shared" si="14"/>
        <v>October</v>
      </c>
      <c r="J183" s="9">
        <v>2167</v>
      </c>
      <c r="K183" s="12">
        <v>6501</v>
      </c>
      <c r="L183" s="12">
        <v>2708.75</v>
      </c>
      <c r="M183" s="12">
        <f>Table1[[#This Row],[Revenue]]-Table1[[#This Row],[Cost]]</f>
        <v>3792.25</v>
      </c>
      <c r="N183" s="8" t="s">
        <v>10</v>
      </c>
      <c r="O183" s="8" t="s">
        <v>10</v>
      </c>
    </row>
    <row r="184" spans="1:15" x14ac:dyDescent="0.2">
      <c r="A184" s="8">
        <v>4</v>
      </c>
      <c r="B184" s="9">
        <v>776532</v>
      </c>
      <c r="C184" s="8" t="str">
        <f t="shared" si="13"/>
        <v>Ice Cream</v>
      </c>
      <c r="D184" s="8" t="s">
        <v>4</v>
      </c>
      <c r="E184" s="8" t="s">
        <v>12</v>
      </c>
      <c r="F184" s="8" t="s">
        <v>44</v>
      </c>
      <c r="G184" s="8" t="str">
        <f t="shared" si="15"/>
        <v>Fall</v>
      </c>
      <c r="H184" s="11">
        <v>44105</v>
      </c>
      <c r="I184" s="8" t="str">
        <f t="shared" si="14"/>
        <v>October</v>
      </c>
      <c r="J184" s="9">
        <v>1295</v>
      </c>
      <c r="K184" s="12">
        <v>6475</v>
      </c>
      <c r="L184" s="12">
        <v>2590</v>
      </c>
      <c r="M184" s="12">
        <f>Table1[[#This Row],[Revenue]]-Table1[[#This Row],[Cost]]</f>
        <v>3885</v>
      </c>
      <c r="N184" s="8" t="s">
        <v>11</v>
      </c>
      <c r="O184" s="8" t="s">
        <v>10</v>
      </c>
    </row>
    <row r="185" spans="1:15" x14ac:dyDescent="0.2">
      <c r="A185" s="8">
        <v>3</v>
      </c>
      <c r="B185" s="9">
        <v>786700</v>
      </c>
      <c r="C185" s="8" t="str">
        <f t="shared" si="13"/>
        <v>Sorbet</v>
      </c>
      <c r="D185" s="8" t="s">
        <v>9</v>
      </c>
      <c r="E185" s="8" t="s">
        <v>12</v>
      </c>
      <c r="F185" s="8" t="s">
        <v>44</v>
      </c>
      <c r="G185" s="8" t="str">
        <f t="shared" si="15"/>
        <v>Spring</v>
      </c>
      <c r="H185" s="11">
        <v>43983</v>
      </c>
      <c r="I185" s="8" t="str">
        <f t="shared" si="14"/>
        <v>June</v>
      </c>
      <c r="J185" s="9">
        <v>1282</v>
      </c>
      <c r="K185" s="12">
        <v>6410</v>
      </c>
      <c r="L185" s="12">
        <v>2820.4</v>
      </c>
      <c r="M185" s="12">
        <f>Table1[[#This Row],[Revenue]]-Table1[[#This Row],[Cost]]</f>
        <v>3589.6</v>
      </c>
      <c r="N185" s="8" t="s">
        <v>11</v>
      </c>
      <c r="O185" s="8" t="s">
        <v>10</v>
      </c>
    </row>
    <row r="186" spans="1:15" x14ac:dyDescent="0.2">
      <c r="A186" s="8">
        <v>4</v>
      </c>
      <c r="B186" s="9">
        <v>711362</v>
      </c>
      <c r="C186" s="8" t="str">
        <f t="shared" si="13"/>
        <v>Sorbet</v>
      </c>
      <c r="D186" s="8" t="s">
        <v>8</v>
      </c>
      <c r="E186" s="8" t="s">
        <v>12</v>
      </c>
      <c r="F186" s="8" t="s">
        <v>44</v>
      </c>
      <c r="G186" s="8" t="str">
        <f t="shared" si="15"/>
        <v>Summer</v>
      </c>
      <c r="H186" s="11">
        <v>44075</v>
      </c>
      <c r="I186" s="8" t="str">
        <f t="shared" si="14"/>
        <v>September</v>
      </c>
      <c r="J186" s="9">
        <v>2134</v>
      </c>
      <c r="K186" s="12">
        <v>6402</v>
      </c>
      <c r="L186" s="12">
        <v>2667.5</v>
      </c>
      <c r="M186" s="12">
        <f>Table1[[#This Row],[Revenue]]-Table1[[#This Row],[Cost]]</f>
        <v>3734.5</v>
      </c>
      <c r="N186" s="8" t="s">
        <v>11</v>
      </c>
      <c r="O186" s="8" t="s">
        <v>11</v>
      </c>
    </row>
    <row r="187" spans="1:15" x14ac:dyDescent="0.2">
      <c r="A187" s="8">
        <v>2</v>
      </c>
      <c r="B187" s="9">
        <v>644843</v>
      </c>
      <c r="C187" s="8" t="str">
        <f t="shared" ref="C187:C220" si="16">IF(OR(D187="Lemon", D187="Strawberry"), "Sorbet", "Ice Cream")</f>
        <v>Sorbet</v>
      </c>
      <c r="D187" s="8" t="s">
        <v>8</v>
      </c>
      <c r="E187" s="8" t="s">
        <v>12</v>
      </c>
      <c r="F187" s="8" t="s">
        <v>44</v>
      </c>
      <c r="G187" s="8" t="str">
        <f t="shared" si="15"/>
        <v>Spring</v>
      </c>
      <c r="H187" s="11">
        <v>43952</v>
      </c>
      <c r="I187" s="8" t="str">
        <f t="shared" ref="I187:I220" si="17">TEXT(H187,"mmmm")</f>
        <v>May</v>
      </c>
      <c r="J187" s="9">
        <v>2109</v>
      </c>
      <c r="K187" s="12">
        <v>6327</v>
      </c>
      <c r="L187" s="12">
        <v>2636.25</v>
      </c>
      <c r="M187" s="12">
        <f>Table1[[#This Row],[Revenue]]-Table1[[#This Row],[Cost]]</f>
        <v>3690.75</v>
      </c>
      <c r="N187" s="8" t="s">
        <v>11</v>
      </c>
      <c r="O187" s="8" t="s">
        <v>11</v>
      </c>
    </row>
    <row r="188" spans="1:15" x14ac:dyDescent="0.2">
      <c r="A188" s="8">
        <v>3</v>
      </c>
      <c r="B188" s="9">
        <v>428676</v>
      </c>
      <c r="C188" s="8" t="str">
        <f t="shared" si="16"/>
        <v>Ice Cream</v>
      </c>
      <c r="D188" s="8" t="s">
        <v>4</v>
      </c>
      <c r="E188" s="8" t="s">
        <v>12</v>
      </c>
      <c r="F188" s="8" t="s">
        <v>44</v>
      </c>
      <c r="G188" s="8" t="str">
        <f t="shared" si="15"/>
        <v>Spring</v>
      </c>
      <c r="H188" s="11">
        <v>43922</v>
      </c>
      <c r="I188" s="8" t="str">
        <f t="shared" si="17"/>
        <v>April</v>
      </c>
      <c r="J188" s="9">
        <v>1259</v>
      </c>
      <c r="K188" s="12">
        <v>6295</v>
      </c>
      <c r="L188" s="12">
        <v>2518</v>
      </c>
      <c r="M188" s="12">
        <f>Table1[[#This Row],[Revenue]]-Table1[[#This Row],[Cost]]</f>
        <v>3777</v>
      </c>
      <c r="N188" s="8" t="s">
        <v>11</v>
      </c>
      <c r="O188" s="8" t="s">
        <v>11</v>
      </c>
    </row>
    <row r="189" spans="1:15" x14ac:dyDescent="0.2">
      <c r="A189" s="8">
        <v>3</v>
      </c>
      <c r="B189" s="9">
        <v>607051</v>
      </c>
      <c r="C189" s="8" t="str">
        <f t="shared" si="16"/>
        <v>Ice Cream</v>
      </c>
      <c r="D189" s="8" t="s">
        <v>7</v>
      </c>
      <c r="E189" s="8" t="s">
        <v>12</v>
      </c>
      <c r="F189" s="8" t="s">
        <v>44</v>
      </c>
      <c r="G189" s="8" t="str">
        <f t="shared" si="15"/>
        <v>Fall</v>
      </c>
      <c r="H189" s="11">
        <v>43770</v>
      </c>
      <c r="I189" s="8" t="str">
        <f t="shared" si="17"/>
        <v>November</v>
      </c>
      <c r="J189" s="9">
        <v>1560</v>
      </c>
      <c r="K189" s="12">
        <v>6240</v>
      </c>
      <c r="L189" s="12">
        <v>2340</v>
      </c>
      <c r="M189" s="12">
        <f>Table1[[#This Row],[Revenue]]-Table1[[#This Row],[Cost]]</f>
        <v>3900</v>
      </c>
      <c r="N189" s="8" t="s">
        <v>10</v>
      </c>
      <c r="O189" s="8" t="s">
        <v>11</v>
      </c>
    </row>
    <row r="190" spans="1:15" x14ac:dyDescent="0.2">
      <c r="A190" s="8">
        <v>4</v>
      </c>
      <c r="B190" s="9">
        <v>495847</v>
      </c>
      <c r="C190" s="8" t="str">
        <f t="shared" si="16"/>
        <v>Ice Cream</v>
      </c>
      <c r="D190" s="8" t="s">
        <v>7</v>
      </c>
      <c r="E190" s="8" t="s">
        <v>12</v>
      </c>
      <c r="F190" s="8" t="s">
        <v>44</v>
      </c>
      <c r="G190" s="8" t="str">
        <f t="shared" si="15"/>
        <v>Summer</v>
      </c>
      <c r="H190" s="11">
        <v>44044</v>
      </c>
      <c r="I190" s="8" t="str">
        <f t="shared" si="17"/>
        <v>August</v>
      </c>
      <c r="J190" s="9">
        <v>1540</v>
      </c>
      <c r="K190" s="12">
        <v>6160</v>
      </c>
      <c r="L190" s="12">
        <v>2310</v>
      </c>
      <c r="M190" s="12">
        <f>Table1[[#This Row],[Revenue]]-Table1[[#This Row],[Cost]]</f>
        <v>3850</v>
      </c>
      <c r="N190" s="8" t="s">
        <v>10</v>
      </c>
      <c r="O190" s="8" t="s">
        <v>10</v>
      </c>
    </row>
    <row r="191" spans="1:15" x14ac:dyDescent="0.2">
      <c r="A191" s="8">
        <v>3</v>
      </c>
      <c r="B191" s="9">
        <v>697895</v>
      </c>
      <c r="C191" s="8" t="str">
        <f t="shared" si="16"/>
        <v>Sorbet</v>
      </c>
      <c r="D191" s="8" t="s">
        <v>9</v>
      </c>
      <c r="E191" s="8" t="s">
        <v>12</v>
      </c>
      <c r="F191" s="8" t="s">
        <v>44</v>
      </c>
      <c r="G191" s="8" t="str">
        <f t="shared" si="15"/>
        <v>Fall</v>
      </c>
      <c r="H191" s="11">
        <v>43739</v>
      </c>
      <c r="I191" s="8" t="str">
        <f t="shared" si="17"/>
        <v>October</v>
      </c>
      <c r="J191" s="9">
        <v>1228</v>
      </c>
      <c r="K191" s="12">
        <v>6140</v>
      </c>
      <c r="L191" s="12">
        <v>2456</v>
      </c>
      <c r="M191" s="12">
        <f>Table1[[#This Row],[Revenue]]-Table1[[#This Row],[Cost]]</f>
        <v>3684</v>
      </c>
      <c r="N191" s="8" t="s">
        <v>10</v>
      </c>
      <c r="O191" s="8" t="s">
        <v>11</v>
      </c>
    </row>
    <row r="192" spans="1:15" x14ac:dyDescent="0.2">
      <c r="A192" s="8">
        <v>3</v>
      </c>
      <c r="B192" s="9">
        <v>199710</v>
      </c>
      <c r="C192" s="8" t="str">
        <f t="shared" si="16"/>
        <v>Ice Cream</v>
      </c>
      <c r="D192" s="8" t="s">
        <v>7</v>
      </c>
      <c r="E192" s="8" t="s">
        <v>12</v>
      </c>
      <c r="F192" s="8" t="s">
        <v>32</v>
      </c>
      <c r="G192" s="8" t="str">
        <f t="shared" si="15"/>
        <v>Fall</v>
      </c>
      <c r="H192" s="11">
        <v>44136</v>
      </c>
      <c r="I192" s="8" t="str">
        <f t="shared" si="17"/>
        <v>November</v>
      </c>
      <c r="J192" s="9">
        <v>1513</v>
      </c>
      <c r="K192" s="12">
        <v>6052</v>
      </c>
      <c r="L192" s="12">
        <v>2269.5</v>
      </c>
      <c r="M192" s="12">
        <f>Table1[[#This Row],[Revenue]]-Table1[[#This Row],[Cost]]</f>
        <v>3782.5</v>
      </c>
      <c r="N192" s="8" t="s">
        <v>10</v>
      </c>
      <c r="O192" s="8" t="s">
        <v>11</v>
      </c>
    </row>
    <row r="193" spans="1:15" x14ac:dyDescent="0.2">
      <c r="A193" s="8">
        <v>4</v>
      </c>
      <c r="B193" s="9">
        <v>552346</v>
      </c>
      <c r="C193" s="8" t="str">
        <f t="shared" si="16"/>
        <v>Ice Cream</v>
      </c>
      <c r="D193" s="8" t="s">
        <v>6</v>
      </c>
      <c r="E193" s="8" t="s">
        <v>12</v>
      </c>
      <c r="F193" s="8" t="s">
        <v>32</v>
      </c>
      <c r="G193" s="8" t="str">
        <f t="shared" si="15"/>
        <v>Spring</v>
      </c>
      <c r="H193" s="11">
        <v>43983</v>
      </c>
      <c r="I193" s="8" t="str">
        <f t="shared" si="17"/>
        <v>June</v>
      </c>
      <c r="J193" s="9">
        <v>1006</v>
      </c>
      <c r="K193" s="12">
        <v>6036</v>
      </c>
      <c r="L193" s="12">
        <v>2766.5</v>
      </c>
      <c r="M193" s="12">
        <f>Table1[[#This Row],[Revenue]]-Table1[[#This Row],[Cost]]</f>
        <v>3269.5</v>
      </c>
      <c r="N193" s="8" t="s">
        <v>11</v>
      </c>
      <c r="O193" s="8" t="s">
        <v>11</v>
      </c>
    </row>
    <row r="194" spans="1:15" x14ac:dyDescent="0.2">
      <c r="A194" s="8">
        <v>5</v>
      </c>
      <c r="B194" s="9">
        <v>263637</v>
      </c>
      <c r="C194" s="8" t="str">
        <f t="shared" si="16"/>
        <v>Ice Cream</v>
      </c>
      <c r="D194" s="8" t="s">
        <v>6</v>
      </c>
      <c r="E194" s="8" t="s">
        <v>12</v>
      </c>
      <c r="F194" s="8" t="s">
        <v>32</v>
      </c>
      <c r="G194" s="8" t="str">
        <f t="shared" si="15"/>
        <v>Summer</v>
      </c>
      <c r="H194" s="11">
        <v>44044</v>
      </c>
      <c r="I194" s="8" t="str">
        <f t="shared" si="17"/>
        <v>August</v>
      </c>
      <c r="J194" s="9">
        <v>1001</v>
      </c>
      <c r="K194" s="12">
        <v>6006</v>
      </c>
      <c r="L194" s="12">
        <v>2752.75</v>
      </c>
      <c r="M194" s="12">
        <f>Table1[[#This Row],[Revenue]]-Table1[[#This Row],[Cost]]</f>
        <v>3253.25</v>
      </c>
      <c r="N194" s="8" t="s">
        <v>10</v>
      </c>
      <c r="O194" s="8" t="s">
        <v>11</v>
      </c>
    </row>
    <row r="195" spans="1:15" x14ac:dyDescent="0.2">
      <c r="A195" s="8">
        <v>3</v>
      </c>
      <c r="B195" s="9">
        <v>793118</v>
      </c>
      <c r="C195" s="8" t="str">
        <f t="shared" si="16"/>
        <v>Sorbet</v>
      </c>
      <c r="D195" s="8" t="s">
        <v>8</v>
      </c>
      <c r="E195" s="8" t="s">
        <v>12</v>
      </c>
      <c r="F195" s="8" t="s">
        <v>32</v>
      </c>
      <c r="G195" s="8" t="str">
        <f t="shared" si="15"/>
        <v>Winter</v>
      </c>
      <c r="H195" s="11">
        <v>43862</v>
      </c>
      <c r="I195" s="8" t="str">
        <f t="shared" si="17"/>
        <v>February</v>
      </c>
      <c r="J195" s="9">
        <v>2001</v>
      </c>
      <c r="K195" s="12">
        <v>6003</v>
      </c>
      <c r="L195" s="12">
        <v>2501.25</v>
      </c>
      <c r="M195" s="12">
        <f>Table1[[#This Row],[Revenue]]-Table1[[#This Row],[Cost]]</f>
        <v>3501.75</v>
      </c>
      <c r="N195" s="8" t="s">
        <v>10</v>
      </c>
      <c r="O195" s="8" t="s">
        <v>10</v>
      </c>
    </row>
    <row r="196" spans="1:15" x14ac:dyDescent="0.2">
      <c r="A196" s="8">
        <v>3</v>
      </c>
      <c r="B196" s="9">
        <v>479703</v>
      </c>
      <c r="C196" s="8" t="str">
        <f t="shared" si="16"/>
        <v>Ice Cream</v>
      </c>
      <c r="D196" s="8" t="s">
        <v>5</v>
      </c>
      <c r="E196" s="8" t="s">
        <v>12</v>
      </c>
      <c r="F196" s="8" t="s">
        <v>44</v>
      </c>
      <c r="G196" s="8" t="str">
        <f t="shared" si="15"/>
        <v>Spring</v>
      </c>
      <c r="H196" s="11">
        <v>43983</v>
      </c>
      <c r="I196" s="8" t="str">
        <f t="shared" si="17"/>
        <v>June</v>
      </c>
      <c r="J196" s="9">
        <v>1190</v>
      </c>
      <c r="K196" s="12">
        <v>5950</v>
      </c>
      <c r="L196" s="12">
        <v>2618</v>
      </c>
      <c r="M196" s="12">
        <f>Table1[[#This Row],[Revenue]]-Table1[[#This Row],[Cost]]</f>
        <v>3332</v>
      </c>
      <c r="N196" s="8" t="s">
        <v>11</v>
      </c>
      <c r="O196" s="8" t="s">
        <v>11</v>
      </c>
    </row>
    <row r="197" spans="1:15" x14ac:dyDescent="0.2">
      <c r="A197" s="8">
        <v>3</v>
      </c>
      <c r="B197" s="9">
        <v>763666</v>
      </c>
      <c r="C197" s="8" t="str">
        <f t="shared" si="16"/>
        <v>Ice Cream</v>
      </c>
      <c r="D197" s="8" t="s">
        <v>4</v>
      </c>
      <c r="E197" s="8" t="s">
        <v>12</v>
      </c>
      <c r="F197" s="8" t="s">
        <v>44</v>
      </c>
      <c r="G197" s="8" t="str">
        <f t="shared" si="15"/>
        <v>Fall</v>
      </c>
      <c r="H197" s="11">
        <v>44136</v>
      </c>
      <c r="I197" s="8" t="str">
        <f t="shared" si="17"/>
        <v>November</v>
      </c>
      <c r="J197" s="9">
        <v>1177</v>
      </c>
      <c r="K197" s="12">
        <v>5885</v>
      </c>
      <c r="L197" s="12">
        <v>2354</v>
      </c>
      <c r="M197" s="12">
        <f>Table1[[#This Row],[Revenue]]-Table1[[#This Row],[Cost]]</f>
        <v>3531</v>
      </c>
      <c r="N197" s="8" t="s">
        <v>11</v>
      </c>
      <c r="O197" s="8" t="s">
        <v>11</v>
      </c>
    </row>
    <row r="198" spans="1:15" x14ac:dyDescent="0.2">
      <c r="A198" s="8">
        <v>4</v>
      </c>
      <c r="B198" s="9">
        <v>623371</v>
      </c>
      <c r="C198" s="8" t="str">
        <f t="shared" si="16"/>
        <v>Sorbet</v>
      </c>
      <c r="D198" s="8" t="s">
        <v>8</v>
      </c>
      <c r="E198" s="8" t="s">
        <v>17</v>
      </c>
      <c r="F198" s="8" t="s">
        <v>17</v>
      </c>
      <c r="G198" s="8" t="str">
        <f t="shared" si="15"/>
        <v>Fall</v>
      </c>
      <c r="H198" s="11">
        <v>43739</v>
      </c>
      <c r="I198" s="8" t="str">
        <f t="shared" si="17"/>
        <v>October</v>
      </c>
      <c r="J198" s="9">
        <v>1945</v>
      </c>
      <c r="K198" s="12">
        <v>5835</v>
      </c>
      <c r="L198" s="12">
        <v>2431.25</v>
      </c>
      <c r="M198" s="12">
        <f>Table1[[#This Row],[Revenue]]-Table1[[#This Row],[Cost]]</f>
        <v>3403.75</v>
      </c>
      <c r="N198" s="8" t="s">
        <v>11</v>
      </c>
      <c r="O198" s="8" t="s">
        <v>11</v>
      </c>
    </row>
    <row r="199" spans="1:15" x14ac:dyDescent="0.2">
      <c r="A199" s="8">
        <v>3</v>
      </c>
      <c r="B199" s="9">
        <v>151329</v>
      </c>
      <c r="C199" s="8" t="str">
        <f t="shared" si="16"/>
        <v>Sorbet</v>
      </c>
      <c r="D199" s="8" t="s">
        <v>9</v>
      </c>
      <c r="E199" s="8" t="s">
        <v>12</v>
      </c>
      <c r="F199" s="8" t="s">
        <v>37</v>
      </c>
      <c r="G199" s="8" t="str">
        <f t="shared" si="15"/>
        <v>Fall</v>
      </c>
      <c r="H199" s="11">
        <v>43739</v>
      </c>
      <c r="I199" s="8" t="str">
        <f t="shared" si="17"/>
        <v>October</v>
      </c>
      <c r="J199" s="9">
        <v>1159</v>
      </c>
      <c r="K199" s="12">
        <v>5795</v>
      </c>
      <c r="L199" s="12">
        <v>2549.8000000000002</v>
      </c>
      <c r="M199" s="12">
        <f>Table1[[#This Row],[Revenue]]-Table1[[#This Row],[Cost]]</f>
        <v>3245.2</v>
      </c>
      <c r="N199" s="8" t="s">
        <v>10</v>
      </c>
      <c r="O199" s="8" t="s">
        <v>10</v>
      </c>
    </row>
    <row r="200" spans="1:15" x14ac:dyDescent="0.2">
      <c r="A200" s="8">
        <v>4</v>
      </c>
      <c r="B200" s="9">
        <v>690780</v>
      </c>
      <c r="C200" s="8" t="str">
        <f t="shared" si="16"/>
        <v>Ice Cream</v>
      </c>
      <c r="D200" s="8" t="s">
        <v>4</v>
      </c>
      <c r="E200" s="8" t="s">
        <v>12</v>
      </c>
      <c r="F200" s="8" t="s">
        <v>32</v>
      </c>
      <c r="G200" s="8" t="str">
        <f t="shared" si="15"/>
        <v>Winter</v>
      </c>
      <c r="H200" s="11">
        <v>43891</v>
      </c>
      <c r="I200" s="8" t="str">
        <f t="shared" si="17"/>
        <v>March</v>
      </c>
      <c r="J200" s="9">
        <v>1158</v>
      </c>
      <c r="K200" s="12">
        <v>5790</v>
      </c>
      <c r="L200" s="12">
        <v>2316</v>
      </c>
      <c r="M200" s="12">
        <f>Table1[[#This Row],[Revenue]]-Table1[[#This Row],[Cost]]</f>
        <v>3474</v>
      </c>
      <c r="N200" s="8" t="s">
        <v>11</v>
      </c>
      <c r="O200" s="8" t="s">
        <v>10</v>
      </c>
    </row>
    <row r="201" spans="1:15" x14ac:dyDescent="0.2">
      <c r="A201" s="8">
        <v>3</v>
      </c>
      <c r="B201" s="9">
        <v>703612</v>
      </c>
      <c r="C201" s="8" t="str">
        <f t="shared" si="16"/>
        <v>Sorbet</v>
      </c>
      <c r="D201" s="8" t="s">
        <v>9</v>
      </c>
      <c r="E201" s="8" t="s">
        <v>12</v>
      </c>
      <c r="F201" s="8" t="s">
        <v>37</v>
      </c>
      <c r="G201" s="8" t="str">
        <f t="shared" si="15"/>
        <v>Spring</v>
      </c>
      <c r="H201" s="11">
        <v>43922</v>
      </c>
      <c r="I201" s="8" t="str">
        <f t="shared" si="17"/>
        <v>April</v>
      </c>
      <c r="J201" s="9">
        <v>1916</v>
      </c>
      <c r="K201" s="12">
        <v>5748</v>
      </c>
      <c r="L201" s="12">
        <v>2395</v>
      </c>
      <c r="M201" s="12">
        <f>Table1[[#This Row],[Revenue]]-Table1[[#This Row],[Cost]]</f>
        <v>3353</v>
      </c>
      <c r="N201" s="8" t="s">
        <v>10</v>
      </c>
      <c r="O201" s="8" t="s">
        <v>11</v>
      </c>
    </row>
    <row r="202" spans="1:15" x14ac:dyDescent="0.2">
      <c r="A202" s="8">
        <v>2</v>
      </c>
      <c r="B202" s="9">
        <v>308620</v>
      </c>
      <c r="C202" s="8" t="str">
        <f t="shared" si="16"/>
        <v>Sorbet</v>
      </c>
      <c r="D202" s="8" t="s">
        <v>9</v>
      </c>
      <c r="E202" s="8" t="s">
        <v>12</v>
      </c>
      <c r="F202" s="8" t="s">
        <v>37</v>
      </c>
      <c r="G202" s="8" t="str">
        <f t="shared" si="15"/>
        <v>Fall</v>
      </c>
      <c r="H202" s="11">
        <v>44105</v>
      </c>
      <c r="I202" s="8" t="str">
        <f t="shared" si="17"/>
        <v>October</v>
      </c>
      <c r="J202" s="9">
        <v>1143</v>
      </c>
      <c r="K202" s="12">
        <v>5715</v>
      </c>
      <c r="L202" s="12">
        <v>2286</v>
      </c>
      <c r="M202" s="12">
        <f>Table1[[#This Row],[Revenue]]-Table1[[#This Row],[Cost]]</f>
        <v>3429</v>
      </c>
      <c r="N202" s="8" t="s">
        <v>11</v>
      </c>
      <c r="O202" s="8" t="s">
        <v>11</v>
      </c>
    </row>
    <row r="203" spans="1:15" x14ac:dyDescent="0.2">
      <c r="A203" s="8">
        <v>3</v>
      </c>
      <c r="B203" s="9">
        <v>170867</v>
      </c>
      <c r="C203" s="8" t="str">
        <f t="shared" si="16"/>
        <v>Ice Cream</v>
      </c>
      <c r="D203" s="8" t="s">
        <v>5</v>
      </c>
      <c r="E203" s="8" t="s">
        <v>12</v>
      </c>
      <c r="F203" s="8" t="s">
        <v>32</v>
      </c>
      <c r="G203" s="8" t="str">
        <f t="shared" si="15"/>
        <v>Fall</v>
      </c>
      <c r="H203" s="11">
        <v>44105</v>
      </c>
      <c r="I203" s="8" t="str">
        <f t="shared" si="17"/>
        <v>October</v>
      </c>
      <c r="J203" s="9">
        <v>1143</v>
      </c>
      <c r="K203" s="12">
        <v>5715</v>
      </c>
      <c r="L203" s="12">
        <v>2514.6</v>
      </c>
      <c r="M203" s="12">
        <f>Table1[[#This Row],[Revenue]]-Table1[[#This Row],[Cost]]</f>
        <v>3200.4</v>
      </c>
      <c r="N203" s="8" t="s">
        <v>11</v>
      </c>
      <c r="O203" s="8" t="s">
        <v>11</v>
      </c>
    </row>
    <row r="204" spans="1:15" x14ac:dyDescent="0.2">
      <c r="A204" s="8">
        <v>1</v>
      </c>
      <c r="B204" s="9">
        <v>234290</v>
      </c>
      <c r="C204" s="8" t="str">
        <f t="shared" si="16"/>
        <v>Sorbet</v>
      </c>
      <c r="D204" s="8" t="s">
        <v>9</v>
      </c>
      <c r="E204" s="8" t="s">
        <v>12</v>
      </c>
      <c r="F204" s="8" t="s">
        <v>37</v>
      </c>
      <c r="G204" s="8" t="str">
        <f t="shared" ref="G204:G247" si="18">IF(AND(H204&gt;=DATE(YEAR(H204),1,1),H204&lt;=DATE(YEAR(H204),3,20)), "Winter",
IF(AND(H204&gt;=DATE(YEAR(H204),3,21),H204&lt;=DATE(YEAR(H204),6,20)), "Spring",
IF(AND(H204&gt;=DATE(YEAR(H204),6,21),H204&lt;=DATE(YEAR(H204),9,22)), "Summer", "Fall")))</f>
        <v>Spring</v>
      </c>
      <c r="H204" s="11">
        <v>43983</v>
      </c>
      <c r="I204" s="8" t="str">
        <f t="shared" si="17"/>
        <v>June</v>
      </c>
      <c r="J204" s="9">
        <v>1142</v>
      </c>
      <c r="K204" s="12">
        <v>5710</v>
      </c>
      <c r="L204" s="12">
        <v>2284</v>
      </c>
      <c r="M204" s="12">
        <f>Table1[[#This Row],[Revenue]]-Table1[[#This Row],[Cost]]</f>
        <v>3426</v>
      </c>
      <c r="N204" s="8" t="s">
        <v>11</v>
      </c>
      <c r="O204" s="8" t="s">
        <v>10</v>
      </c>
    </row>
    <row r="205" spans="1:15" x14ac:dyDescent="0.2">
      <c r="A205" s="8">
        <v>2</v>
      </c>
      <c r="B205" s="9">
        <v>149767</v>
      </c>
      <c r="C205" s="8" t="str">
        <f t="shared" si="16"/>
        <v>Sorbet</v>
      </c>
      <c r="D205" s="8" t="s">
        <v>9</v>
      </c>
      <c r="E205" s="8" t="s">
        <v>12</v>
      </c>
      <c r="F205" s="8" t="s">
        <v>37</v>
      </c>
      <c r="G205" s="8" t="str">
        <f t="shared" si="18"/>
        <v>Summer</v>
      </c>
      <c r="H205" s="11">
        <v>44044</v>
      </c>
      <c r="I205" s="8" t="str">
        <f t="shared" si="17"/>
        <v>August</v>
      </c>
      <c r="J205" s="9">
        <v>1874</v>
      </c>
      <c r="K205" s="12">
        <v>5622</v>
      </c>
      <c r="L205" s="12">
        <v>2342.5</v>
      </c>
      <c r="M205" s="12">
        <f>Table1[[#This Row],[Revenue]]-Table1[[#This Row],[Cost]]</f>
        <v>3279.5</v>
      </c>
      <c r="N205" s="8" t="s">
        <v>11</v>
      </c>
      <c r="O205" s="8" t="s">
        <v>11</v>
      </c>
    </row>
    <row r="206" spans="1:15" x14ac:dyDescent="0.2">
      <c r="A206" s="8">
        <v>2</v>
      </c>
      <c r="B206" s="9">
        <v>898591</v>
      </c>
      <c r="C206" s="8" t="str">
        <f t="shared" si="16"/>
        <v>Ice Cream</v>
      </c>
      <c r="D206" s="8" t="s">
        <v>4</v>
      </c>
      <c r="E206" s="8" t="s">
        <v>12</v>
      </c>
      <c r="F206" s="8" t="s">
        <v>32</v>
      </c>
      <c r="G206" s="8" t="str">
        <f t="shared" si="18"/>
        <v>Summer</v>
      </c>
      <c r="H206" s="11">
        <v>43709</v>
      </c>
      <c r="I206" s="8" t="str">
        <f t="shared" si="17"/>
        <v>September</v>
      </c>
      <c r="J206" s="9">
        <v>1123</v>
      </c>
      <c r="K206" s="12">
        <v>5615</v>
      </c>
      <c r="L206" s="12">
        <v>2246</v>
      </c>
      <c r="M206" s="12">
        <f>Table1[[#This Row],[Revenue]]-Table1[[#This Row],[Cost]]</f>
        <v>3369</v>
      </c>
      <c r="N206" s="8" t="s">
        <v>11</v>
      </c>
      <c r="O206" s="8" t="s">
        <v>10</v>
      </c>
    </row>
    <row r="207" spans="1:15" x14ac:dyDescent="0.2">
      <c r="A207" s="8">
        <v>2</v>
      </c>
      <c r="B207" s="9">
        <v>304458</v>
      </c>
      <c r="C207" s="8" t="str">
        <f t="shared" si="16"/>
        <v>Sorbet</v>
      </c>
      <c r="D207" s="8" t="s">
        <v>9</v>
      </c>
      <c r="E207" s="8" t="s">
        <v>12</v>
      </c>
      <c r="F207" s="8" t="s">
        <v>37</v>
      </c>
      <c r="G207" s="8" t="str">
        <f t="shared" si="18"/>
        <v>Summer</v>
      </c>
      <c r="H207" s="11">
        <v>44044</v>
      </c>
      <c r="I207" s="8" t="str">
        <f t="shared" si="17"/>
        <v>August</v>
      </c>
      <c r="J207" s="9">
        <v>1123</v>
      </c>
      <c r="K207" s="12">
        <v>5615</v>
      </c>
      <c r="L207" s="12">
        <v>2470.6000000000004</v>
      </c>
      <c r="M207" s="12">
        <f>Table1[[#This Row],[Revenue]]-Table1[[#This Row],[Cost]]</f>
        <v>3144.3999999999996</v>
      </c>
      <c r="N207" s="8" t="s">
        <v>11</v>
      </c>
      <c r="O207" s="8" t="s">
        <v>10</v>
      </c>
    </row>
    <row r="208" spans="1:15" x14ac:dyDescent="0.2">
      <c r="A208" s="8">
        <v>2</v>
      </c>
      <c r="B208" s="9">
        <v>366080</v>
      </c>
      <c r="C208" s="8" t="str">
        <f t="shared" si="16"/>
        <v>Sorbet</v>
      </c>
      <c r="D208" s="8" t="s">
        <v>8</v>
      </c>
      <c r="E208" s="8" t="s">
        <v>12</v>
      </c>
      <c r="F208" s="8" t="s">
        <v>32</v>
      </c>
      <c r="G208" s="8" t="str">
        <f t="shared" si="18"/>
        <v>Fall</v>
      </c>
      <c r="H208" s="11">
        <v>43800</v>
      </c>
      <c r="I208" s="8" t="str">
        <f t="shared" si="17"/>
        <v>December</v>
      </c>
      <c r="J208" s="9">
        <v>1870</v>
      </c>
      <c r="K208" s="12">
        <v>5610</v>
      </c>
      <c r="L208" s="12">
        <v>2337.5</v>
      </c>
      <c r="M208" s="12">
        <f>Table1[[#This Row],[Revenue]]-Table1[[#This Row],[Cost]]</f>
        <v>3272.5</v>
      </c>
      <c r="N208" s="8" t="s">
        <v>11</v>
      </c>
      <c r="O208" s="8" t="s">
        <v>10</v>
      </c>
    </row>
    <row r="209" spans="1:15" x14ac:dyDescent="0.2">
      <c r="A209" s="8">
        <v>3</v>
      </c>
      <c r="B209" s="9">
        <v>667288</v>
      </c>
      <c r="C209" s="8" t="str">
        <f t="shared" si="16"/>
        <v>Sorbet</v>
      </c>
      <c r="D209" s="8" t="s">
        <v>9</v>
      </c>
      <c r="E209" s="8" t="s">
        <v>12</v>
      </c>
      <c r="F209" s="8" t="s">
        <v>37</v>
      </c>
      <c r="G209" s="8" t="str">
        <f t="shared" si="18"/>
        <v>Winter</v>
      </c>
      <c r="H209" s="11">
        <v>43891</v>
      </c>
      <c r="I209" s="8" t="str">
        <f t="shared" si="17"/>
        <v>March</v>
      </c>
      <c r="J209" s="9">
        <v>1122</v>
      </c>
      <c r="K209" s="12">
        <v>5610</v>
      </c>
      <c r="L209" s="12">
        <v>2244</v>
      </c>
      <c r="M209" s="12">
        <f>Table1[[#This Row],[Revenue]]-Table1[[#This Row],[Cost]]</f>
        <v>3366</v>
      </c>
      <c r="N209" s="8" t="s">
        <v>10</v>
      </c>
      <c r="O209" s="8" t="s">
        <v>10</v>
      </c>
    </row>
    <row r="210" spans="1:15" x14ac:dyDescent="0.2">
      <c r="A210" s="8">
        <v>2</v>
      </c>
      <c r="B210" s="9">
        <v>390355</v>
      </c>
      <c r="C210" s="8" t="str">
        <f t="shared" si="16"/>
        <v>Sorbet</v>
      </c>
      <c r="D210" s="8" t="s">
        <v>9</v>
      </c>
      <c r="E210" s="8" t="s">
        <v>12</v>
      </c>
      <c r="F210" s="8" t="s">
        <v>37</v>
      </c>
      <c r="G210" s="8" t="str">
        <f t="shared" si="18"/>
        <v>Summer</v>
      </c>
      <c r="H210" s="11">
        <v>44075</v>
      </c>
      <c r="I210" s="8" t="str">
        <f t="shared" si="17"/>
        <v>September</v>
      </c>
      <c r="J210" s="9">
        <v>1867</v>
      </c>
      <c r="K210" s="12">
        <v>5601</v>
      </c>
      <c r="L210" s="12">
        <v>2333.75</v>
      </c>
      <c r="M210" s="12">
        <f>Table1[[#This Row],[Revenue]]-Table1[[#This Row],[Cost]]</f>
        <v>3267.25</v>
      </c>
      <c r="N210" s="8" t="s">
        <v>10</v>
      </c>
      <c r="O210" s="8" t="s">
        <v>10</v>
      </c>
    </row>
    <row r="211" spans="1:15" x14ac:dyDescent="0.2">
      <c r="A211" s="8">
        <v>4</v>
      </c>
      <c r="B211" s="9">
        <v>686090</v>
      </c>
      <c r="C211" s="8" t="str">
        <f t="shared" si="16"/>
        <v>Ice Cream</v>
      </c>
      <c r="D211" s="8" t="s">
        <v>4</v>
      </c>
      <c r="E211" s="8" t="s">
        <v>12</v>
      </c>
      <c r="F211" s="8" t="s">
        <v>37</v>
      </c>
      <c r="G211" s="8" t="str">
        <f t="shared" si="18"/>
        <v>Winter</v>
      </c>
      <c r="H211" s="11">
        <v>43891</v>
      </c>
      <c r="I211" s="8" t="str">
        <f t="shared" si="17"/>
        <v>March</v>
      </c>
      <c r="J211" s="9">
        <v>1114</v>
      </c>
      <c r="K211" s="12">
        <v>5570</v>
      </c>
      <c r="L211" s="12">
        <v>2228</v>
      </c>
      <c r="M211" s="12">
        <f>Table1[[#This Row],[Revenue]]-Table1[[#This Row],[Cost]]</f>
        <v>3342</v>
      </c>
      <c r="N211" s="8" t="s">
        <v>10</v>
      </c>
      <c r="O211" s="8" t="s">
        <v>10</v>
      </c>
    </row>
    <row r="212" spans="1:15" x14ac:dyDescent="0.2">
      <c r="A212" s="8">
        <v>3</v>
      </c>
      <c r="B212" s="9">
        <v>604462</v>
      </c>
      <c r="C212" s="8" t="str">
        <f t="shared" si="16"/>
        <v>Ice Cream</v>
      </c>
      <c r="D212" s="8" t="s">
        <v>5</v>
      </c>
      <c r="E212" s="8" t="s">
        <v>12</v>
      </c>
      <c r="F212" s="8" t="s">
        <v>32</v>
      </c>
      <c r="G212" s="8" t="str">
        <f t="shared" si="18"/>
        <v>Winter</v>
      </c>
      <c r="H212" s="11">
        <v>43891</v>
      </c>
      <c r="I212" s="8" t="str">
        <f t="shared" si="17"/>
        <v>March</v>
      </c>
      <c r="J212" s="9">
        <v>1101</v>
      </c>
      <c r="K212" s="12">
        <v>5505</v>
      </c>
      <c r="L212" s="12">
        <v>2422.2000000000003</v>
      </c>
      <c r="M212" s="12">
        <f>Table1[[#This Row],[Revenue]]-Table1[[#This Row],[Cost]]</f>
        <v>3082.7999999999997</v>
      </c>
      <c r="N212" s="8" t="s">
        <v>11</v>
      </c>
      <c r="O212" s="8" t="s">
        <v>10</v>
      </c>
    </row>
    <row r="213" spans="1:15" x14ac:dyDescent="0.2">
      <c r="A213" s="8">
        <v>4</v>
      </c>
      <c r="B213" s="9">
        <v>414628</v>
      </c>
      <c r="C213" s="8" t="str">
        <f t="shared" si="16"/>
        <v>Ice Cream</v>
      </c>
      <c r="D213" s="8" t="s">
        <v>6</v>
      </c>
      <c r="E213" s="8" t="s">
        <v>12</v>
      </c>
      <c r="F213" s="8" t="s">
        <v>32</v>
      </c>
      <c r="G213" s="8" t="str">
        <f t="shared" si="18"/>
        <v>Fall</v>
      </c>
      <c r="H213" s="11">
        <v>44166</v>
      </c>
      <c r="I213" s="8" t="str">
        <f t="shared" si="17"/>
        <v>December</v>
      </c>
      <c r="J213" s="9">
        <v>914</v>
      </c>
      <c r="K213" s="12">
        <v>5484</v>
      </c>
      <c r="L213" s="12">
        <v>2513.5</v>
      </c>
      <c r="M213" s="12">
        <f>Table1[[#This Row],[Revenue]]-Table1[[#This Row],[Cost]]</f>
        <v>2970.5</v>
      </c>
      <c r="N213" s="8" t="s">
        <v>11</v>
      </c>
      <c r="O213" s="8" t="s">
        <v>10</v>
      </c>
    </row>
    <row r="214" spans="1:15" x14ac:dyDescent="0.2">
      <c r="A214" s="8">
        <v>5</v>
      </c>
      <c r="B214" s="9">
        <v>278950</v>
      </c>
      <c r="C214" s="8" t="str">
        <f t="shared" si="16"/>
        <v>Ice Cream</v>
      </c>
      <c r="D214" s="8" t="s">
        <v>4</v>
      </c>
      <c r="E214" s="8" t="s">
        <v>12</v>
      </c>
      <c r="F214" s="8" t="s">
        <v>44</v>
      </c>
      <c r="G214" s="8" t="str">
        <f t="shared" si="18"/>
        <v>Spring</v>
      </c>
      <c r="H214" s="11">
        <v>43952</v>
      </c>
      <c r="I214" s="8" t="str">
        <f t="shared" si="17"/>
        <v>May</v>
      </c>
      <c r="J214" s="9">
        <v>1095</v>
      </c>
      <c r="K214" s="12">
        <v>5475</v>
      </c>
      <c r="L214" s="12">
        <v>2190</v>
      </c>
      <c r="M214" s="12">
        <f>Table1[[#This Row],[Revenue]]-Table1[[#This Row],[Cost]]</f>
        <v>3285</v>
      </c>
      <c r="N214" s="8" t="s">
        <v>10</v>
      </c>
      <c r="O214" s="8" t="s">
        <v>10</v>
      </c>
    </row>
    <row r="215" spans="1:15" x14ac:dyDescent="0.2">
      <c r="A215" s="8">
        <v>5</v>
      </c>
      <c r="B215" s="9">
        <v>529578</v>
      </c>
      <c r="C215" s="8" t="str">
        <f t="shared" si="16"/>
        <v>Ice Cream</v>
      </c>
      <c r="D215" s="8" t="s">
        <v>4</v>
      </c>
      <c r="E215" s="8" t="s">
        <v>12</v>
      </c>
      <c r="F215" s="8" t="s">
        <v>44</v>
      </c>
      <c r="G215" s="8" t="str">
        <f t="shared" si="18"/>
        <v>Spring</v>
      </c>
      <c r="H215" s="11">
        <v>43983</v>
      </c>
      <c r="I215" s="8" t="str">
        <f t="shared" si="17"/>
        <v>June</v>
      </c>
      <c r="J215" s="9">
        <v>1094</v>
      </c>
      <c r="K215" s="12">
        <v>5470</v>
      </c>
      <c r="L215" s="12">
        <v>2188</v>
      </c>
      <c r="M215" s="12">
        <f>Table1[[#This Row],[Revenue]]-Table1[[#This Row],[Cost]]</f>
        <v>3282</v>
      </c>
      <c r="N215" s="8" t="s">
        <v>10</v>
      </c>
      <c r="O215" s="8" t="s">
        <v>10</v>
      </c>
    </row>
    <row r="216" spans="1:15" x14ac:dyDescent="0.2">
      <c r="A216" s="8">
        <v>4</v>
      </c>
      <c r="B216" s="9">
        <v>745887</v>
      </c>
      <c r="C216" s="8" t="str">
        <f t="shared" si="16"/>
        <v>Sorbet</v>
      </c>
      <c r="D216" s="8" t="s">
        <v>9</v>
      </c>
      <c r="E216" s="8" t="s">
        <v>12</v>
      </c>
      <c r="F216" s="8" t="s">
        <v>44</v>
      </c>
      <c r="G216" s="8" t="str">
        <f t="shared" si="18"/>
        <v>Fall</v>
      </c>
      <c r="H216" s="11">
        <v>44166</v>
      </c>
      <c r="I216" s="8" t="str">
        <f t="shared" si="17"/>
        <v>December</v>
      </c>
      <c r="J216" s="9">
        <v>1817</v>
      </c>
      <c r="K216" s="12">
        <v>5451</v>
      </c>
      <c r="L216" s="12">
        <v>2271.25</v>
      </c>
      <c r="M216" s="12">
        <f>Table1[[#This Row],[Revenue]]-Table1[[#This Row],[Cost]]</f>
        <v>3179.75</v>
      </c>
      <c r="N216" s="8" t="s">
        <v>11</v>
      </c>
      <c r="O216" s="8" t="s">
        <v>10</v>
      </c>
    </row>
    <row r="217" spans="1:15" x14ac:dyDescent="0.2">
      <c r="A217" s="8">
        <v>4</v>
      </c>
      <c r="B217" s="9">
        <v>702657</v>
      </c>
      <c r="C217" s="8" t="str">
        <f t="shared" si="16"/>
        <v>Ice Cream</v>
      </c>
      <c r="D217" s="8" t="s">
        <v>7</v>
      </c>
      <c r="E217" s="8" t="s">
        <v>12</v>
      </c>
      <c r="F217" s="8" t="s">
        <v>44</v>
      </c>
      <c r="G217" s="8" t="str">
        <f t="shared" si="18"/>
        <v>Fall</v>
      </c>
      <c r="H217" s="11">
        <v>44166</v>
      </c>
      <c r="I217" s="8" t="str">
        <f t="shared" si="17"/>
        <v>December</v>
      </c>
      <c r="J217" s="9">
        <v>1362</v>
      </c>
      <c r="K217" s="12">
        <v>5448</v>
      </c>
      <c r="L217" s="12">
        <v>2043</v>
      </c>
      <c r="M217" s="12">
        <f>Table1[[#This Row],[Revenue]]-Table1[[#This Row],[Cost]]</f>
        <v>3405</v>
      </c>
      <c r="N217" s="8" t="s">
        <v>10</v>
      </c>
      <c r="O217" s="8" t="s">
        <v>10</v>
      </c>
    </row>
    <row r="218" spans="1:15" x14ac:dyDescent="0.2">
      <c r="A218" s="8">
        <v>2</v>
      </c>
      <c r="B218" s="9">
        <v>332447</v>
      </c>
      <c r="C218" s="8" t="str">
        <f t="shared" si="16"/>
        <v>Ice Cream</v>
      </c>
      <c r="D218" s="8" t="s">
        <v>4</v>
      </c>
      <c r="E218" s="8" t="s">
        <v>12</v>
      </c>
      <c r="F218" s="8" t="s">
        <v>32</v>
      </c>
      <c r="G218" s="8" t="str">
        <f t="shared" si="18"/>
        <v>Fall</v>
      </c>
      <c r="H218" s="11">
        <v>44105</v>
      </c>
      <c r="I218" s="8" t="str">
        <f t="shared" si="17"/>
        <v>October</v>
      </c>
      <c r="J218" s="9">
        <v>1085</v>
      </c>
      <c r="K218" s="12">
        <v>5425</v>
      </c>
      <c r="L218" s="12">
        <v>2170</v>
      </c>
      <c r="M218" s="12">
        <f>Table1[[#This Row],[Revenue]]-Table1[[#This Row],[Cost]]</f>
        <v>3255</v>
      </c>
      <c r="N218" s="8" t="s">
        <v>11</v>
      </c>
      <c r="O218" s="8" t="s">
        <v>10</v>
      </c>
    </row>
    <row r="219" spans="1:15" x14ac:dyDescent="0.2">
      <c r="A219" s="8">
        <v>3</v>
      </c>
      <c r="B219" s="9">
        <v>300303</v>
      </c>
      <c r="C219" s="8" t="str">
        <f t="shared" si="16"/>
        <v>Ice Cream</v>
      </c>
      <c r="D219" s="8" t="s">
        <v>4</v>
      </c>
      <c r="E219" s="8" t="s">
        <v>12</v>
      </c>
      <c r="F219" s="8" t="s">
        <v>44</v>
      </c>
      <c r="G219" s="8" t="str">
        <f t="shared" si="18"/>
        <v>Fall</v>
      </c>
      <c r="H219" s="11">
        <v>44166</v>
      </c>
      <c r="I219" s="8" t="str">
        <f t="shared" si="17"/>
        <v>December</v>
      </c>
      <c r="J219" s="9">
        <v>1084</v>
      </c>
      <c r="K219" s="12">
        <v>5420</v>
      </c>
      <c r="L219" s="12">
        <v>2168</v>
      </c>
      <c r="M219" s="12">
        <f>Table1[[#This Row],[Revenue]]-Table1[[#This Row],[Cost]]</f>
        <v>3252</v>
      </c>
      <c r="N219" s="8" t="s">
        <v>11</v>
      </c>
      <c r="O219" s="8" t="s">
        <v>10</v>
      </c>
    </row>
    <row r="220" spans="1:15" x14ac:dyDescent="0.2">
      <c r="A220" s="8">
        <v>4</v>
      </c>
      <c r="B220" s="9">
        <v>558408</v>
      </c>
      <c r="C220" s="8" t="str">
        <f t="shared" si="16"/>
        <v>Sorbet</v>
      </c>
      <c r="D220" s="8" t="s">
        <v>9</v>
      </c>
      <c r="E220" s="8" t="s">
        <v>12</v>
      </c>
      <c r="F220" s="8" t="s">
        <v>44</v>
      </c>
      <c r="G220" s="8" t="str">
        <f t="shared" si="18"/>
        <v>Spring</v>
      </c>
      <c r="H220" s="11">
        <v>43922</v>
      </c>
      <c r="I220" s="8" t="str">
        <f t="shared" si="17"/>
        <v>April</v>
      </c>
      <c r="J220" s="9">
        <v>1074</v>
      </c>
      <c r="K220" s="12">
        <v>5370</v>
      </c>
      <c r="L220" s="12">
        <v>2362.8000000000002</v>
      </c>
      <c r="M220" s="12">
        <f>Table1[[#This Row],[Revenue]]-Table1[[#This Row],[Cost]]</f>
        <v>3007.2</v>
      </c>
      <c r="N220" s="8" t="s">
        <v>11</v>
      </c>
      <c r="O220" s="8" t="s">
        <v>10</v>
      </c>
    </row>
    <row r="221" spans="1:15" x14ac:dyDescent="0.2">
      <c r="A221" s="8">
        <v>5</v>
      </c>
      <c r="B221" s="9">
        <v>436748</v>
      </c>
      <c r="C221" s="8" t="str">
        <f t="shared" ref="C221:C264" si="19">IF(OR(D221="Lemon", D221="Strawberry"), "Sorbet", "Ice Cream")</f>
        <v>Ice Cream</v>
      </c>
      <c r="D221" s="8" t="s">
        <v>4</v>
      </c>
      <c r="E221" s="8" t="s">
        <v>12</v>
      </c>
      <c r="F221" s="8" t="s">
        <v>32</v>
      </c>
      <c r="G221" s="8" t="str">
        <f t="shared" si="18"/>
        <v>Summer</v>
      </c>
      <c r="H221" s="11">
        <v>44075</v>
      </c>
      <c r="I221" s="8" t="str">
        <f t="shared" ref="I221:I264" si="20">TEXT(H221,"mmmm")</f>
        <v>September</v>
      </c>
      <c r="J221" s="9">
        <v>1056</v>
      </c>
      <c r="K221" s="12">
        <v>5280</v>
      </c>
      <c r="L221" s="12">
        <v>2112</v>
      </c>
      <c r="M221" s="12">
        <f>Table1[[#This Row],[Revenue]]-Table1[[#This Row],[Cost]]</f>
        <v>3168</v>
      </c>
      <c r="N221" s="8" t="s">
        <v>10</v>
      </c>
      <c r="O221" s="8" t="s">
        <v>10</v>
      </c>
    </row>
    <row r="222" spans="1:15" x14ac:dyDescent="0.2">
      <c r="A222" s="8">
        <v>5</v>
      </c>
      <c r="B222" s="9">
        <v>531834</v>
      </c>
      <c r="C222" s="8" t="str">
        <f t="shared" si="19"/>
        <v>Ice Cream</v>
      </c>
      <c r="D222" s="8" t="s">
        <v>4</v>
      </c>
      <c r="E222" s="8" t="s">
        <v>12</v>
      </c>
      <c r="F222" s="8" t="s">
        <v>44</v>
      </c>
      <c r="G222" s="8" t="str">
        <f t="shared" si="18"/>
        <v>Fall</v>
      </c>
      <c r="H222" s="11">
        <v>44166</v>
      </c>
      <c r="I222" s="8" t="str">
        <f t="shared" si="20"/>
        <v>December</v>
      </c>
      <c r="J222" s="9">
        <v>1055</v>
      </c>
      <c r="K222" s="12">
        <v>5275</v>
      </c>
      <c r="L222" s="12">
        <v>2110</v>
      </c>
      <c r="M222" s="12">
        <f>Table1[[#This Row],[Revenue]]-Table1[[#This Row],[Cost]]</f>
        <v>3165</v>
      </c>
      <c r="N222" s="8" t="s">
        <v>11</v>
      </c>
      <c r="O222" s="8" t="s">
        <v>10</v>
      </c>
    </row>
    <row r="223" spans="1:15" x14ac:dyDescent="0.2">
      <c r="A223" s="8">
        <v>5</v>
      </c>
      <c r="B223" s="9">
        <v>275167</v>
      </c>
      <c r="C223" s="8" t="str">
        <f t="shared" si="19"/>
        <v>Sorbet</v>
      </c>
      <c r="D223" s="8" t="s">
        <v>8</v>
      </c>
      <c r="E223" s="8" t="s">
        <v>12</v>
      </c>
      <c r="F223" s="8" t="s">
        <v>44</v>
      </c>
      <c r="G223" s="8" t="str">
        <f t="shared" si="18"/>
        <v>Fall</v>
      </c>
      <c r="H223" s="11">
        <v>44136</v>
      </c>
      <c r="I223" s="8" t="str">
        <f t="shared" si="20"/>
        <v>November</v>
      </c>
      <c r="J223" s="9">
        <v>1744</v>
      </c>
      <c r="K223" s="12">
        <v>5232</v>
      </c>
      <c r="L223" s="12">
        <v>2180</v>
      </c>
      <c r="M223" s="12">
        <f>Table1[[#This Row],[Revenue]]-Table1[[#This Row],[Cost]]</f>
        <v>3052</v>
      </c>
      <c r="N223" s="8" t="s">
        <v>10</v>
      </c>
      <c r="O223" s="8" t="s">
        <v>11</v>
      </c>
    </row>
    <row r="224" spans="1:15" x14ac:dyDescent="0.2">
      <c r="A224" s="8">
        <v>2</v>
      </c>
      <c r="B224" s="9">
        <v>361541</v>
      </c>
      <c r="C224" s="8" t="str">
        <f t="shared" si="19"/>
        <v>Sorbet</v>
      </c>
      <c r="D224" s="8" t="s">
        <v>8</v>
      </c>
      <c r="E224" s="8" t="s">
        <v>12</v>
      </c>
      <c r="F224" s="8" t="s">
        <v>44</v>
      </c>
      <c r="G224" s="8" t="str">
        <f t="shared" si="18"/>
        <v>Spring</v>
      </c>
      <c r="H224" s="11">
        <v>43922</v>
      </c>
      <c r="I224" s="8" t="str">
        <f t="shared" si="20"/>
        <v>April</v>
      </c>
      <c r="J224" s="9">
        <v>1738.5</v>
      </c>
      <c r="K224" s="12">
        <v>5215.5</v>
      </c>
      <c r="L224" s="12">
        <v>2173.125</v>
      </c>
      <c r="M224" s="12">
        <f>Table1[[#This Row],[Revenue]]-Table1[[#This Row],[Cost]]</f>
        <v>3042.375</v>
      </c>
      <c r="N224" s="8" t="s">
        <v>11</v>
      </c>
      <c r="O224" s="8" t="s">
        <v>11</v>
      </c>
    </row>
    <row r="225" spans="1:15" x14ac:dyDescent="0.2">
      <c r="A225" s="8">
        <v>2</v>
      </c>
      <c r="B225" s="9">
        <v>153144</v>
      </c>
      <c r="C225" s="8" t="str">
        <f t="shared" si="19"/>
        <v>Sorbet</v>
      </c>
      <c r="D225" s="8" t="s">
        <v>8</v>
      </c>
      <c r="E225" s="8" t="s">
        <v>12</v>
      </c>
      <c r="F225" s="8" t="s">
        <v>32</v>
      </c>
      <c r="G225" s="8" t="str">
        <f t="shared" si="18"/>
        <v>Winter</v>
      </c>
      <c r="H225" s="11">
        <v>43831</v>
      </c>
      <c r="I225" s="8" t="str">
        <f t="shared" si="20"/>
        <v>January</v>
      </c>
      <c r="J225" s="9">
        <v>1734</v>
      </c>
      <c r="K225" s="12">
        <v>5202</v>
      </c>
      <c r="L225" s="12">
        <v>2167.5</v>
      </c>
      <c r="M225" s="12">
        <f>Table1[[#This Row],[Revenue]]-Table1[[#This Row],[Cost]]</f>
        <v>3034.5</v>
      </c>
      <c r="N225" s="8" t="s">
        <v>10</v>
      </c>
      <c r="O225" s="8" t="s">
        <v>10</v>
      </c>
    </row>
    <row r="226" spans="1:15" x14ac:dyDescent="0.2">
      <c r="A226" s="8">
        <v>4</v>
      </c>
      <c r="B226" s="9">
        <v>429472</v>
      </c>
      <c r="C226" s="8" t="str">
        <f t="shared" si="19"/>
        <v>Ice Cream</v>
      </c>
      <c r="D226" s="8" t="s">
        <v>4</v>
      </c>
      <c r="E226" s="8" t="s">
        <v>12</v>
      </c>
      <c r="F226" s="8" t="s">
        <v>32</v>
      </c>
      <c r="G226" s="8" t="str">
        <f t="shared" si="18"/>
        <v>Spring</v>
      </c>
      <c r="H226" s="11">
        <v>43983</v>
      </c>
      <c r="I226" s="8" t="str">
        <f t="shared" si="20"/>
        <v>June</v>
      </c>
      <c r="J226" s="9">
        <v>1038</v>
      </c>
      <c r="K226" s="12">
        <v>5190</v>
      </c>
      <c r="L226" s="12">
        <v>2076</v>
      </c>
      <c r="M226" s="12">
        <f>Table1[[#This Row],[Revenue]]-Table1[[#This Row],[Cost]]</f>
        <v>3114</v>
      </c>
      <c r="N226" s="8" t="s">
        <v>11</v>
      </c>
      <c r="O226" s="8" t="s">
        <v>10</v>
      </c>
    </row>
    <row r="227" spans="1:15" x14ac:dyDescent="0.2">
      <c r="A227" s="8">
        <v>4</v>
      </c>
      <c r="B227" s="9">
        <v>601636</v>
      </c>
      <c r="C227" s="8" t="str">
        <f t="shared" si="19"/>
        <v>Ice Cream</v>
      </c>
      <c r="D227" s="8" t="s">
        <v>7</v>
      </c>
      <c r="E227" s="8" t="s">
        <v>12</v>
      </c>
      <c r="F227" s="8" t="s">
        <v>32</v>
      </c>
      <c r="G227" s="8" t="str">
        <f t="shared" si="18"/>
        <v>Fall</v>
      </c>
      <c r="H227" s="11">
        <v>44105</v>
      </c>
      <c r="I227" s="8" t="str">
        <f t="shared" si="20"/>
        <v>October</v>
      </c>
      <c r="J227" s="9">
        <v>1295</v>
      </c>
      <c r="K227" s="12">
        <v>5180</v>
      </c>
      <c r="L227" s="12">
        <v>1942.5</v>
      </c>
      <c r="M227" s="12">
        <f>Table1[[#This Row],[Revenue]]-Table1[[#This Row],[Cost]]</f>
        <v>3237.5</v>
      </c>
      <c r="N227" s="8" t="s">
        <v>11</v>
      </c>
      <c r="O227" s="8" t="s">
        <v>11</v>
      </c>
    </row>
    <row r="228" spans="1:15" x14ac:dyDescent="0.2">
      <c r="A228" s="8">
        <v>4</v>
      </c>
      <c r="B228" s="9">
        <v>304806</v>
      </c>
      <c r="C228" s="8" t="str">
        <f t="shared" si="19"/>
        <v>Ice Cream</v>
      </c>
      <c r="D228" s="8" t="s">
        <v>6</v>
      </c>
      <c r="E228" s="8" t="s">
        <v>12</v>
      </c>
      <c r="F228" s="8" t="s">
        <v>44</v>
      </c>
      <c r="G228" s="8" t="str">
        <f t="shared" si="18"/>
        <v>Fall</v>
      </c>
      <c r="H228" s="11">
        <v>44105</v>
      </c>
      <c r="I228" s="8" t="str">
        <f t="shared" si="20"/>
        <v>October</v>
      </c>
      <c r="J228" s="9">
        <v>861</v>
      </c>
      <c r="K228" s="12">
        <v>5166</v>
      </c>
      <c r="L228" s="12">
        <v>2367.75</v>
      </c>
      <c r="M228" s="12">
        <f>Table1[[#This Row],[Revenue]]-Table1[[#This Row],[Cost]]</f>
        <v>2798.25</v>
      </c>
      <c r="N228" s="8" t="s">
        <v>11</v>
      </c>
      <c r="O228" s="8" t="s">
        <v>11</v>
      </c>
    </row>
    <row r="229" spans="1:15" x14ac:dyDescent="0.2">
      <c r="A229" s="8">
        <v>1</v>
      </c>
      <c r="B229" s="9">
        <v>142979</v>
      </c>
      <c r="C229" s="8" t="str">
        <f t="shared" si="19"/>
        <v>Ice Cream</v>
      </c>
      <c r="D229" s="8" t="s">
        <v>4</v>
      </c>
      <c r="E229" s="8" t="s">
        <v>12</v>
      </c>
      <c r="F229" s="8" t="s">
        <v>44</v>
      </c>
      <c r="G229" s="8" t="str">
        <f t="shared" si="18"/>
        <v>Summer</v>
      </c>
      <c r="H229" s="11">
        <v>43709</v>
      </c>
      <c r="I229" s="8" t="str">
        <f t="shared" si="20"/>
        <v>September</v>
      </c>
      <c r="J229" s="9">
        <v>1031</v>
      </c>
      <c r="K229" s="12">
        <v>5155</v>
      </c>
      <c r="L229" s="12">
        <v>2062</v>
      </c>
      <c r="M229" s="12">
        <f>Table1[[#This Row],[Revenue]]-Table1[[#This Row],[Cost]]</f>
        <v>3093</v>
      </c>
      <c r="N229" s="8" t="s">
        <v>10</v>
      </c>
      <c r="O229" s="8" t="s">
        <v>11</v>
      </c>
    </row>
    <row r="230" spans="1:15" x14ac:dyDescent="0.2">
      <c r="A230" s="8">
        <v>3</v>
      </c>
      <c r="B230" s="9">
        <v>600124</v>
      </c>
      <c r="C230" s="8" t="str">
        <f t="shared" si="19"/>
        <v>Ice Cream</v>
      </c>
      <c r="D230" s="8" t="s">
        <v>4</v>
      </c>
      <c r="E230" s="8" t="s">
        <v>12</v>
      </c>
      <c r="F230" s="8" t="s">
        <v>32</v>
      </c>
      <c r="G230" s="8" t="str">
        <f t="shared" si="18"/>
        <v>Spring</v>
      </c>
      <c r="H230" s="11">
        <v>43952</v>
      </c>
      <c r="I230" s="8" t="str">
        <f t="shared" si="20"/>
        <v>May</v>
      </c>
      <c r="J230" s="9">
        <v>1030</v>
      </c>
      <c r="K230" s="12">
        <v>5150</v>
      </c>
      <c r="L230" s="12">
        <v>2060</v>
      </c>
      <c r="M230" s="12">
        <f>Table1[[#This Row],[Revenue]]-Table1[[#This Row],[Cost]]</f>
        <v>3090</v>
      </c>
      <c r="N230" s="8" t="s">
        <v>11</v>
      </c>
      <c r="O230" s="8" t="s">
        <v>11</v>
      </c>
    </row>
    <row r="231" spans="1:15" x14ac:dyDescent="0.2">
      <c r="A231" s="8">
        <v>1</v>
      </c>
      <c r="B231" s="9">
        <v>428131</v>
      </c>
      <c r="C231" s="8" t="str">
        <f t="shared" si="19"/>
        <v>Ice Cream</v>
      </c>
      <c r="D231" s="8" t="s">
        <v>6</v>
      </c>
      <c r="E231" s="8" t="s">
        <v>12</v>
      </c>
      <c r="F231" s="8" t="s">
        <v>44</v>
      </c>
      <c r="G231" s="8" t="str">
        <f t="shared" si="18"/>
        <v>Fall</v>
      </c>
      <c r="H231" s="11">
        <v>44166</v>
      </c>
      <c r="I231" s="8" t="str">
        <f t="shared" si="20"/>
        <v>December</v>
      </c>
      <c r="J231" s="9">
        <v>853</v>
      </c>
      <c r="K231" s="12">
        <v>5118</v>
      </c>
      <c r="L231" s="12">
        <v>2345.75</v>
      </c>
      <c r="M231" s="12">
        <f>Table1[[#This Row],[Revenue]]-Table1[[#This Row],[Cost]]</f>
        <v>2772.25</v>
      </c>
      <c r="N231" s="8" t="s">
        <v>11</v>
      </c>
      <c r="O231" s="8" t="s">
        <v>11</v>
      </c>
    </row>
    <row r="232" spans="1:15" x14ac:dyDescent="0.2">
      <c r="A232" s="8">
        <v>4</v>
      </c>
      <c r="B232" s="9">
        <v>560581</v>
      </c>
      <c r="C232" s="8" t="str">
        <f t="shared" si="19"/>
        <v>Ice Cream</v>
      </c>
      <c r="D232" s="8" t="s">
        <v>4</v>
      </c>
      <c r="E232" s="8" t="s">
        <v>12</v>
      </c>
      <c r="F232" s="8" t="s">
        <v>32</v>
      </c>
      <c r="G232" s="8" t="str">
        <f t="shared" si="18"/>
        <v>Spring</v>
      </c>
      <c r="H232" s="11">
        <v>43983</v>
      </c>
      <c r="I232" s="8" t="str">
        <f t="shared" si="20"/>
        <v>June</v>
      </c>
      <c r="J232" s="9">
        <v>991</v>
      </c>
      <c r="K232" s="12">
        <v>4955</v>
      </c>
      <c r="L232" s="12">
        <v>1982</v>
      </c>
      <c r="M232" s="12">
        <f>Table1[[#This Row],[Revenue]]-Table1[[#This Row],[Cost]]</f>
        <v>2973</v>
      </c>
      <c r="N232" s="8" t="s">
        <v>10</v>
      </c>
      <c r="O232" s="8" t="s">
        <v>11</v>
      </c>
    </row>
    <row r="233" spans="1:15" x14ac:dyDescent="0.2">
      <c r="A233" s="8">
        <v>4</v>
      </c>
      <c r="B233" s="9">
        <v>108848</v>
      </c>
      <c r="C233" s="8" t="str">
        <f t="shared" si="19"/>
        <v>Sorbet</v>
      </c>
      <c r="D233" s="8" t="s">
        <v>8</v>
      </c>
      <c r="E233" s="8" t="s">
        <v>12</v>
      </c>
      <c r="F233" s="8" t="s">
        <v>44</v>
      </c>
      <c r="G233" s="8" t="str">
        <f t="shared" si="18"/>
        <v>Summer</v>
      </c>
      <c r="H233" s="11">
        <v>44044</v>
      </c>
      <c r="I233" s="8" t="str">
        <f t="shared" si="20"/>
        <v>August</v>
      </c>
      <c r="J233" s="9">
        <v>1642</v>
      </c>
      <c r="K233" s="12">
        <v>4926</v>
      </c>
      <c r="L233" s="12">
        <v>2052.5</v>
      </c>
      <c r="M233" s="12">
        <f>Table1[[#This Row],[Revenue]]-Table1[[#This Row],[Cost]]</f>
        <v>2873.5</v>
      </c>
      <c r="N233" s="8" t="s">
        <v>11</v>
      </c>
      <c r="O233" s="8" t="s">
        <v>11</v>
      </c>
    </row>
    <row r="234" spans="1:15" x14ac:dyDescent="0.2">
      <c r="A234" s="8">
        <v>5</v>
      </c>
      <c r="B234" s="9">
        <v>123431</v>
      </c>
      <c r="C234" s="8" t="str">
        <f t="shared" si="19"/>
        <v>Ice Cream</v>
      </c>
      <c r="D234" s="8" t="s">
        <v>4</v>
      </c>
      <c r="E234" s="8" t="s">
        <v>12</v>
      </c>
      <c r="F234" s="8" t="s">
        <v>32</v>
      </c>
      <c r="G234" s="8" t="str">
        <f t="shared" si="18"/>
        <v>Winter</v>
      </c>
      <c r="H234" s="11">
        <v>43891</v>
      </c>
      <c r="I234" s="8" t="str">
        <f t="shared" si="20"/>
        <v>March</v>
      </c>
      <c r="J234" s="9">
        <v>973</v>
      </c>
      <c r="K234" s="12">
        <v>4865</v>
      </c>
      <c r="L234" s="12">
        <v>1946</v>
      </c>
      <c r="M234" s="12">
        <f>Table1[[#This Row],[Revenue]]-Table1[[#This Row],[Cost]]</f>
        <v>2919</v>
      </c>
      <c r="N234" s="8" t="s">
        <v>10</v>
      </c>
      <c r="O234" s="8" t="s">
        <v>11</v>
      </c>
    </row>
    <row r="235" spans="1:15" x14ac:dyDescent="0.2">
      <c r="A235" s="8">
        <v>1</v>
      </c>
      <c r="B235" s="9">
        <v>156941</v>
      </c>
      <c r="C235" s="8" t="str">
        <f t="shared" si="19"/>
        <v>Ice Cream</v>
      </c>
      <c r="D235" s="8" t="s">
        <v>6</v>
      </c>
      <c r="E235" s="8" t="s">
        <v>12</v>
      </c>
      <c r="F235" s="8" t="s">
        <v>44</v>
      </c>
      <c r="G235" s="8" t="str">
        <f t="shared" si="18"/>
        <v>Fall</v>
      </c>
      <c r="H235" s="11">
        <v>43739</v>
      </c>
      <c r="I235" s="8" t="str">
        <f t="shared" si="20"/>
        <v>October</v>
      </c>
      <c r="J235" s="9">
        <v>809</v>
      </c>
      <c r="K235" s="12">
        <v>4854</v>
      </c>
      <c r="L235" s="12">
        <v>2224.75</v>
      </c>
      <c r="M235" s="12">
        <f>Table1[[#This Row],[Revenue]]-Table1[[#This Row],[Cost]]</f>
        <v>2629.25</v>
      </c>
      <c r="N235" s="8" t="s">
        <v>11</v>
      </c>
      <c r="O235" s="8" t="s">
        <v>11</v>
      </c>
    </row>
    <row r="236" spans="1:15" x14ac:dyDescent="0.2">
      <c r="A236" s="8">
        <v>2</v>
      </c>
      <c r="B236" s="9">
        <v>666752</v>
      </c>
      <c r="C236" s="8" t="str">
        <f t="shared" si="19"/>
        <v>Ice Cream</v>
      </c>
      <c r="D236" s="8" t="s">
        <v>6</v>
      </c>
      <c r="E236" s="8" t="s">
        <v>17</v>
      </c>
      <c r="F236" s="8" t="s">
        <v>17</v>
      </c>
      <c r="G236" s="8" t="str">
        <f t="shared" si="18"/>
        <v>Winter</v>
      </c>
      <c r="H236" s="11">
        <v>43862</v>
      </c>
      <c r="I236" s="8" t="str">
        <f t="shared" si="20"/>
        <v>February</v>
      </c>
      <c r="J236" s="9">
        <v>807</v>
      </c>
      <c r="K236" s="12">
        <v>4842</v>
      </c>
      <c r="L236" s="12">
        <v>2219.25</v>
      </c>
      <c r="M236" s="12">
        <f>Table1[[#This Row],[Revenue]]-Table1[[#This Row],[Cost]]</f>
        <v>2622.75</v>
      </c>
      <c r="N236" s="8" t="s">
        <v>10</v>
      </c>
      <c r="O236" s="8" t="s">
        <v>10</v>
      </c>
    </row>
    <row r="237" spans="1:15" x14ac:dyDescent="0.2">
      <c r="A237" s="8">
        <v>3</v>
      </c>
      <c r="B237" s="9">
        <v>103112</v>
      </c>
      <c r="C237" s="8" t="str">
        <f t="shared" si="19"/>
        <v>Ice Cream</v>
      </c>
      <c r="D237" s="8" t="s">
        <v>7</v>
      </c>
      <c r="E237" s="8" t="s">
        <v>12</v>
      </c>
      <c r="F237" s="8" t="s">
        <v>32</v>
      </c>
      <c r="G237" s="8" t="str">
        <f t="shared" si="18"/>
        <v>Winter</v>
      </c>
      <c r="H237" s="11">
        <v>43891</v>
      </c>
      <c r="I237" s="8" t="str">
        <f t="shared" si="20"/>
        <v>March</v>
      </c>
      <c r="J237" s="9">
        <v>1210</v>
      </c>
      <c r="K237" s="12">
        <v>4840</v>
      </c>
      <c r="L237" s="12">
        <v>1815</v>
      </c>
      <c r="M237" s="12">
        <f>Table1[[#This Row],[Revenue]]-Table1[[#This Row],[Cost]]</f>
        <v>3025</v>
      </c>
      <c r="N237" s="8" t="s">
        <v>11</v>
      </c>
      <c r="O237" s="8" t="s">
        <v>11</v>
      </c>
    </row>
    <row r="238" spans="1:15" x14ac:dyDescent="0.2">
      <c r="A238" s="8">
        <v>3</v>
      </c>
      <c r="B238" s="9">
        <v>518063</v>
      </c>
      <c r="C238" s="8" t="str">
        <f t="shared" si="19"/>
        <v>Ice Cream</v>
      </c>
      <c r="D238" s="8" t="s">
        <v>7</v>
      </c>
      <c r="E238" s="8" t="s">
        <v>12</v>
      </c>
      <c r="F238" s="8" t="s">
        <v>44</v>
      </c>
      <c r="G238" s="8" t="str">
        <f t="shared" si="18"/>
        <v>Fall</v>
      </c>
      <c r="H238" s="11">
        <v>43739</v>
      </c>
      <c r="I238" s="8" t="str">
        <f t="shared" si="20"/>
        <v>October</v>
      </c>
      <c r="J238" s="9">
        <v>1198</v>
      </c>
      <c r="K238" s="12">
        <v>4792</v>
      </c>
      <c r="L238" s="12">
        <v>1797</v>
      </c>
      <c r="M238" s="12">
        <f>Table1[[#This Row],[Revenue]]-Table1[[#This Row],[Cost]]</f>
        <v>2995</v>
      </c>
      <c r="N238" s="8" t="s">
        <v>10</v>
      </c>
      <c r="O238" s="8" t="s">
        <v>10</v>
      </c>
    </row>
    <row r="239" spans="1:15" x14ac:dyDescent="0.2">
      <c r="A239" s="8">
        <v>1</v>
      </c>
      <c r="B239" s="9">
        <v>628954</v>
      </c>
      <c r="C239" s="8" t="str">
        <f t="shared" si="19"/>
        <v>Sorbet</v>
      </c>
      <c r="D239" s="8" t="s">
        <v>8</v>
      </c>
      <c r="E239" s="8" t="s">
        <v>12</v>
      </c>
      <c r="F239" s="8" t="s">
        <v>44</v>
      </c>
      <c r="G239" s="8" t="str">
        <f t="shared" si="18"/>
        <v>Fall</v>
      </c>
      <c r="H239" s="11">
        <v>44166</v>
      </c>
      <c r="I239" s="8" t="str">
        <f t="shared" si="20"/>
        <v>December</v>
      </c>
      <c r="J239" s="9">
        <v>1582</v>
      </c>
      <c r="K239" s="12">
        <v>4746</v>
      </c>
      <c r="L239" s="12">
        <v>1977.5</v>
      </c>
      <c r="M239" s="12">
        <f>Table1[[#This Row],[Revenue]]-Table1[[#This Row],[Cost]]</f>
        <v>2768.5</v>
      </c>
      <c r="N239" s="8" t="s">
        <v>10</v>
      </c>
      <c r="O239" s="8" t="s">
        <v>10</v>
      </c>
    </row>
    <row r="240" spans="1:15" x14ac:dyDescent="0.2">
      <c r="A240" s="8">
        <v>5</v>
      </c>
      <c r="B240" s="9">
        <v>565067</v>
      </c>
      <c r="C240" s="8" t="str">
        <f t="shared" si="19"/>
        <v>Sorbet</v>
      </c>
      <c r="D240" s="8" t="s">
        <v>8</v>
      </c>
      <c r="E240" s="8" t="s">
        <v>12</v>
      </c>
      <c r="F240" s="8" t="s">
        <v>44</v>
      </c>
      <c r="G240" s="8" t="str">
        <f t="shared" si="18"/>
        <v>Winter</v>
      </c>
      <c r="H240" s="11">
        <v>43891</v>
      </c>
      <c r="I240" s="8" t="str">
        <f t="shared" si="20"/>
        <v>March</v>
      </c>
      <c r="J240" s="9">
        <v>1579</v>
      </c>
      <c r="K240" s="12">
        <v>4737</v>
      </c>
      <c r="L240" s="12">
        <v>1973.75</v>
      </c>
      <c r="M240" s="12">
        <f>Table1[[#This Row],[Revenue]]-Table1[[#This Row],[Cost]]</f>
        <v>2763.25</v>
      </c>
      <c r="N240" s="8" t="s">
        <v>10</v>
      </c>
      <c r="O240" s="8" t="s">
        <v>10</v>
      </c>
    </row>
    <row r="241" spans="1:15" x14ac:dyDescent="0.2">
      <c r="A241" s="8">
        <v>2</v>
      </c>
      <c r="B241" s="9">
        <v>550622</v>
      </c>
      <c r="C241" s="8" t="str">
        <f t="shared" si="19"/>
        <v>Ice Cream</v>
      </c>
      <c r="D241" s="8" t="s">
        <v>5</v>
      </c>
      <c r="E241" s="8" t="s">
        <v>12</v>
      </c>
      <c r="F241" s="8" t="s">
        <v>44</v>
      </c>
      <c r="G241" s="8" t="str">
        <f t="shared" si="18"/>
        <v>Summer</v>
      </c>
      <c r="H241" s="11">
        <v>43709</v>
      </c>
      <c r="I241" s="8" t="str">
        <f t="shared" si="20"/>
        <v>September</v>
      </c>
      <c r="J241" s="9">
        <v>947</v>
      </c>
      <c r="K241" s="12">
        <v>4735</v>
      </c>
      <c r="L241" s="12">
        <v>2083.4</v>
      </c>
      <c r="M241" s="12">
        <f>Table1[[#This Row],[Revenue]]-Table1[[#This Row],[Cost]]</f>
        <v>2651.6</v>
      </c>
      <c r="N241" s="8" t="s">
        <v>11</v>
      </c>
      <c r="O241" s="8" t="s">
        <v>10</v>
      </c>
    </row>
    <row r="242" spans="1:15" x14ac:dyDescent="0.2">
      <c r="A242" s="8">
        <v>2</v>
      </c>
      <c r="B242" s="9">
        <v>358173</v>
      </c>
      <c r="C242" s="8" t="str">
        <f t="shared" si="19"/>
        <v>Sorbet</v>
      </c>
      <c r="D242" s="8" t="s">
        <v>8</v>
      </c>
      <c r="E242" s="8" t="s">
        <v>12</v>
      </c>
      <c r="F242" s="8" t="s">
        <v>44</v>
      </c>
      <c r="G242" s="8" t="str">
        <f t="shared" si="18"/>
        <v>Spring</v>
      </c>
      <c r="H242" s="11">
        <v>43983</v>
      </c>
      <c r="I242" s="8" t="str">
        <f t="shared" si="20"/>
        <v>June</v>
      </c>
      <c r="J242" s="9">
        <v>1570</v>
      </c>
      <c r="K242" s="12">
        <v>4710</v>
      </c>
      <c r="L242" s="12">
        <v>1962.5</v>
      </c>
      <c r="M242" s="12">
        <f>Table1[[#This Row],[Revenue]]-Table1[[#This Row],[Cost]]</f>
        <v>2747.5</v>
      </c>
      <c r="N242" s="8" t="s">
        <v>10</v>
      </c>
      <c r="O242" s="8" t="s">
        <v>10</v>
      </c>
    </row>
    <row r="243" spans="1:15" x14ac:dyDescent="0.2">
      <c r="A243" s="8">
        <v>2</v>
      </c>
      <c r="B243" s="9">
        <v>544809</v>
      </c>
      <c r="C243" s="8" t="str">
        <f t="shared" si="19"/>
        <v>Ice Cream</v>
      </c>
      <c r="D243" s="8" t="s">
        <v>5</v>
      </c>
      <c r="E243" s="8" t="s">
        <v>12</v>
      </c>
      <c r="F243" s="8" t="s">
        <v>32</v>
      </c>
      <c r="G243" s="8" t="str">
        <f t="shared" si="18"/>
        <v>Fall</v>
      </c>
      <c r="H243" s="11">
        <v>44136</v>
      </c>
      <c r="I243" s="8" t="str">
        <f t="shared" si="20"/>
        <v>November</v>
      </c>
      <c r="J243" s="9">
        <v>941</v>
      </c>
      <c r="K243" s="12">
        <v>4705</v>
      </c>
      <c r="L243" s="12">
        <v>2070.2000000000003</v>
      </c>
      <c r="M243" s="12">
        <f>Table1[[#This Row],[Revenue]]-Table1[[#This Row],[Cost]]</f>
        <v>2634.7999999999997</v>
      </c>
      <c r="N243" s="8" t="s">
        <v>11</v>
      </c>
      <c r="O243" s="8" t="s">
        <v>10</v>
      </c>
    </row>
    <row r="244" spans="1:15" x14ac:dyDescent="0.2">
      <c r="A244" s="8">
        <v>4</v>
      </c>
      <c r="B244" s="9">
        <v>521663</v>
      </c>
      <c r="C244" s="8" t="str">
        <f t="shared" si="19"/>
        <v>Sorbet</v>
      </c>
      <c r="D244" s="8" t="s">
        <v>8</v>
      </c>
      <c r="E244" s="8" t="s">
        <v>12</v>
      </c>
      <c r="F244" s="8" t="s">
        <v>32</v>
      </c>
      <c r="G244" s="8" t="str">
        <f t="shared" si="18"/>
        <v>Fall</v>
      </c>
      <c r="H244" s="11">
        <v>44166</v>
      </c>
      <c r="I244" s="8" t="str">
        <f t="shared" si="20"/>
        <v>December</v>
      </c>
      <c r="J244" s="9">
        <v>1531</v>
      </c>
      <c r="K244" s="12">
        <v>4593</v>
      </c>
      <c r="L244" s="12">
        <v>1913.75</v>
      </c>
      <c r="M244" s="12">
        <f>Table1[[#This Row],[Revenue]]-Table1[[#This Row],[Cost]]</f>
        <v>2679.25</v>
      </c>
      <c r="N244" s="8" t="s">
        <v>10</v>
      </c>
      <c r="O244" s="8" t="s">
        <v>10</v>
      </c>
    </row>
    <row r="245" spans="1:15" x14ac:dyDescent="0.2">
      <c r="A245" s="8">
        <v>5</v>
      </c>
      <c r="B245" s="9">
        <v>770750</v>
      </c>
      <c r="C245" s="8" t="str">
        <f t="shared" si="19"/>
        <v>Ice Cream</v>
      </c>
      <c r="D245" s="8" t="s">
        <v>4</v>
      </c>
      <c r="E245" s="8" t="s">
        <v>12</v>
      </c>
      <c r="F245" s="8" t="s">
        <v>44</v>
      </c>
      <c r="G245" s="8" t="str">
        <f t="shared" si="18"/>
        <v>Spring</v>
      </c>
      <c r="H245" s="11">
        <v>43952</v>
      </c>
      <c r="I245" s="8" t="str">
        <f t="shared" si="20"/>
        <v>May</v>
      </c>
      <c r="J245" s="9">
        <v>918</v>
      </c>
      <c r="K245" s="12">
        <v>4590</v>
      </c>
      <c r="L245" s="12">
        <v>1836</v>
      </c>
      <c r="M245" s="12">
        <f>Table1[[#This Row],[Revenue]]-Table1[[#This Row],[Cost]]</f>
        <v>2754</v>
      </c>
      <c r="N245" s="8" t="s">
        <v>11</v>
      </c>
      <c r="O245" s="8" t="s">
        <v>10</v>
      </c>
    </row>
    <row r="246" spans="1:15" x14ac:dyDescent="0.2">
      <c r="A246" s="8">
        <v>1</v>
      </c>
      <c r="B246" s="9">
        <v>587301</v>
      </c>
      <c r="C246" s="8" t="str">
        <f t="shared" si="19"/>
        <v>Sorbet</v>
      </c>
      <c r="D246" s="8" t="s">
        <v>8</v>
      </c>
      <c r="E246" s="8" t="s">
        <v>12</v>
      </c>
      <c r="F246" s="8" t="s">
        <v>32</v>
      </c>
      <c r="G246" s="8" t="str">
        <f t="shared" si="18"/>
        <v>Summer</v>
      </c>
      <c r="H246" s="11">
        <v>43709</v>
      </c>
      <c r="I246" s="8" t="str">
        <f t="shared" si="20"/>
        <v>September</v>
      </c>
      <c r="J246" s="9">
        <v>1527</v>
      </c>
      <c r="K246" s="12">
        <v>4581</v>
      </c>
      <c r="L246" s="12">
        <v>1908.75</v>
      </c>
      <c r="M246" s="12">
        <f>Table1[[#This Row],[Revenue]]-Table1[[#This Row],[Cost]]</f>
        <v>2672.25</v>
      </c>
      <c r="N246" s="8" t="s">
        <v>11</v>
      </c>
      <c r="O246" s="8" t="s">
        <v>10</v>
      </c>
    </row>
    <row r="247" spans="1:15" x14ac:dyDescent="0.2">
      <c r="A247" s="8">
        <v>1</v>
      </c>
      <c r="B247" s="9">
        <v>144696</v>
      </c>
      <c r="C247" s="8" t="str">
        <f t="shared" si="19"/>
        <v>Ice Cream</v>
      </c>
      <c r="D247" s="8" t="s">
        <v>4</v>
      </c>
      <c r="E247" s="8" t="s">
        <v>12</v>
      </c>
      <c r="F247" s="8" t="s">
        <v>44</v>
      </c>
      <c r="G247" s="8" t="str">
        <f t="shared" si="18"/>
        <v>Fall</v>
      </c>
      <c r="H247" s="11">
        <v>43770</v>
      </c>
      <c r="I247" s="8" t="str">
        <f t="shared" si="20"/>
        <v>November</v>
      </c>
      <c r="J247" s="9">
        <v>912</v>
      </c>
      <c r="K247" s="12">
        <v>4560</v>
      </c>
      <c r="L247" s="12">
        <v>1824</v>
      </c>
      <c r="M247" s="12">
        <f>Table1[[#This Row],[Revenue]]-Table1[[#This Row],[Cost]]</f>
        <v>2736</v>
      </c>
      <c r="N247" s="8" t="s">
        <v>10</v>
      </c>
      <c r="O247" s="8" t="s">
        <v>10</v>
      </c>
    </row>
    <row r="248" spans="1:15" x14ac:dyDescent="0.2">
      <c r="A248" s="8">
        <v>3</v>
      </c>
      <c r="B248" s="9">
        <v>170514</v>
      </c>
      <c r="C248" s="8" t="str">
        <f t="shared" si="19"/>
        <v>Ice Cream</v>
      </c>
      <c r="D248" s="8" t="s">
        <v>4</v>
      </c>
      <c r="E248" s="8" t="s">
        <v>12</v>
      </c>
      <c r="F248" s="8" t="s">
        <v>44</v>
      </c>
      <c r="G248" s="8" t="str">
        <f t="shared" ref="G248:G285" si="21">IF(AND(H248&gt;=DATE(YEAR(H248),1,1),H248&lt;=DATE(YEAR(H248),3,20)), "Winter",
IF(AND(H248&gt;=DATE(YEAR(H248),3,21),H248&lt;=DATE(YEAR(H248),6,20)), "Spring",
IF(AND(H248&gt;=DATE(YEAR(H248),6,21),H248&lt;=DATE(YEAR(H248),9,22)), "Summer", "Fall")))</f>
        <v>Fall</v>
      </c>
      <c r="H248" s="11">
        <v>44105</v>
      </c>
      <c r="I248" s="8" t="str">
        <f t="shared" si="20"/>
        <v>October</v>
      </c>
      <c r="J248" s="9">
        <v>905</v>
      </c>
      <c r="K248" s="12">
        <v>4525</v>
      </c>
      <c r="L248" s="12">
        <v>1810</v>
      </c>
      <c r="M248" s="12">
        <f>Table1[[#This Row],[Revenue]]-Table1[[#This Row],[Cost]]</f>
        <v>2715</v>
      </c>
      <c r="N248" s="8" t="s">
        <v>11</v>
      </c>
      <c r="O248" s="8" t="s">
        <v>10</v>
      </c>
    </row>
    <row r="249" spans="1:15" x14ac:dyDescent="0.2">
      <c r="A249" s="8">
        <v>5</v>
      </c>
      <c r="B249" s="9">
        <v>721252</v>
      </c>
      <c r="C249" s="8" t="str">
        <f t="shared" si="19"/>
        <v>Sorbet</v>
      </c>
      <c r="D249" s="8" t="s">
        <v>8</v>
      </c>
      <c r="E249" s="8" t="s">
        <v>12</v>
      </c>
      <c r="F249" s="8" t="s">
        <v>36</v>
      </c>
      <c r="G249" s="8" t="str">
        <f t="shared" si="21"/>
        <v>Spring</v>
      </c>
      <c r="H249" s="11">
        <v>43983</v>
      </c>
      <c r="I249" s="8" t="str">
        <f t="shared" si="20"/>
        <v>June</v>
      </c>
      <c r="J249" s="9">
        <v>1498</v>
      </c>
      <c r="K249" s="12">
        <v>4494</v>
      </c>
      <c r="L249" s="12">
        <v>1872.5</v>
      </c>
      <c r="M249" s="12">
        <f>Table1[[#This Row],[Revenue]]-Table1[[#This Row],[Cost]]</f>
        <v>2621.5</v>
      </c>
      <c r="N249" s="8" t="s">
        <v>10</v>
      </c>
      <c r="O249" s="8" t="s">
        <v>10</v>
      </c>
    </row>
    <row r="250" spans="1:15" x14ac:dyDescent="0.2">
      <c r="A250" s="8">
        <v>2</v>
      </c>
      <c r="B250" s="9">
        <v>356877</v>
      </c>
      <c r="C250" s="8" t="str">
        <f t="shared" si="19"/>
        <v>Sorbet</v>
      </c>
      <c r="D250" s="8" t="s">
        <v>8</v>
      </c>
      <c r="E250" s="8" t="s">
        <v>12</v>
      </c>
      <c r="F250" s="8" t="s">
        <v>32</v>
      </c>
      <c r="G250" s="8" t="str">
        <f t="shared" si="21"/>
        <v>Fall</v>
      </c>
      <c r="H250" s="11">
        <v>44105</v>
      </c>
      <c r="I250" s="8" t="str">
        <f t="shared" si="20"/>
        <v>October</v>
      </c>
      <c r="J250" s="9">
        <v>1496</v>
      </c>
      <c r="K250" s="12">
        <v>4488</v>
      </c>
      <c r="L250" s="12">
        <v>1870</v>
      </c>
      <c r="M250" s="12">
        <f>Table1[[#This Row],[Revenue]]-Table1[[#This Row],[Cost]]</f>
        <v>2618</v>
      </c>
      <c r="N250" s="8" t="s">
        <v>10</v>
      </c>
      <c r="O250" s="8" t="s">
        <v>11</v>
      </c>
    </row>
    <row r="251" spans="1:15" x14ac:dyDescent="0.2">
      <c r="A251" s="8">
        <v>3</v>
      </c>
      <c r="B251" s="9">
        <v>138905</v>
      </c>
      <c r="C251" s="8" t="str">
        <f t="shared" si="19"/>
        <v>Sorbet</v>
      </c>
      <c r="D251" s="8" t="s">
        <v>8</v>
      </c>
      <c r="E251" s="8" t="s">
        <v>12</v>
      </c>
      <c r="F251" s="8" t="s">
        <v>36</v>
      </c>
      <c r="G251" s="8" t="str">
        <f t="shared" si="21"/>
        <v>Winter</v>
      </c>
      <c r="H251" s="11">
        <v>43891</v>
      </c>
      <c r="I251" s="8" t="str">
        <f t="shared" si="20"/>
        <v>March</v>
      </c>
      <c r="J251" s="9">
        <v>1491</v>
      </c>
      <c r="K251" s="12">
        <v>4473</v>
      </c>
      <c r="L251" s="12">
        <v>1863.75</v>
      </c>
      <c r="M251" s="12">
        <f>Table1[[#This Row],[Revenue]]-Table1[[#This Row],[Cost]]</f>
        <v>2609.25</v>
      </c>
      <c r="N251" s="8" t="s">
        <v>10</v>
      </c>
      <c r="O251" s="8" t="s">
        <v>11</v>
      </c>
    </row>
    <row r="252" spans="1:15" x14ac:dyDescent="0.2">
      <c r="A252" s="8">
        <v>4</v>
      </c>
      <c r="B252" s="9">
        <v>137994</v>
      </c>
      <c r="C252" s="8" t="str">
        <f t="shared" si="19"/>
        <v>Ice Cream</v>
      </c>
      <c r="D252" s="8" t="s">
        <v>7</v>
      </c>
      <c r="E252" s="8" t="s">
        <v>12</v>
      </c>
      <c r="F252" s="8" t="s">
        <v>36</v>
      </c>
      <c r="G252" s="8" t="str">
        <f t="shared" si="21"/>
        <v>Winter</v>
      </c>
      <c r="H252" s="11">
        <v>43831</v>
      </c>
      <c r="I252" s="8" t="str">
        <f t="shared" si="20"/>
        <v>January</v>
      </c>
      <c r="J252" s="9">
        <v>1117.5</v>
      </c>
      <c r="K252" s="12">
        <v>4470</v>
      </c>
      <c r="L252" s="12">
        <v>1676.25</v>
      </c>
      <c r="M252" s="12">
        <f>Table1[[#This Row],[Revenue]]-Table1[[#This Row],[Cost]]</f>
        <v>2793.75</v>
      </c>
      <c r="N252" s="8" t="s">
        <v>11</v>
      </c>
      <c r="O252" s="8" t="s">
        <v>11</v>
      </c>
    </row>
    <row r="253" spans="1:15" x14ac:dyDescent="0.2">
      <c r="A253" s="8">
        <v>3</v>
      </c>
      <c r="B253" s="9">
        <v>787606</v>
      </c>
      <c r="C253" s="8" t="str">
        <f t="shared" si="19"/>
        <v>Ice Cream</v>
      </c>
      <c r="D253" s="8" t="s">
        <v>7</v>
      </c>
      <c r="E253" s="8" t="s">
        <v>12</v>
      </c>
      <c r="F253" s="8" t="s">
        <v>36</v>
      </c>
      <c r="G253" s="8" t="str">
        <f t="shared" si="21"/>
        <v>Winter</v>
      </c>
      <c r="H253" s="11">
        <v>43862</v>
      </c>
      <c r="I253" s="8" t="str">
        <f t="shared" si="20"/>
        <v>February</v>
      </c>
      <c r="J253" s="9">
        <v>1116</v>
      </c>
      <c r="K253" s="12">
        <v>4464</v>
      </c>
      <c r="L253" s="12">
        <v>1674</v>
      </c>
      <c r="M253" s="12">
        <f>Table1[[#This Row],[Revenue]]-Table1[[#This Row],[Cost]]</f>
        <v>2790</v>
      </c>
      <c r="N253" s="8" t="s">
        <v>11</v>
      </c>
      <c r="O253" s="8" t="s">
        <v>11</v>
      </c>
    </row>
    <row r="254" spans="1:15" x14ac:dyDescent="0.2">
      <c r="A254" s="8">
        <v>3</v>
      </c>
      <c r="B254" s="9">
        <v>858624</v>
      </c>
      <c r="C254" s="8" t="str">
        <f t="shared" si="19"/>
        <v>Ice Cream</v>
      </c>
      <c r="D254" s="8" t="s">
        <v>5</v>
      </c>
      <c r="E254" s="8" t="s">
        <v>12</v>
      </c>
      <c r="F254" s="8" t="s">
        <v>32</v>
      </c>
      <c r="G254" s="8" t="str">
        <f t="shared" si="21"/>
        <v>Winter</v>
      </c>
      <c r="H254" s="11">
        <v>43891</v>
      </c>
      <c r="I254" s="8" t="str">
        <f t="shared" si="20"/>
        <v>March</v>
      </c>
      <c r="J254" s="9">
        <v>888</v>
      </c>
      <c r="K254" s="12">
        <v>4440</v>
      </c>
      <c r="L254" s="12">
        <v>1953.6</v>
      </c>
      <c r="M254" s="12">
        <f>Table1[[#This Row],[Revenue]]-Table1[[#This Row],[Cost]]</f>
        <v>2486.4</v>
      </c>
      <c r="N254" s="8" t="s">
        <v>10</v>
      </c>
      <c r="O254" s="8" t="s">
        <v>11</v>
      </c>
    </row>
    <row r="255" spans="1:15" x14ac:dyDescent="0.2">
      <c r="A255" s="8">
        <v>5</v>
      </c>
      <c r="B255" s="9">
        <v>249663</v>
      </c>
      <c r="C255" s="8" t="str">
        <f t="shared" si="19"/>
        <v>Ice Cream</v>
      </c>
      <c r="D255" s="8" t="s">
        <v>4</v>
      </c>
      <c r="E255" s="8" t="s">
        <v>12</v>
      </c>
      <c r="F255" s="8" t="s">
        <v>36</v>
      </c>
      <c r="G255" s="8" t="str">
        <f t="shared" si="21"/>
        <v>Spring</v>
      </c>
      <c r="H255" s="11">
        <v>43983</v>
      </c>
      <c r="I255" s="8" t="str">
        <f t="shared" si="20"/>
        <v>June</v>
      </c>
      <c r="J255" s="9">
        <v>886</v>
      </c>
      <c r="K255" s="12">
        <v>4430</v>
      </c>
      <c r="L255" s="12">
        <v>1772</v>
      </c>
      <c r="M255" s="12">
        <f>Table1[[#This Row],[Revenue]]-Table1[[#This Row],[Cost]]</f>
        <v>2658</v>
      </c>
      <c r="N255" s="8" t="s">
        <v>11</v>
      </c>
      <c r="O255" s="8" t="s">
        <v>11</v>
      </c>
    </row>
    <row r="256" spans="1:15" x14ac:dyDescent="0.2">
      <c r="A256" s="8">
        <v>5</v>
      </c>
      <c r="B256" s="9">
        <v>889571</v>
      </c>
      <c r="C256" s="8" t="str">
        <f t="shared" si="19"/>
        <v>Ice Cream</v>
      </c>
      <c r="D256" s="8" t="s">
        <v>4</v>
      </c>
      <c r="E256" s="8" t="s">
        <v>12</v>
      </c>
      <c r="F256" s="8" t="s">
        <v>36</v>
      </c>
      <c r="G256" s="8" t="str">
        <f t="shared" si="21"/>
        <v>Summer</v>
      </c>
      <c r="H256" s="11">
        <v>44044</v>
      </c>
      <c r="I256" s="8" t="str">
        <f t="shared" si="20"/>
        <v>August</v>
      </c>
      <c r="J256" s="9">
        <v>883</v>
      </c>
      <c r="K256" s="12">
        <v>4415</v>
      </c>
      <c r="L256" s="12">
        <v>1766</v>
      </c>
      <c r="M256" s="12">
        <f>Table1[[#This Row],[Revenue]]-Table1[[#This Row],[Cost]]</f>
        <v>2649</v>
      </c>
      <c r="N256" s="8" t="s">
        <v>11</v>
      </c>
      <c r="O256" s="8" t="s">
        <v>11</v>
      </c>
    </row>
    <row r="257" spans="1:15" x14ac:dyDescent="0.2">
      <c r="A257" s="8">
        <v>3</v>
      </c>
      <c r="B257" s="9">
        <v>629559</v>
      </c>
      <c r="C257" s="8" t="str">
        <f t="shared" si="19"/>
        <v>Ice Cream</v>
      </c>
      <c r="D257" s="8" t="s">
        <v>7</v>
      </c>
      <c r="E257" s="8" t="s">
        <v>12</v>
      </c>
      <c r="F257" s="8" t="s">
        <v>32</v>
      </c>
      <c r="G257" s="8" t="str">
        <f t="shared" si="21"/>
        <v>Spring</v>
      </c>
      <c r="H257" s="11">
        <v>43983</v>
      </c>
      <c r="I257" s="8" t="str">
        <f t="shared" si="20"/>
        <v>June</v>
      </c>
      <c r="J257" s="9">
        <v>1094</v>
      </c>
      <c r="K257" s="12">
        <v>4376</v>
      </c>
      <c r="L257" s="12">
        <v>1641</v>
      </c>
      <c r="M257" s="12">
        <f>Table1[[#This Row],[Revenue]]-Table1[[#This Row],[Cost]]</f>
        <v>2735</v>
      </c>
      <c r="N257" s="8" t="s">
        <v>11</v>
      </c>
      <c r="O257" s="8" t="s">
        <v>10</v>
      </c>
    </row>
    <row r="258" spans="1:15" x14ac:dyDescent="0.2">
      <c r="A258" s="8">
        <v>4</v>
      </c>
      <c r="B258" s="9">
        <v>329257</v>
      </c>
      <c r="C258" s="8" t="str">
        <f t="shared" si="19"/>
        <v>Ice Cream</v>
      </c>
      <c r="D258" s="8" t="s">
        <v>7</v>
      </c>
      <c r="E258" s="8" t="s">
        <v>12</v>
      </c>
      <c r="F258" s="8" t="s">
        <v>36</v>
      </c>
      <c r="G258" s="8" t="str">
        <f t="shared" si="21"/>
        <v>Fall</v>
      </c>
      <c r="H258" s="11">
        <v>44105</v>
      </c>
      <c r="I258" s="8" t="str">
        <f t="shared" si="20"/>
        <v>October</v>
      </c>
      <c r="J258" s="9">
        <v>1085</v>
      </c>
      <c r="K258" s="12">
        <v>4340</v>
      </c>
      <c r="L258" s="12">
        <v>1627.5</v>
      </c>
      <c r="M258" s="12">
        <f>Table1[[#This Row],[Revenue]]-Table1[[#This Row],[Cost]]</f>
        <v>2712.5</v>
      </c>
      <c r="N258" s="8" t="s">
        <v>10</v>
      </c>
      <c r="O258" s="8" t="s">
        <v>11</v>
      </c>
    </row>
    <row r="259" spans="1:15" x14ac:dyDescent="0.2">
      <c r="A259" s="8">
        <v>1</v>
      </c>
      <c r="B259" s="9">
        <v>852827</v>
      </c>
      <c r="C259" s="8" t="str">
        <f t="shared" si="19"/>
        <v>Ice Cream</v>
      </c>
      <c r="D259" s="8" t="s">
        <v>4</v>
      </c>
      <c r="E259" s="8" t="s">
        <v>12</v>
      </c>
      <c r="F259" s="8" t="s">
        <v>36</v>
      </c>
      <c r="G259" s="8" t="str">
        <f t="shared" si="21"/>
        <v>Fall</v>
      </c>
      <c r="H259" s="11">
        <v>44105</v>
      </c>
      <c r="I259" s="8" t="str">
        <f t="shared" si="20"/>
        <v>October</v>
      </c>
      <c r="J259" s="9">
        <v>861</v>
      </c>
      <c r="K259" s="12">
        <v>4305</v>
      </c>
      <c r="L259" s="12">
        <v>1722</v>
      </c>
      <c r="M259" s="12">
        <f>Table1[[#This Row],[Revenue]]-Table1[[#This Row],[Cost]]</f>
        <v>2583</v>
      </c>
      <c r="N259" s="8" t="s">
        <v>11</v>
      </c>
      <c r="O259" s="8" t="s">
        <v>10</v>
      </c>
    </row>
    <row r="260" spans="1:15" x14ac:dyDescent="0.2">
      <c r="A260" s="8">
        <v>3</v>
      </c>
      <c r="B260" s="9">
        <v>681348</v>
      </c>
      <c r="C260" s="8" t="str">
        <f t="shared" si="19"/>
        <v>Ice Cream</v>
      </c>
      <c r="D260" s="8" t="s">
        <v>5</v>
      </c>
      <c r="E260" s="8" t="s">
        <v>12</v>
      </c>
      <c r="F260" s="8" t="s">
        <v>36</v>
      </c>
      <c r="G260" s="8" t="str">
        <f t="shared" si="21"/>
        <v>Fall</v>
      </c>
      <c r="H260" s="11">
        <v>44166</v>
      </c>
      <c r="I260" s="8" t="str">
        <f t="shared" si="20"/>
        <v>December</v>
      </c>
      <c r="J260" s="9">
        <v>853</v>
      </c>
      <c r="K260" s="12">
        <v>4265</v>
      </c>
      <c r="L260" s="12">
        <v>1876.6</v>
      </c>
      <c r="M260" s="12">
        <f>Table1[[#This Row],[Revenue]]-Table1[[#This Row],[Cost]]</f>
        <v>2388.4</v>
      </c>
      <c r="N260" s="8" t="s">
        <v>11</v>
      </c>
      <c r="O260" s="8" t="s">
        <v>11</v>
      </c>
    </row>
    <row r="261" spans="1:15" x14ac:dyDescent="0.2">
      <c r="A261" s="8">
        <v>5</v>
      </c>
      <c r="B261" s="9">
        <v>295390</v>
      </c>
      <c r="C261" s="8" t="str">
        <f t="shared" si="19"/>
        <v>Ice Cream</v>
      </c>
      <c r="D261" s="8" t="s">
        <v>6</v>
      </c>
      <c r="E261" s="8" t="s">
        <v>12</v>
      </c>
      <c r="F261" s="8" t="s">
        <v>36</v>
      </c>
      <c r="G261" s="8" t="str">
        <f t="shared" si="21"/>
        <v>Fall</v>
      </c>
      <c r="H261" s="11">
        <v>43739</v>
      </c>
      <c r="I261" s="8" t="str">
        <f t="shared" si="20"/>
        <v>October</v>
      </c>
      <c r="J261" s="9">
        <v>704</v>
      </c>
      <c r="K261" s="12">
        <v>4224</v>
      </c>
      <c r="L261" s="12">
        <v>1936</v>
      </c>
      <c r="M261" s="12">
        <f>Table1[[#This Row],[Revenue]]-Table1[[#This Row],[Cost]]</f>
        <v>2288</v>
      </c>
      <c r="N261" s="8" t="s">
        <v>11</v>
      </c>
      <c r="O261" s="8" t="s">
        <v>10</v>
      </c>
    </row>
    <row r="262" spans="1:15" x14ac:dyDescent="0.2">
      <c r="A262" s="8">
        <v>2</v>
      </c>
      <c r="B262" s="9">
        <v>791359</v>
      </c>
      <c r="C262" s="8" t="str">
        <f t="shared" si="19"/>
        <v>Sorbet</v>
      </c>
      <c r="D262" s="8" t="s">
        <v>8</v>
      </c>
      <c r="E262" s="8" t="s">
        <v>12</v>
      </c>
      <c r="F262" s="8" t="s">
        <v>32</v>
      </c>
      <c r="G262" s="8" t="str">
        <f t="shared" si="21"/>
        <v>Fall</v>
      </c>
      <c r="H262" s="11">
        <v>44105</v>
      </c>
      <c r="I262" s="8" t="str">
        <f t="shared" si="20"/>
        <v>October</v>
      </c>
      <c r="J262" s="9">
        <v>1397</v>
      </c>
      <c r="K262" s="12">
        <v>4191</v>
      </c>
      <c r="L262" s="12">
        <v>1746.25</v>
      </c>
      <c r="M262" s="12">
        <f>Table1[[#This Row],[Revenue]]-Table1[[#This Row],[Cost]]</f>
        <v>2444.75</v>
      </c>
      <c r="N262" s="8" t="s">
        <v>11</v>
      </c>
      <c r="O262" s="8" t="s">
        <v>11</v>
      </c>
    </row>
    <row r="263" spans="1:15" x14ac:dyDescent="0.2">
      <c r="A263" s="8">
        <v>1</v>
      </c>
      <c r="B263" s="9">
        <v>311475</v>
      </c>
      <c r="C263" s="8" t="str">
        <f t="shared" si="19"/>
        <v>Ice Cream</v>
      </c>
      <c r="D263" s="8" t="s">
        <v>6</v>
      </c>
      <c r="E263" s="8" t="s">
        <v>12</v>
      </c>
      <c r="F263" s="8" t="s">
        <v>36</v>
      </c>
      <c r="G263" s="8" t="str">
        <f t="shared" si="21"/>
        <v>Winter</v>
      </c>
      <c r="H263" s="11">
        <v>43831</v>
      </c>
      <c r="I263" s="8" t="str">
        <f t="shared" si="20"/>
        <v>January</v>
      </c>
      <c r="J263" s="9">
        <v>681</v>
      </c>
      <c r="K263" s="12">
        <v>4086</v>
      </c>
      <c r="L263" s="12">
        <v>1872.75</v>
      </c>
      <c r="M263" s="12">
        <f>Table1[[#This Row],[Revenue]]-Table1[[#This Row],[Cost]]</f>
        <v>2213.25</v>
      </c>
      <c r="N263" s="8" t="s">
        <v>10</v>
      </c>
      <c r="O263" s="8" t="s">
        <v>10</v>
      </c>
    </row>
    <row r="264" spans="1:15" x14ac:dyDescent="0.2">
      <c r="A264" s="8">
        <v>4</v>
      </c>
      <c r="B264" s="9">
        <v>875012</v>
      </c>
      <c r="C264" s="8" t="str">
        <f t="shared" si="19"/>
        <v>Ice Cream</v>
      </c>
      <c r="D264" s="8" t="s">
        <v>4</v>
      </c>
      <c r="E264" s="8" t="s">
        <v>12</v>
      </c>
      <c r="F264" s="8" t="s">
        <v>32</v>
      </c>
      <c r="G264" s="8" t="str">
        <f t="shared" si="21"/>
        <v>Fall</v>
      </c>
      <c r="H264" s="11">
        <v>43739</v>
      </c>
      <c r="I264" s="8" t="str">
        <f t="shared" si="20"/>
        <v>October</v>
      </c>
      <c r="J264" s="9">
        <v>809</v>
      </c>
      <c r="K264" s="12">
        <v>4045</v>
      </c>
      <c r="L264" s="12">
        <v>1618</v>
      </c>
      <c r="M264" s="12">
        <f>Table1[[#This Row],[Revenue]]-Table1[[#This Row],[Cost]]</f>
        <v>2427</v>
      </c>
      <c r="N264" s="8" t="s">
        <v>10</v>
      </c>
      <c r="O264" s="8" t="s">
        <v>11</v>
      </c>
    </row>
    <row r="265" spans="1:15" x14ac:dyDescent="0.2">
      <c r="A265" s="8">
        <v>2</v>
      </c>
      <c r="B265" s="9">
        <v>253981</v>
      </c>
      <c r="C265" s="8" t="str">
        <f t="shared" ref="C265:C310" si="22">IF(OR(D265="Lemon", D265="Strawberry"), "Sorbet", "Ice Cream")</f>
        <v>Ice Cream</v>
      </c>
      <c r="D265" s="8" t="s">
        <v>6</v>
      </c>
      <c r="E265" s="8" t="s">
        <v>12</v>
      </c>
      <c r="F265" s="8" t="s">
        <v>36</v>
      </c>
      <c r="G265" s="8" t="str">
        <f t="shared" si="21"/>
        <v>Summer</v>
      </c>
      <c r="H265" s="11">
        <v>44075</v>
      </c>
      <c r="I265" s="8" t="str">
        <f t="shared" ref="I265:I310" si="23">TEXT(H265,"mmmm")</f>
        <v>September</v>
      </c>
      <c r="J265" s="9">
        <v>663</v>
      </c>
      <c r="K265" s="12">
        <v>3978</v>
      </c>
      <c r="L265" s="12">
        <v>1823.25</v>
      </c>
      <c r="M265" s="12">
        <f>Table1[[#This Row],[Revenue]]-Table1[[#This Row],[Cost]]</f>
        <v>2154.75</v>
      </c>
      <c r="N265" s="8" t="s">
        <v>10</v>
      </c>
      <c r="O265" s="8" t="s">
        <v>11</v>
      </c>
    </row>
    <row r="266" spans="1:15" x14ac:dyDescent="0.2">
      <c r="A266" s="8">
        <v>5</v>
      </c>
      <c r="B266" s="9">
        <v>196520</v>
      </c>
      <c r="C266" s="8" t="str">
        <f t="shared" si="22"/>
        <v>Ice Cream</v>
      </c>
      <c r="D266" s="8" t="s">
        <v>6</v>
      </c>
      <c r="E266" s="8" t="s">
        <v>12</v>
      </c>
      <c r="F266" s="8" t="s">
        <v>36</v>
      </c>
      <c r="G266" s="8" t="str">
        <f t="shared" si="21"/>
        <v>Fall</v>
      </c>
      <c r="H266" s="11">
        <v>43739</v>
      </c>
      <c r="I266" s="8" t="str">
        <f t="shared" si="23"/>
        <v>October</v>
      </c>
      <c r="J266" s="9">
        <v>663</v>
      </c>
      <c r="K266" s="12">
        <v>3978</v>
      </c>
      <c r="L266" s="12">
        <v>1823.25</v>
      </c>
      <c r="M266" s="12">
        <f>Table1[[#This Row],[Revenue]]-Table1[[#This Row],[Cost]]</f>
        <v>2154.75</v>
      </c>
      <c r="N266" s="8" t="s">
        <v>10</v>
      </c>
      <c r="O266" s="8" t="s">
        <v>11</v>
      </c>
    </row>
    <row r="267" spans="1:15" x14ac:dyDescent="0.2">
      <c r="A267" s="8">
        <v>5</v>
      </c>
      <c r="B267" s="9">
        <v>514091</v>
      </c>
      <c r="C267" s="8" t="str">
        <f t="shared" si="22"/>
        <v>Sorbet</v>
      </c>
      <c r="D267" s="8" t="s">
        <v>8</v>
      </c>
      <c r="E267" s="8" t="s">
        <v>12</v>
      </c>
      <c r="F267" s="8" t="s">
        <v>32</v>
      </c>
      <c r="G267" s="8" t="str">
        <f t="shared" si="21"/>
        <v>Winter</v>
      </c>
      <c r="H267" s="11">
        <v>43891</v>
      </c>
      <c r="I267" s="8" t="str">
        <f t="shared" si="23"/>
        <v>March</v>
      </c>
      <c r="J267" s="9">
        <v>1326</v>
      </c>
      <c r="K267" s="12">
        <v>3978</v>
      </c>
      <c r="L267" s="12">
        <v>1657.5</v>
      </c>
      <c r="M267" s="12">
        <f>Table1[[#This Row],[Revenue]]-Table1[[#This Row],[Cost]]</f>
        <v>2320.5</v>
      </c>
      <c r="N267" s="8" t="s">
        <v>10</v>
      </c>
      <c r="O267" s="8" t="s">
        <v>10</v>
      </c>
    </row>
    <row r="268" spans="1:15" x14ac:dyDescent="0.2">
      <c r="A268" s="8">
        <v>5</v>
      </c>
      <c r="B268" s="9">
        <v>505339</v>
      </c>
      <c r="C268" s="8" t="str">
        <f t="shared" si="22"/>
        <v>Ice Cream</v>
      </c>
      <c r="D268" s="8" t="s">
        <v>4</v>
      </c>
      <c r="E268" s="8" t="s">
        <v>12</v>
      </c>
      <c r="F268" s="8" t="s">
        <v>36</v>
      </c>
      <c r="G268" s="8" t="str">
        <f t="shared" si="21"/>
        <v>Summer</v>
      </c>
      <c r="H268" s="11">
        <v>43709</v>
      </c>
      <c r="I268" s="8" t="str">
        <f t="shared" si="23"/>
        <v>September</v>
      </c>
      <c r="J268" s="9">
        <v>788</v>
      </c>
      <c r="K268" s="12">
        <v>3940</v>
      </c>
      <c r="L268" s="12">
        <v>1576</v>
      </c>
      <c r="M268" s="12">
        <f>Table1[[#This Row],[Revenue]]-Table1[[#This Row],[Cost]]</f>
        <v>2364</v>
      </c>
      <c r="N268" s="8" t="s">
        <v>11</v>
      </c>
      <c r="O268" s="8" t="s">
        <v>10</v>
      </c>
    </row>
    <row r="269" spans="1:15" x14ac:dyDescent="0.2">
      <c r="A269" s="8">
        <v>3</v>
      </c>
      <c r="B269" s="9">
        <v>387444</v>
      </c>
      <c r="C269" s="8" t="str">
        <f t="shared" si="22"/>
        <v>Ice Cream</v>
      </c>
      <c r="D269" s="8" t="s">
        <v>4</v>
      </c>
      <c r="E269" s="8" t="s">
        <v>12</v>
      </c>
      <c r="F269" s="8" t="s">
        <v>36</v>
      </c>
      <c r="G269" s="8" t="str">
        <f t="shared" si="21"/>
        <v>Spring</v>
      </c>
      <c r="H269" s="11">
        <v>43983</v>
      </c>
      <c r="I269" s="8" t="str">
        <f t="shared" si="23"/>
        <v>June</v>
      </c>
      <c r="J269" s="9">
        <v>787</v>
      </c>
      <c r="K269" s="12">
        <v>3935</v>
      </c>
      <c r="L269" s="12">
        <v>1574</v>
      </c>
      <c r="M269" s="12">
        <f>Table1[[#This Row],[Revenue]]-Table1[[#This Row],[Cost]]</f>
        <v>2361</v>
      </c>
      <c r="N269" s="8" t="s">
        <v>10</v>
      </c>
      <c r="O269" s="8" t="s">
        <v>11</v>
      </c>
    </row>
    <row r="270" spans="1:15" x14ac:dyDescent="0.2">
      <c r="A270" s="8">
        <v>4</v>
      </c>
      <c r="B270" s="9">
        <v>573970</v>
      </c>
      <c r="C270" s="8" t="str">
        <f t="shared" si="22"/>
        <v>Ice Cream</v>
      </c>
      <c r="D270" s="8" t="s">
        <v>6</v>
      </c>
      <c r="E270" s="8" t="s">
        <v>12</v>
      </c>
      <c r="F270" s="8" t="s">
        <v>32</v>
      </c>
      <c r="G270" s="8" t="str">
        <f t="shared" si="21"/>
        <v>Summer</v>
      </c>
      <c r="H270" s="11">
        <v>43709</v>
      </c>
      <c r="I270" s="8" t="str">
        <f t="shared" si="23"/>
        <v>September</v>
      </c>
      <c r="J270" s="9">
        <v>655</v>
      </c>
      <c r="K270" s="12">
        <v>3930</v>
      </c>
      <c r="L270" s="12">
        <v>1801.25</v>
      </c>
      <c r="M270" s="12">
        <f>Table1[[#This Row],[Revenue]]-Table1[[#This Row],[Cost]]</f>
        <v>2128.75</v>
      </c>
      <c r="N270" s="8" t="s">
        <v>11</v>
      </c>
      <c r="O270" s="8" t="s">
        <v>10</v>
      </c>
    </row>
    <row r="271" spans="1:15" x14ac:dyDescent="0.2">
      <c r="A271" s="8">
        <v>5</v>
      </c>
      <c r="B271" s="9">
        <v>510933</v>
      </c>
      <c r="C271" s="8" t="str">
        <f t="shared" si="22"/>
        <v>Sorbet</v>
      </c>
      <c r="D271" s="8" t="s">
        <v>8</v>
      </c>
      <c r="E271" s="8" t="s">
        <v>12</v>
      </c>
      <c r="F271" s="8" t="s">
        <v>36</v>
      </c>
      <c r="G271" s="8" t="str">
        <f t="shared" si="21"/>
        <v>Fall</v>
      </c>
      <c r="H271" s="11">
        <v>43800</v>
      </c>
      <c r="I271" s="8" t="str">
        <f t="shared" si="23"/>
        <v>December</v>
      </c>
      <c r="J271" s="9">
        <v>1281</v>
      </c>
      <c r="K271" s="12">
        <v>3843</v>
      </c>
      <c r="L271" s="12">
        <v>1601.25</v>
      </c>
      <c r="M271" s="12">
        <f>Table1[[#This Row],[Revenue]]-Table1[[#This Row],[Cost]]</f>
        <v>2241.75</v>
      </c>
      <c r="N271" s="8" t="s">
        <v>11</v>
      </c>
      <c r="O271" s="8" t="s">
        <v>10</v>
      </c>
    </row>
    <row r="272" spans="1:15" x14ac:dyDescent="0.2">
      <c r="A272" s="8">
        <v>2</v>
      </c>
      <c r="B272" s="9">
        <v>897372</v>
      </c>
      <c r="C272" s="8" t="str">
        <f t="shared" si="22"/>
        <v>Ice Cream</v>
      </c>
      <c r="D272" s="8" t="s">
        <v>6</v>
      </c>
      <c r="E272" s="8" t="s">
        <v>17</v>
      </c>
      <c r="F272" s="8" t="s">
        <v>17</v>
      </c>
      <c r="G272" s="8" t="str">
        <f t="shared" si="21"/>
        <v>Summer</v>
      </c>
      <c r="H272" s="11">
        <v>44013</v>
      </c>
      <c r="I272" s="8" t="str">
        <f t="shared" si="23"/>
        <v>July</v>
      </c>
      <c r="J272" s="9">
        <v>639</v>
      </c>
      <c r="K272" s="12">
        <v>3834</v>
      </c>
      <c r="L272" s="12">
        <v>1757.25</v>
      </c>
      <c r="M272" s="12">
        <f>Table1[[#This Row],[Revenue]]-Table1[[#This Row],[Cost]]</f>
        <v>2076.75</v>
      </c>
      <c r="N272" s="8" t="s">
        <v>11</v>
      </c>
      <c r="O272" s="8" t="s">
        <v>10</v>
      </c>
    </row>
    <row r="273" spans="1:15" x14ac:dyDescent="0.2">
      <c r="A273" s="8">
        <v>5</v>
      </c>
      <c r="B273" s="9">
        <v>238791</v>
      </c>
      <c r="C273" s="8" t="str">
        <f t="shared" si="22"/>
        <v>Ice Cream</v>
      </c>
      <c r="D273" s="8" t="s">
        <v>4</v>
      </c>
      <c r="E273" s="8" t="s">
        <v>12</v>
      </c>
      <c r="F273" s="8" t="s">
        <v>32</v>
      </c>
      <c r="G273" s="8" t="str">
        <f t="shared" si="21"/>
        <v>Fall</v>
      </c>
      <c r="H273" s="11">
        <v>43739</v>
      </c>
      <c r="I273" s="8" t="str">
        <f t="shared" si="23"/>
        <v>October</v>
      </c>
      <c r="J273" s="9">
        <v>766</v>
      </c>
      <c r="K273" s="12">
        <v>3830</v>
      </c>
      <c r="L273" s="12">
        <v>1532</v>
      </c>
      <c r="M273" s="12">
        <f>Table1[[#This Row],[Revenue]]-Table1[[#This Row],[Cost]]</f>
        <v>2298</v>
      </c>
      <c r="N273" s="8" t="s">
        <v>11</v>
      </c>
      <c r="O273" s="8" t="s">
        <v>10</v>
      </c>
    </row>
    <row r="274" spans="1:15" x14ac:dyDescent="0.2">
      <c r="A274" s="8">
        <v>3</v>
      </c>
      <c r="B274" s="9">
        <v>751314</v>
      </c>
      <c r="C274" s="8" t="str">
        <f t="shared" si="22"/>
        <v>Ice Cream</v>
      </c>
      <c r="D274" s="8" t="s">
        <v>6</v>
      </c>
      <c r="E274" s="8" t="s">
        <v>12</v>
      </c>
      <c r="F274" s="8" t="s">
        <v>36</v>
      </c>
      <c r="G274" s="8" t="str">
        <f t="shared" si="21"/>
        <v>Fall</v>
      </c>
      <c r="H274" s="11">
        <v>44166</v>
      </c>
      <c r="I274" s="8" t="str">
        <f t="shared" si="23"/>
        <v>December</v>
      </c>
      <c r="J274" s="9">
        <v>635</v>
      </c>
      <c r="K274" s="12">
        <v>3810</v>
      </c>
      <c r="L274" s="12">
        <v>1746.25</v>
      </c>
      <c r="M274" s="12">
        <f>Table1[[#This Row],[Revenue]]-Table1[[#This Row],[Cost]]</f>
        <v>2063.75</v>
      </c>
      <c r="N274" s="8" t="s">
        <v>10</v>
      </c>
      <c r="O274" s="8" t="s">
        <v>10</v>
      </c>
    </row>
    <row r="275" spans="1:15" x14ac:dyDescent="0.2">
      <c r="A275" s="8">
        <v>3</v>
      </c>
      <c r="B275" s="9">
        <v>646205</v>
      </c>
      <c r="C275" s="8" t="str">
        <f t="shared" si="22"/>
        <v>Sorbet</v>
      </c>
      <c r="D275" s="8" t="s">
        <v>8</v>
      </c>
      <c r="E275" s="8" t="s">
        <v>12</v>
      </c>
      <c r="F275" s="8" t="s">
        <v>36</v>
      </c>
      <c r="G275" s="8" t="str">
        <f t="shared" si="21"/>
        <v>Fall</v>
      </c>
      <c r="H275" s="11">
        <v>43770</v>
      </c>
      <c r="I275" s="8" t="str">
        <f t="shared" si="23"/>
        <v>November</v>
      </c>
      <c r="J275" s="9">
        <v>1265</v>
      </c>
      <c r="K275" s="12">
        <v>3795</v>
      </c>
      <c r="L275" s="12">
        <v>1581.25</v>
      </c>
      <c r="M275" s="12">
        <f>Table1[[#This Row],[Revenue]]-Table1[[#This Row],[Cost]]</f>
        <v>2213.75</v>
      </c>
      <c r="N275" s="8" t="s">
        <v>11</v>
      </c>
      <c r="O275" s="8" t="s">
        <v>10</v>
      </c>
    </row>
    <row r="276" spans="1:15" x14ac:dyDescent="0.2">
      <c r="A276" s="8">
        <v>2</v>
      </c>
      <c r="B276" s="9">
        <v>320688</v>
      </c>
      <c r="C276" s="8" t="str">
        <f t="shared" si="22"/>
        <v>Ice Cream</v>
      </c>
      <c r="D276" s="8" t="s">
        <v>4</v>
      </c>
      <c r="E276" s="8" t="s">
        <v>12</v>
      </c>
      <c r="F276" s="8" t="s">
        <v>36</v>
      </c>
      <c r="G276" s="8" t="str">
        <f t="shared" si="21"/>
        <v>Summer</v>
      </c>
      <c r="H276" s="11">
        <v>44075</v>
      </c>
      <c r="I276" s="8" t="str">
        <f t="shared" si="23"/>
        <v>September</v>
      </c>
      <c r="J276" s="9">
        <v>747</v>
      </c>
      <c r="K276" s="12">
        <v>3735</v>
      </c>
      <c r="L276" s="12">
        <v>1494</v>
      </c>
      <c r="M276" s="12">
        <f>Table1[[#This Row],[Revenue]]-Table1[[#This Row],[Cost]]</f>
        <v>2241</v>
      </c>
      <c r="N276" s="8" t="s">
        <v>10</v>
      </c>
      <c r="O276" s="8" t="s">
        <v>10</v>
      </c>
    </row>
    <row r="277" spans="1:15" x14ac:dyDescent="0.2">
      <c r="A277" s="8">
        <v>3</v>
      </c>
      <c r="B277" s="9">
        <v>602911</v>
      </c>
      <c r="C277" s="8" t="str">
        <f t="shared" si="22"/>
        <v>Ice Cream</v>
      </c>
      <c r="D277" s="8" t="s">
        <v>7</v>
      </c>
      <c r="E277" s="8" t="s">
        <v>12</v>
      </c>
      <c r="F277" s="8" t="s">
        <v>32</v>
      </c>
      <c r="G277" s="8" t="str">
        <f t="shared" si="21"/>
        <v>Winter</v>
      </c>
      <c r="H277" s="11">
        <v>43891</v>
      </c>
      <c r="I277" s="8" t="str">
        <f t="shared" si="23"/>
        <v>March</v>
      </c>
      <c r="J277" s="9">
        <v>923</v>
      </c>
      <c r="K277" s="12">
        <v>3692</v>
      </c>
      <c r="L277" s="12">
        <v>1384.5</v>
      </c>
      <c r="M277" s="12">
        <f>Table1[[#This Row],[Revenue]]-Table1[[#This Row],[Cost]]</f>
        <v>2307.5</v>
      </c>
      <c r="N277" s="8" t="s">
        <v>10</v>
      </c>
      <c r="O277" s="8" t="s">
        <v>10</v>
      </c>
    </row>
    <row r="278" spans="1:15" x14ac:dyDescent="0.2">
      <c r="A278" s="8">
        <v>2</v>
      </c>
      <c r="B278" s="9">
        <v>699845</v>
      </c>
      <c r="C278" s="8" t="str">
        <f t="shared" si="22"/>
        <v>Sorbet</v>
      </c>
      <c r="D278" s="8" t="s">
        <v>8</v>
      </c>
      <c r="E278" s="8" t="s">
        <v>12</v>
      </c>
      <c r="F278" s="8" t="s">
        <v>36</v>
      </c>
      <c r="G278" s="8" t="str">
        <f t="shared" si="21"/>
        <v>Fall</v>
      </c>
      <c r="H278" s="11">
        <v>44105</v>
      </c>
      <c r="I278" s="8" t="str">
        <f t="shared" si="23"/>
        <v>October</v>
      </c>
      <c r="J278" s="9">
        <v>1227</v>
      </c>
      <c r="K278" s="12">
        <v>3681</v>
      </c>
      <c r="L278" s="12">
        <v>1533.75</v>
      </c>
      <c r="M278" s="12">
        <f>Table1[[#This Row],[Revenue]]-Table1[[#This Row],[Cost]]</f>
        <v>2147.25</v>
      </c>
      <c r="N278" s="8" t="s">
        <v>11</v>
      </c>
      <c r="O278" s="8" t="s">
        <v>10</v>
      </c>
    </row>
    <row r="279" spans="1:15" x14ac:dyDescent="0.2">
      <c r="A279" s="8">
        <v>1</v>
      </c>
      <c r="B279" s="9">
        <v>349645</v>
      </c>
      <c r="C279" s="8" t="str">
        <f t="shared" si="22"/>
        <v>Ice Cream</v>
      </c>
      <c r="D279" s="8" t="s">
        <v>6</v>
      </c>
      <c r="E279" s="8" t="s">
        <v>12</v>
      </c>
      <c r="F279" s="8" t="s">
        <v>36</v>
      </c>
      <c r="G279" s="8" t="str">
        <f t="shared" si="21"/>
        <v>Spring</v>
      </c>
      <c r="H279" s="11">
        <v>43922</v>
      </c>
      <c r="I279" s="8" t="str">
        <f t="shared" si="23"/>
        <v>April</v>
      </c>
      <c r="J279" s="9">
        <v>606</v>
      </c>
      <c r="K279" s="12">
        <v>3636</v>
      </c>
      <c r="L279" s="12">
        <v>1666.5</v>
      </c>
      <c r="M279" s="12">
        <f>Table1[[#This Row],[Revenue]]-Table1[[#This Row],[Cost]]</f>
        <v>1969.5</v>
      </c>
      <c r="N279" s="8" t="s">
        <v>11</v>
      </c>
      <c r="O279" s="8" t="s">
        <v>10</v>
      </c>
    </row>
    <row r="280" spans="1:15" x14ac:dyDescent="0.2">
      <c r="A280" s="8">
        <v>3</v>
      </c>
      <c r="B280" s="9">
        <v>698573</v>
      </c>
      <c r="C280" s="8" t="str">
        <f t="shared" si="22"/>
        <v>Sorbet</v>
      </c>
      <c r="D280" s="8" t="s">
        <v>9</v>
      </c>
      <c r="E280" s="8" t="s">
        <v>12</v>
      </c>
      <c r="F280" s="8" t="s">
        <v>36</v>
      </c>
      <c r="G280" s="8" t="str">
        <f t="shared" si="21"/>
        <v>Fall</v>
      </c>
      <c r="H280" s="11">
        <v>43739</v>
      </c>
      <c r="I280" s="8" t="str">
        <f t="shared" si="23"/>
        <v>October</v>
      </c>
      <c r="J280" s="9">
        <v>727</v>
      </c>
      <c r="K280" s="12">
        <v>3635</v>
      </c>
      <c r="L280" s="12">
        <v>1599.4</v>
      </c>
      <c r="M280" s="12">
        <f>Table1[[#This Row],[Revenue]]-Table1[[#This Row],[Cost]]</f>
        <v>2035.6</v>
      </c>
      <c r="N280" s="8" t="s">
        <v>10</v>
      </c>
      <c r="O280" s="8" t="s">
        <v>10</v>
      </c>
    </row>
    <row r="281" spans="1:15" x14ac:dyDescent="0.2">
      <c r="A281" s="8">
        <v>4</v>
      </c>
      <c r="B281" s="9">
        <v>885205</v>
      </c>
      <c r="C281" s="8" t="str">
        <f t="shared" si="22"/>
        <v>Sorbet</v>
      </c>
      <c r="D281" s="8" t="s">
        <v>9</v>
      </c>
      <c r="E281" s="8" t="s">
        <v>12</v>
      </c>
      <c r="F281" s="8" t="s">
        <v>36</v>
      </c>
      <c r="G281" s="8" t="str">
        <f t="shared" si="21"/>
        <v>Spring</v>
      </c>
      <c r="H281" s="11">
        <v>43983</v>
      </c>
      <c r="I281" s="8" t="str">
        <f t="shared" si="23"/>
        <v>June</v>
      </c>
      <c r="J281" s="9">
        <v>727</v>
      </c>
      <c r="K281" s="12">
        <v>3635</v>
      </c>
      <c r="L281" s="12">
        <v>1454</v>
      </c>
      <c r="M281" s="12">
        <f>Table1[[#This Row],[Revenue]]-Table1[[#This Row],[Cost]]</f>
        <v>2181</v>
      </c>
      <c r="N281" s="8" t="s">
        <v>11</v>
      </c>
      <c r="O281" s="8" t="s">
        <v>10</v>
      </c>
    </row>
    <row r="282" spans="1:15" x14ac:dyDescent="0.2">
      <c r="A282" s="8">
        <v>5</v>
      </c>
      <c r="B282" s="9">
        <v>758323</v>
      </c>
      <c r="C282" s="8" t="str">
        <f t="shared" si="22"/>
        <v>Sorbet</v>
      </c>
      <c r="D282" s="8" t="s">
        <v>9</v>
      </c>
      <c r="E282" s="8" t="s">
        <v>12</v>
      </c>
      <c r="F282" s="8" t="s">
        <v>36</v>
      </c>
      <c r="G282" s="8" t="str">
        <f t="shared" si="21"/>
        <v>Fall</v>
      </c>
      <c r="H282" s="11">
        <v>43739</v>
      </c>
      <c r="I282" s="8" t="str">
        <f t="shared" si="23"/>
        <v>October</v>
      </c>
      <c r="J282" s="9">
        <v>727</v>
      </c>
      <c r="K282" s="12">
        <v>3635</v>
      </c>
      <c r="L282" s="12">
        <v>1454</v>
      </c>
      <c r="M282" s="12">
        <f>Table1[[#This Row],[Revenue]]-Table1[[#This Row],[Cost]]</f>
        <v>2181</v>
      </c>
      <c r="N282" s="8" t="s">
        <v>11</v>
      </c>
      <c r="O282" s="8" t="s">
        <v>10</v>
      </c>
    </row>
    <row r="283" spans="1:15" x14ac:dyDescent="0.2">
      <c r="A283" s="8">
        <v>1</v>
      </c>
      <c r="B283" s="9">
        <v>135967</v>
      </c>
      <c r="C283" s="8" t="str">
        <f t="shared" si="22"/>
        <v>Sorbet</v>
      </c>
      <c r="D283" s="8" t="s">
        <v>9</v>
      </c>
      <c r="E283" s="8" t="s">
        <v>12</v>
      </c>
      <c r="F283" s="8" t="s">
        <v>36</v>
      </c>
      <c r="G283" s="8" t="str">
        <f t="shared" si="21"/>
        <v>Spring</v>
      </c>
      <c r="H283" s="11">
        <v>43983</v>
      </c>
      <c r="I283" s="8" t="str">
        <f t="shared" si="23"/>
        <v>June</v>
      </c>
      <c r="J283" s="9">
        <v>604</v>
      </c>
      <c r="K283" s="12">
        <v>3624</v>
      </c>
      <c r="L283" s="12">
        <v>1661</v>
      </c>
      <c r="M283" s="12">
        <f>Table1[[#This Row],[Revenue]]-Table1[[#This Row],[Cost]]</f>
        <v>1963</v>
      </c>
      <c r="N283" s="8" t="s">
        <v>10</v>
      </c>
      <c r="O283" s="8" t="s">
        <v>11</v>
      </c>
    </row>
    <row r="284" spans="1:15" x14ac:dyDescent="0.2">
      <c r="A284" s="8">
        <v>5</v>
      </c>
      <c r="B284" s="9">
        <v>103888</v>
      </c>
      <c r="C284" s="8" t="str">
        <f t="shared" si="22"/>
        <v>Ice Cream</v>
      </c>
      <c r="D284" s="8" t="s">
        <v>5</v>
      </c>
      <c r="E284" s="8" t="s">
        <v>16</v>
      </c>
      <c r="F284" s="8" t="s">
        <v>39</v>
      </c>
      <c r="G284" s="8" t="str">
        <f t="shared" si="21"/>
        <v>Fall</v>
      </c>
      <c r="H284" s="11">
        <v>44166</v>
      </c>
      <c r="I284" s="8" t="str">
        <f t="shared" si="23"/>
        <v>December</v>
      </c>
      <c r="J284" s="9">
        <v>711</v>
      </c>
      <c r="K284" s="12">
        <v>3555</v>
      </c>
      <c r="L284" s="12">
        <v>1564.2</v>
      </c>
      <c r="M284" s="12">
        <f>Table1[[#This Row],[Revenue]]-Table1[[#This Row],[Cost]]</f>
        <v>1990.8</v>
      </c>
      <c r="N284" s="8" t="s">
        <v>11</v>
      </c>
      <c r="O284" s="8" t="s">
        <v>10</v>
      </c>
    </row>
    <row r="285" spans="1:15" x14ac:dyDescent="0.2">
      <c r="A285" s="8">
        <v>4</v>
      </c>
      <c r="B285" s="9">
        <v>533938</v>
      </c>
      <c r="C285" s="8" t="str">
        <f t="shared" si="22"/>
        <v>Ice Cream</v>
      </c>
      <c r="D285" s="8" t="s">
        <v>7</v>
      </c>
      <c r="E285" s="8" t="s">
        <v>16</v>
      </c>
      <c r="F285" s="8" t="s">
        <v>39</v>
      </c>
      <c r="G285" s="8" t="str">
        <f t="shared" si="21"/>
        <v>Spring</v>
      </c>
      <c r="H285" s="11">
        <v>43983</v>
      </c>
      <c r="I285" s="8" t="str">
        <f t="shared" si="23"/>
        <v>June</v>
      </c>
      <c r="J285" s="9">
        <v>886</v>
      </c>
      <c r="K285" s="12">
        <v>3544</v>
      </c>
      <c r="L285" s="12">
        <v>1329</v>
      </c>
      <c r="M285" s="12">
        <f>Table1[[#This Row],[Revenue]]-Table1[[#This Row],[Cost]]</f>
        <v>2215</v>
      </c>
      <c r="N285" s="8" t="s">
        <v>10</v>
      </c>
      <c r="O285" s="8" t="s">
        <v>11</v>
      </c>
    </row>
    <row r="286" spans="1:15" x14ac:dyDescent="0.2">
      <c r="A286" s="8">
        <v>3</v>
      </c>
      <c r="B286" s="9">
        <v>629523</v>
      </c>
      <c r="C286" s="8" t="str">
        <f t="shared" si="22"/>
        <v>Ice Cream</v>
      </c>
      <c r="D286" s="8" t="s">
        <v>6</v>
      </c>
      <c r="E286" s="8" t="s">
        <v>13</v>
      </c>
      <c r="F286" s="8" t="s">
        <v>35</v>
      </c>
      <c r="G286" s="8" t="str">
        <f t="shared" ref="G286:G345" si="24">IF(AND(H286&gt;=DATE(YEAR(H286),1,1),H286&lt;=DATE(YEAR(H286),3,20)), "Winter",
IF(AND(H286&gt;=DATE(YEAR(H286),3,21),H286&lt;=DATE(YEAR(H286),6,20)), "Spring",
IF(AND(H286&gt;=DATE(YEAR(H286),6,21),H286&lt;=DATE(YEAR(H286),9,22)), "Summer", "Fall")))</f>
        <v>Fall</v>
      </c>
      <c r="H286" s="11">
        <v>43800</v>
      </c>
      <c r="I286" s="8" t="str">
        <f t="shared" si="23"/>
        <v>December</v>
      </c>
      <c r="J286" s="9">
        <v>588</v>
      </c>
      <c r="K286" s="12">
        <v>3528</v>
      </c>
      <c r="L286" s="12">
        <v>1617</v>
      </c>
      <c r="M286" s="12">
        <f>Table1[[#This Row],[Revenue]]-Table1[[#This Row],[Cost]]</f>
        <v>1911</v>
      </c>
      <c r="N286" s="8" t="s">
        <v>10</v>
      </c>
      <c r="O286" s="8" t="s">
        <v>11</v>
      </c>
    </row>
    <row r="287" spans="1:15" x14ac:dyDescent="0.2">
      <c r="A287" s="8">
        <v>2</v>
      </c>
      <c r="B287" s="9">
        <v>330030</v>
      </c>
      <c r="C287" s="8" t="str">
        <f t="shared" si="22"/>
        <v>Sorbet</v>
      </c>
      <c r="D287" s="8" t="s">
        <v>8</v>
      </c>
      <c r="E287" s="8" t="s">
        <v>17</v>
      </c>
      <c r="F287" s="8" t="s">
        <v>17</v>
      </c>
      <c r="G287" s="8" t="str">
        <f t="shared" si="24"/>
        <v>Fall</v>
      </c>
      <c r="H287" s="11">
        <v>44105</v>
      </c>
      <c r="I287" s="8" t="str">
        <f t="shared" si="23"/>
        <v>October</v>
      </c>
      <c r="J287" s="9">
        <v>1175</v>
      </c>
      <c r="K287" s="12">
        <v>3525</v>
      </c>
      <c r="L287" s="12">
        <v>1468.75</v>
      </c>
      <c r="M287" s="12">
        <f>Table1[[#This Row],[Revenue]]-Table1[[#This Row],[Cost]]</f>
        <v>2056.25</v>
      </c>
      <c r="N287" s="8" t="s">
        <v>10</v>
      </c>
      <c r="O287" s="8" t="s">
        <v>11</v>
      </c>
    </row>
    <row r="288" spans="1:15" x14ac:dyDescent="0.2">
      <c r="A288" s="8">
        <v>1</v>
      </c>
      <c r="B288" s="9">
        <v>567484</v>
      </c>
      <c r="C288" s="8" t="str">
        <f t="shared" si="22"/>
        <v>Ice Cream</v>
      </c>
      <c r="D288" s="8" t="s">
        <v>4</v>
      </c>
      <c r="E288" s="8" t="s">
        <v>13</v>
      </c>
      <c r="F288" s="8" t="s">
        <v>35</v>
      </c>
      <c r="G288" s="8" t="str">
        <f t="shared" si="24"/>
        <v>Fall</v>
      </c>
      <c r="H288" s="11">
        <v>43739</v>
      </c>
      <c r="I288" s="8" t="str">
        <f t="shared" si="23"/>
        <v>October</v>
      </c>
      <c r="J288" s="9">
        <v>704</v>
      </c>
      <c r="K288" s="12">
        <v>3520</v>
      </c>
      <c r="L288" s="12">
        <v>1408</v>
      </c>
      <c r="M288" s="12">
        <f>Table1[[#This Row],[Revenue]]-Table1[[#This Row],[Cost]]</f>
        <v>2112</v>
      </c>
      <c r="N288" s="8" t="s">
        <v>11</v>
      </c>
      <c r="O288" s="8" t="s">
        <v>10</v>
      </c>
    </row>
    <row r="289" spans="1:15" x14ac:dyDescent="0.2">
      <c r="A289" s="8">
        <v>5</v>
      </c>
      <c r="B289" s="9">
        <v>778322</v>
      </c>
      <c r="C289" s="8" t="str">
        <f t="shared" si="22"/>
        <v>Ice Cream</v>
      </c>
      <c r="D289" s="8" t="s">
        <v>4</v>
      </c>
      <c r="E289" s="8" t="s">
        <v>13</v>
      </c>
      <c r="F289" s="8" t="s">
        <v>35</v>
      </c>
      <c r="G289" s="8" t="str">
        <f t="shared" si="24"/>
        <v>Fall</v>
      </c>
      <c r="H289" s="11">
        <v>44136</v>
      </c>
      <c r="I289" s="8" t="str">
        <f t="shared" si="23"/>
        <v>November</v>
      </c>
      <c r="J289" s="9">
        <v>700</v>
      </c>
      <c r="K289" s="12">
        <v>3500</v>
      </c>
      <c r="L289" s="12">
        <v>1400</v>
      </c>
      <c r="M289" s="12">
        <f>Table1[[#This Row],[Revenue]]-Table1[[#This Row],[Cost]]</f>
        <v>2100</v>
      </c>
      <c r="N289" s="8" t="s">
        <v>11</v>
      </c>
      <c r="O289" s="8" t="s">
        <v>10</v>
      </c>
    </row>
    <row r="290" spans="1:15" x14ac:dyDescent="0.2">
      <c r="A290" s="8">
        <v>4</v>
      </c>
      <c r="B290" s="9">
        <v>666684</v>
      </c>
      <c r="C290" s="8" t="str">
        <f t="shared" si="22"/>
        <v>Sorbet</v>
      </c>
      <c r="D290" s="8" t="s">
        <v>8</v>
      </c>
      <c r="E290" s="8" t="s">
        <v>13</v>
      </c>
      <c r="F290" s="8" t="s">
        <v>35</v>
      </c>
      <c r="G290" s="8" t="str">
        <f t="shared" si="24"/>
        <v>Fall</v>
      </c>
      <c r="H290" s="11">
        <v>44105</v>
      </c>
      <c r="I290" s="8" t="str">
        <f t="shared" si="23"/>
        <v>October</v>
      </c>
      <c r="J290" s="9">
        <v>1153</v>
      </c>
      <c r="K290" s="12">
        <v>3459</v>
      </c>
      <c r="L290" s="12">
        <v>1441.25</v>
      </c>
      <c r="M290" s="12">
        <f>Table1[[#This Row],[Revenue]]-Table1[[#This Row],[Cost]]</f>
        <v>2017.75</v>
      </c>
      <c r="N290" s="8" t="s">
        <v>10</v>
      </c>
      <c r="O290" s="8" t="s">
        <v>10</v>
      </c>
    </row>
    <row r="291" spans="1:15" x14ac:dyDescent="0.2">
      <c r="A291" s="8">
        <v>3</v>
      </c>
      <c r="B291" s="9">
        <v>578401</v>
      </c>
      <c r="C291" s="8" t="str">
        <f t="shared" si="22"/>
        <v>Ice Cream</v>
      </c>
      <c r="D291" s="8" t="s">
        <v>4</v>
      </c>
      <c r="E291" s="8" t="s">
        <v>14</v>
      </c>
      <c r="F291" s="8" t="s">
        <v>38</v>
      </c>
      <c r="G291" s="8" t="str">
        <f t="shared" si="24"/>
        <v>Spring</v>
      </c>
      <c r="H291" s="11">
        <v>43983</v>
      </c>
      <c r="I291" s="8" t="str">
        <f t="shared" si="23"/>
        <v>June</v>
      </c>
      <c r="J291" s="9">
        <v>689</v>
      </c>
      <c r="K291" s="12">
        <v>3445</v>
      </c>
      <c r="L291" s="12">
        <v>1378</v>
      </c>
      <c r="M291" s="12">
        <f>Table1[[#This Row],[Revenue]]-Table1[[#This Row],[Cost]]</f>
        <v>2067</v>
      </c>
      <c r="N291" s="8" t="s">
        <v>10</v>
      </c>
      <c r="O291" s="8" t="s">
        <v>10</v>
      </c>
    </row>
    <row r="292" spans="1:15" x14ac:dyDescent="0.2">
      <c r="A292" s="8">
        <v>2</v>
      </c>
      <c r="B292" s="9">
        <v>609418</v>
      </c>
      <c r="C292" s="8" t="str">
        <f t="shared" si="22"/>
        <v>Ice Cream</v>
      </c>
      <c r="D292" s="8" t="s">
        <v>6</v>
      </c>
      <c r="E292" s="8" t="s">
        <v>14</v>
      </c>
      <c r="F292" s="8" t="s">
        <v>38</v>
      </c>
      <c r="G292" s="8" t="str">
        <f t="shared" si="24"/>
        <v>Summer</v>
      </c>
      <c r="H292" s="11">
        <v>44075</v>
      </c>
      <c r="I292" s="8" t="str">
        <f t="shared" si="23"/>
        <v>September</v>
      </c>
      <c r="J292" s="9">
        <v>567</v>
      </c>
      <c r="K292" s="12">
        <v>3402</v>
      </c>
      <c r="L292" s="12">
        <v>1559.25</v>
      </c>
      <c r="M292" s="12">
        <f>Table1[[#This Row],[Revenue]]-Table1[[#This Row],[Cost]]</f>
        <v>1842.75</v>
      </c>
      <c r="N292" s="8" t="s">
        <v>11</v>
      </c>
      <c r="O292" s="8" t="s">
        <v>10</v>
      </c>
    </row>
    <row r="293" spans="1:15" x14ac:dyDescent="0.2">
      <c r="A293" s="8">
        <v>5</v>
      </c>
      <c r="B293" s="9">
        <v>456841</v>
      </c>
      <c r="C293" s="8" t="str">
        <f t="shared" si="22"/>
        <v>Ice Cream</v>
      </c>
      <c r="D293" s="8" t="s">
        <v>4</v>
      </c>
      <c r="E293" s="8" t="s">
        <v>14</v>
      </c>
      <c r="F293" s="8" t="s">
        <v>38</v>
      </c>
      <c r="G293" s="8" t="str">
        <f t="shared" si="24"/>
        <v>Summer</v>
      </c>
      <c r="H293" s="11">
        <v>44044</v>
      </c>
      <c r="I293" s="8" t="str">
        <f t="shared" si="23"/>
        <v>August</v>
      </c>
      <c r="J293" s="9">
        <v>678</v>
      </c>
      <c r="K293" s="12">
        <v>3390</v>
      </c>
      <c r="L293" s="12">
        <v>1356</v>
      </c>
      <c r="M293" s="12">
        <f>Table1[[#This Row],[Revenue]]-Table1[[#This Row],[Cost]]</f>
        <v>2034</v>
      </c>
      <c r="N293" s="8" t="s">
        <v>11</v>
      </c>
      <c r="O293" s="8" t="s">
        <v>10</v>
      </c>
    </row>
    <row r="294" spans="1:15" x14ac:dyDescent="0.2">
      <c r="A294" s="8">
        <v>5</v>
      </c>
      <c r="B294" s="9">
        <v>441711</v>
      </c>
      <c r="C294" s="8" t="str">
        <f t="shared" si="22"/>
        <v>Sorbet</v>
      </c>
      <c r="D294" s="8" t="s">
        <v>8</v>
      </c>
      <c r="E294" s="8" t="s">
        <v>14</v>
      </c>
      <c r="F294" s="8" t="s">
        <v>38</v>
      </c>
      <c r="G294" s="8" t="str">
        <f t="shared" si="24"/>
        <v>Fall</v>
      </c>
      <c r="H294" s="11">
        <v>43770</v>
      </c>
      <c r="I294" s="8" t="str">
        <f t="shared" si="23"/>
        <v>November</v>
      </c>
      <c r="J294" s="9">
        <v>1123</v>
      </c>
      <c r="K294" s="12">
        <v>3369</v>
      </c>
      <c r="L294" s="12">
        <v>1403.75</v>
      </c>
      <c r="M294" s="12">
        <f>Table1[[#This Row],[Revenue]]-Table1[[#This Row],[Cost]]</f>
        <v>1965.25</v>
      </c>
      <c r="N294" s="8" t="s">
        <v>11</v>
      </c>
      <c r="O294" s="8" t="s">
        <v>10</v>
      </c>
    </row>
    <row r="295" spans="1:15" x14ac:dyDescent="0.2">
      <c r="A295" s="8">
        <v>1</v>
      </c>
      <c r="B295" s="9">
        <v>707858</v>
      </c>
      <c r="C295" s="8" t="str">
        <f t="shared" si="22"/>
        <v>Ice Cream</v>
      </c>
      <c r="D295" s="8" t="s">
        <v>4</v>
      </c>
      <c r="E295" s="8" t="s">
        <v>14</v>
      </c>
      <c r="F295" s="8" t="s">
        <v>38</v>
      </c>
      <c r="G295" s="8" t="str">
        <f t="shared" si="24"/>
        <v>Fall</v>
      </c>
      <c r="H295" s="11">
        <v>43739</v>
      </c>
      <c r="I295" s="8" t="str">
        <f t="shared" si="23"/>
        <v>October</v>
      </c>
      <c r="J295" s="9">
        <v>671</v>
      </c>
      <c r="K295" s="12">
        <v>3355</v>
      </c>
      <c r="L295" s="12">
        <v>1342</v>
      </c>
      <c r="M295" s="12">
        <f>Table1[[#This Row],[Revenue]]-Table1[[#This Row],[Cost]]</f>
        <v>2013</v>
      </c>
      <c r="N295" s="8" t="s">
        <v>11</v>
      </c>
      <c r="O295" s="8" t="s">
        <v>10</v>
      </c>
    </row>
    <row r="296" spans="1:15" x14ac:dyDescent="0.2">
      <c r="A296" s="8">
        <v>4</v>
      </c>
      <c r="B296" s="9">
        <v>397008</v>
      </c>
      <c r="C296" s="8" t="str">
        <f t="shared" si="22"/>
        <v>Ice Cream</v>
      </c>
      <c r="D296" s="8" t="s">
        <v>5</v>
      </c>
      <c r="E296" s="8" t="s">
        <v>13</v>
      </c>
      <c r="F296" s="8" t="s">
        <v>35</v>
      </c>
      <c r="G296" s="8" t="str">
        <f t="shared" si="24"/>
        <v>Fall</v>
      </c>
      <c r="H296" s="11">
        <v>43739</v>
      </c>
      <c r="I296" s="8" t="str">
        <f t="shared" si="23"/>
        <v>October</v>
      </c>
      <c r="J296" s="9">
        <v>671</v>
      </c>
      <c r="K296" s="12">
        <v>3355</v>
      </c>
      <c r="L296" s="12">
        <v>1476.2</v>
      </c>
      <c r="M296" s="12">
        <f>Table1[[#This Row],[Revenue]]-Table1[[#This Row],[Cost]]</f>
        <v>1878.8</v>
      </c>
      <c r="N296" s="8" t="s">
        <v>10</v>
      </c>
      <c r="O296" s="8" t="s">
        <v>10</v>
      </c>
    </row>
    <row r="297" spans="1:15" x14ac:dyDescent="0.2">
      <c r="A297" s="8">
        <v>1</v>
      </c>
      <c r="B297" s="9">
        <v>197116</v>
      </c>
      <c r="C297" s="8" t="str">
        <f t="shared" si="22"/>
        <v>Ice Cream</v>
      </c>
      <c r="D297" s="8" t="s">
        <v>6</v>
      </c>
      <c r="E297" s="8" t="s">
        <v>13</v>
      </c>
      <c r="F297" s="8" t="s">
        <v>34</v>
      </c>
      <c r="G297" s="8" t="str">
        <f t="shared" si="24"/>
        <v>Winter</v>
      </c>
      <c r="H297" s="11">
        <v>43831</v>
      </c>
      <c r="I297" s="8" t="str">
        <f t="shared" si="23"/>
        <v>January</v>
      </c>
      <c r="J297" s="9">
        <v>555</v>
      </c>
      <c r="K297" s="12">
        <v>3330</v>
      </c>
      <c r="L297" s="12">
        <v>1526.25</v>
      </c>
      <c r="M297" s="12">
        <f>Table1[[#This Row],[Revenue]]-Table1[[#This Row],[Cost]]</f>
        <v>1803.75</v>
      </c>
      <c r="N297" s="8" t="s">
        <v>10</v>
      </c>
      <c r="O297" s="8" t="s">
        <v>10</v>
      </c>
    </row>
    <row r="298" spans="1:15" x14ac:dyDescent="0.2">
      <c r="A298" s="8">
        <v>1</v>
      </c>
      <c r="B298" s="9">
        <v>355733</v>
      </c>
      <c r="C298" s="8" t="str">
        <f t="shared" si="22"/>
        <v>Ice Cream</v>
      </c>
      <c r="D298" s="8" t="s">
        <v>7</v>
      </c>
      <c r="E298" s="8" t="s">
        <v>13</v>
      </c>
      <c r="F298" s="8" t="s">
        <v>34</v>
      </c>
      <c r="G298" s="8" t="str">
        <f t="shared" si="24"/>
        <v>Spring</v>
      </c>
      <c r="H298" s="11">
        <v>43952</v>
      </c>
      <c r="I298" s="8" t="str">
        <f t="shared" si="23"/>
        <v>May</v>
      </c>
      <c r="J298" s="9">
        <v>831</v>
      </c>
      <c r="K298" s="12">
        <v>3324</v>
      </c>
      <c r="L298" s="12">
        <v>1246.5</v>
      </c>
      <c r="M298" s="12">
        <f>Table1[[#This Row],[Revenue]]-Table1[[#This Row],[Cost]]</f>
        <v>2077.5</v>
      </c>
      <c r="N298" s="8" t="s">
        <v>10</v>
      </c>
      <c r="O298" s="8" t="s">
        <v>10</v>
      </c>
    </row>
    <row r="299" spans="1:15" x14ac:dyDescent="0.2">
      <c r="A299" s="8">
        <v>5</v>
      </c>
      <c r="B299" s="9">
        <v>847203</v>
      </c>
      <c r="C299" s="8" t="str">
        <f t="shared" si="22"/>
        <v>Ice Cream</v>
      </c>
      <c r="D299" s="8" t="s">
        <v>4</v>
      </c>
      <c r="E299" s="8" t="s">
        <v>16</v>
      </c>
      <c r="F299" s="8" t="s">
        <v>39</v>
      </c>
      <c r="G299" s="8" t="str">
        <f t="shared" si="24"/>
        <v>Spring</v>
      </c>
      <c r="H299" s="11">
        <v>43983</v>
      </c>
      <c r="I299" s="8" t="str">
        <f t="shared" si="23"/>
        <v>June</v>
      </c>
      <c r="J299" s="9">
        <v>662</v>
      </c>
      <c r="K299" s="12">
        <v>3310</v>
      </c>
      <c r="L299" s="12">
        <v>1324</v>
      </c>
      <c r="M299" s="12">
        <f>Table1[[#This Row],[Revenue]]-Table1[[#This Row],[Cost]]</f>
        <v>1986</v>
      </c>
      <c r="N299" s="8" t="s">
        <v>11</v>
      </c>
      <c r="O299" s="8" t="s">
        <v>10</v>
      </c>
    </row>
    <row r="300" spans="1:15" x14ac:dyDescent="0.2">
      <c r="A300" s="8">
        <v>3</v>
      </c>
      <c r="B300" s="9">
        <v>433084</v>
      </c>
      <c r="C300" s="8" t="str">
        <f t="shared" si="22"/>
        <v>Sorbet</v>
      </c>
      <c r="D300" s="8" t="s">
        <v>8</v>
      </c>
      <c r="E300" s="8" t="s">
        <v>16</v>
      </c>
      <c r="F300" s="8" t="s">
        <v>39</v>
      </c>
      <c r="G300" s="8" t="str">
        <f t="shared" si="24"/>
        <v>Fall</v>
      </c>
      <c r="H300" s="11">
        <v>44136</v>
      </c>
      <c r="I300" s="8" t="str">
        <f t="shared" si="23"/>
        <v>November</v>
      </c>
      <c r="J300" s="9">
        <v>547</v>
      </c>
      <c r="K300" s="12">
        <v>3282</v>
      </c>
      <c r="L300" s="12">
        <v>1504.25</v>
      </c>
      <c r="M300" s="12">
        <f>Table1[[#This Row],[Revenue]]-Table1[[#This Row],[Cost]]</f>
        <v>1777.75</v>
      </c>
      <c r="N300" s="8" t="s">
        <v>11</v>
      </c>
      <c r="O300" s="8" t="s">
        <v>10</v>
      </c>
    </row>
    <row r="301" spans="1:15" x14ac:dyDescent="0.2">
      <c r="A301" s="8">
        <v>4</v>
      </c>
      <c r="B301" s="9">
        <v>865204</v>
      </c>
      <c r="C301" s="8" t="str">
        <f t="shared" si="22"/>
        <v>Ice Cream</v>
      </c>
      <c r="D301" s="8" t="s">
        <v>7</v>
      </c>
      <c r="E301" s="8" t="s">
        <v>16</v>
      </c>
      <c r="F301" s="8" t="s">
        <v>39</v>
      </c>
      <c r="G301" s="8" t="str">
        <f t="shared" si="24"/>
        <v>Summer</v>
      </c>
      <c r="H301" s="11">
        <v>44013</v>
      </c>
      <c r="I301" s="8" t="str">
        <f t="shared" si="23"/>
        <v>July</v>
      </c>
      <c r="J301" s="9">
        <v>819</v>
      </c>
      <c r="K301" s="12">
        <v>3276</v>
      </c>
      <c r="L301" s="12">
        <v>1228.5</v>
      </c>
      <c r="M301" s="12">
        <f>Table1[[#This Row],[Revenue]]-Table1[[#This Row],[Cost]]</f>
        <v>2047.5</v>
      </c>
      <c r="N301" s="8" t="s">
        <v>10</v>
      </c>
      <c r="O301" s="8" t="s">
        <v>10</v>
      </c>
    </row>
    <row r="302" spans="1:15" x14ac:dyDescent="0.2">
      <c r="A302" s="8">
        <v>5</v>
      </c>
      <c r="B302" s="9">
        <v>214845</v>
      </c>
      <c r="C302" s="8" t="str">
        <f t="shared" si="22"/>
        <v>Ice Cream</v>
      </c>
      <c r="D302" s="8" t="s">
        <v>6</v>
      </c>
      <c r="E302" s="8" t="s">
        <v>17</v>
      </c>
      <c r="F302" s="8" t="s">
        <v>17</v>
      </c>
      <c r="G302" s="8" t="str">
        <f t="shared" si="24"/>
        <v>Fall</v>
      </c>
      <c r="H302" s="11">
        <v>43800</v>
      </c>
      <c r="I302" s="8" t="str">
        <f t="shared" si="23"/>
        <v>December</v>
      </c>
      <c r="J302" s="9">
        <v>544</v>
      </c>
      <c r="K302" s="12">
        <v>3264</v>
      </c>
      <c r="L302" s="12">
        <v>1496</v>
      </c>
      <c r="M302" s="12">
        <f>Table1[[#This Row],[Revenue]]-Table1[[#This Row],[Cost]]</f>
        <v>1768</v>
      </c>
      <c r="N302" s="8" t="s">
        <v>11</v>
      </c>
      <c r="O302" s="8" t="s">
        <v>10</v>
      </c>
    </row>
    <row r="303" spans="1:15" x14ac:dyDescent="0.2">
      <c r="A303" s="8">
        <v>5</v>
      </c>
      <c r="B303" s="9">
        <v>372739</v>
      </c>
      <c r="C303" s="8" t="str">
        <f t="shared" si="22"/>
        <v>Ice Cream</v>
      </c>
      <c r="D303" s="8" t="s">
        <v>7</v>
      </c>
      <c r="E303" s="8" t="s">
        <v>13</v>
      </c>
      <c r="F303" s="8" t="s">
        <v>35</v>
      </c>
      <c r="G303" s="8" t="str">
        <f t="shared" si="24"/>
        <v>Summer</v>
      </c>
      <c r="H303" s="11">
        <v>44013</v>
      </c>
      <c r="I303" s="8" t="str">
        <f t="shared" si="23"/>
        <v>July</v>
      </c>
      <c r="J303" s="9">
        <v>801</v>
      </c>
      <c r="K303" s="12">
        <v>3204</v>
      </c>
      <c r="L303" s="12">
        <v>1201.5</v>
      </c>
      <c r="M303" s="12">
        <f>Table1[[#This Row],[Revenue]]-Table1[[#This Row],[Cost]]</f>
        <v>2002.5</v>
      </c>
      <c r="N303" s="8" t="s">
        <v>11</v>
      </c>
      <c r="O303" s="8" t="s">
        <v>11</v>
      </c>
    </row>
    <row r="304" spans="1:15" x14ac:dyDescent="0.2">
      <c r="A304" s="8">
        <v>3</v>
      </c>
      <c r="B304" s="9">
        <v>480891</v>
      </c>
      <c r="C304" s="8" t="str">
        <f t="shared" si="22"/>
        <v>Ice Cream</v>
      </c>
      <c r="D304" s="8" t="s">
        <v>5</v>
      </c>
      <c r="E304" s="8" t="s">
        <v>13</v>
      </c>
      <c r="F304" s="8" t="s">
        <v>35</v>
      </c>
      <c r="G304" s="8" t="str">
        <f t="shared" si="24"/>
        <v>Fall</v>
      </c>
      <c r="H304" s="11">
        <v>44166</v>
      </c>
      <c r="I304" s="8" t="str">
        <f t="shared" si="23"/>
        <v>December</v>
      </c>
      <c r="J304" s="9">
        <v>635</v>
      </c>
      <c r="K304" s="12">
        <v>3175</v>
      </c>
      <c r="L304" s="12">
        <v>1397</v>
      </c>
      <c r="M304" s="12">
        <f>Table1[[#This Row],[Revenue]]-Table1[[#This Row],[Cost]]</f>
        <v>1778</v>
      </c>
      <c r="N304" s="8" t="s">
        <v>10</v>
      </c>
      <c r="O304" s="8" t="s">
        <v>11</v>
      </c>
    </row>
    <row r="305" spans="1:15" x14ac:dyDescent="0.2">
      <c r="A305" s="8">
        <v>5</v>
      </c>
      <c r="B305" s="9">
        <v>242657</v>
      </c>
      <c r="C305" s="8" t="str">
        <f t="shared" si="22"/>
        <v>Ice Cream</v>
      </c>
      <c r="D305" s="8" t="s">
        <v>7</v>
      </c>
      <c r="E305" s="8" t="s">
        <v>13</v>
      </c>
      <c r="F305" s="8" t="s">
        <v>35</v>
      </c>
      <c r="G305" s="8" t="str">
        <f t="shared" si="24"/>
        <v>Winter</v>
      </c>
      <c r="H305" s="11">
        <v>43891</v>
      </c>
      <c r="I305" s="8" t="str">
        <f t="shared" si="23"/>
        <v>March</v>
      </c>
      <c r="J305" s="9">
        <v>792</v>
      </c>
      <c r="K305" s="12">
        <v>3168</v>
      </c>
      <c r="L305" s="12">
        <v>1188</v>
      </c>
      <c r="M305" s="12">
        <f>Table1[[#This Row],[Revenue]]-Table1[[#This Row],[Cost]]</f>
        <v>1980</v>
      </c>
      <c r="N305" s="8" t="s">
        <v>11</v>
      </c>
      <c r="O305" s="8" t="s">
        <v>11</v>
      </c>
    </row>
    <row r="306" spans="1:15" x14ac:dyDescent="0.2">
      <c r="A306" s="8">
        <v>2</v>
      </c>
      <c r="B306" s="9">
        <v>183779</v>
      </c>
      <c r="C306" s="8" t="str">
        <f t="shared" si="22"/>
        <v>Ice Cream</v>
      </c>
      <c r="D306" s="8" t="s">
        <v>5</v>
      </c>
      <c r="E306" s="8" t="s">
        <v>17</v>
      </c>
      <c r="F306" s="8" t="s">
        <v>17</v>
      </c>
      <c r="G306" s="8" t="str">
        <f t="shared" si="24"/>
        <v>Fall</v>
      </c>
      <c r="H306" s="11">
        <v>44166</v>
      </c>
      <c r="I306" s="8" t="str">
        <f t="shared" si="23"/>
        <v>December</v>
      </c>
      <c r="J306" s="9">
        <v>615</v>
      </c>
      <c r="K306" s="12">
        <v>3075</v>
      </c>
      <c r="L306" s="12">
        <v>1353</v>
      </c>
      <c r="M306" s="12">
        <f>Table1[[#This Row],[Revenue]]-Table1[[#This Row],[Cost]]</f>
        <v>1722</v>
      </c>
      <c r="N306" s="8" t="s">
        <v>11</v>
      </c>
      <c r="O306" s="8" t="s">
        <v>10</v>
      </c>
    </row>
    <row r="307" spans="1:15" x14ac:dyDescent="0.2">
      <c r="A307" s="8">
        <v>3</v>
      </c>
      <c r="B307" s="9">
        <v>576749</v>
      </c>
      <c r="C307" s="8" t="str">
        <f t="shared" si="22"/>
        <v>Ice Cream</v>
      </c>
      <c r="D307" s="8" t="s">
        <v>7</v>
      </c>
      <c r="E307" s="8" t="s">
        <v>13</v>
      </c>
      <c r="F307" s="8" t="s">
        <v>35</v>
      </c>
      <c r="G307" s="8" t="str">
        <f t="shared" si="24"/>
        <v>Fall</v>
      </c>
      <c r="H307" s="11">
        <v>43739</v>
      </c>
      <c r="I307" s="8" t="str">
        <f t="shared" si="23"/>
        <v>October</v>
      </c>
      <c r="J307" s="9">
        <v>766</v>
      </c>
      <c r="K307" s="12">
        <v>3064</v>
      </c>
      <c r="L307" s="12">
        <v>1149</v>
      </c>
      <c r="M307" s="12">
        <f>Table1[[#This Row],[Revenue]]-Table1[[#This Row],[Cost]]</f>
        <v>1915</v>
      </c>
      <c r="N307" s="8" t="s">
        <v>11</v>
      </c>
      <c r="O307" s="8" t="s">
        <v>10</v>
      </c>
    </row>
    <row r="308" spans="1:15" x14ac:dyDescent="0.2">
      <c r="A308" s="8">
        <v>4</v>
      </c>
      <c r="B308" s="9">
        <v>581762</v>
      </c>
      <c r="C308" s="8" t="str">
        <f t="shared" si="22"/>
        <v>Ice Cream</v>
      </c>
      <c r="D308" s="8" t="s">
        <v>6</v>
      </c>
      <c r="E308" s="8" t="s">
        <v>13</v>
      </c>
      <c r="F308" s="8" t="s">
        <v>35</v>
      </c>
      <c r="G308" s="8" t="str">
        <f t="shared" si="24"/>
        <v>Spring</v>
      </c>
      <c r="H308" s="11">
        <v>43922</v>
      </c>
      <c r="I308" s="8" t="str">
        <f t="shared" si="23"/>
        <v>April</v>
      </c>
      <c r="J308" s="9">
        <v>510</v>
      </c>
      <c r="K308" s="12">
        <v>3060</v>
      </c>
      <c r="L308" s="12">
        <v>1402.5</v>
      </c>
      <c r="M308" s="12">
        <f>Table1[[#This Row],[Revenue]]-Table1[[#This Row],[Cost]]</f>
        <v>1657.5</v>
      </c>
      <c r="N308" s="8" t="s">
        <v>11</v>
      </c>
      <c r="O308" s="8" t="s">
        <v>10</v>
      </c>
    </row>
    <row r="309" spans="1:15" x14ac:dyDescent="0.2">
      <c r="A309" s="8">
        <v>5</v>
      </c>
      <c r="B309" s="9">
        <v>208723</v>
      </c>
      <c r="C309" s="8" t="str">
        <f t="shared" si="22"/>
        <v>Sorbet</v>
      </c>
      <c r="D309" s="8" t="s">
        <v>8</v>
      </c>
      <c r="E309" s="8" t="s">
        <v>13</v>
      </c>
      <c r="F309" s="8" t="s">
        <v>35</v>
      </c>
      <c r="G309" s="8" t="str">
        <f t="shared" si="24"/>
        <v>Fall</v>
      </c>
      <c r="H309" s="11">
        <v>44105</v>
      </c>
      <c r="I309" s="8" t="str">
        <f t="shared" si="23"/>
        <v>October</v>
      </c>
      <c r="J309" s="9">
        <v>1010</v>
      </c>
      <c r="K309" s="12">
        <v>3030</v>
      </c>
      <c r="L309" s="12">
        <v>1262.5</v>
      </c>
      <c r="M309" s="12">
        <f>Table1[[#This Row],[Revenue]]-Table1[[#This Row],[Cost]]</f>
        <v>1767.5</v>
      </c>
      <c r="N309" s="8" t="s">
        <v>11</v>
      </c>
      <c r="O309" s="8" t="s">
        <v>10</v>
      </c>
    </row>
    <row r="310" spans="1:15" x14ac:dyDescent="0.2">
      <c r="A310" s="8">
        <v>5</v>
      </c>
      <c r="B310" s="9">
        <v>808356</v>
      </c>
      <c r="C310" s="8" t="str">
        <f t="shared" si="22"/>
        <v>Sorbet</v>
      </c>
      <c r="D310" s="8" t="s">
        <v>8</v>
      </c>
      <c r="E310" s="8" t="s">
        <v>13</v>
      </c>
      <c r="F310" s="8" t="s">
        <v>35</v>
      </c>
      <c r="G310" s="8" t="str">
        <f t="shared" si="24"/>
        <v>Summer</v>
      </c>
      <c r="H310" s="11">
        <v>43709</v>
      </c>
      <c r="I310" s="8" t="str">
        <f t="shared" si="23"/>
        <v>September</v>
      </c>
      <c r="J310" s="9">
        <v>1005</v>
      </c>
      <c r="K310" s="12">
        <v>3015</v>
      </c>
      <c r="L310" s="12">
        <v>1256.25</v>
      </c>
      <c r="M310" s="12">
        <f>Table1[[#This Row],[Revenue]]-Table1[[#This Row],[Cost]]</f>
        <v>1758.75</v>
      </c>
      <c r="N310" s="8" t="s">
        <v>10</v>
      </c>
      <c r="O310" s="8" t="s">
        <v>10</v>
      </c>
    </row>
    <row r="311" spans="1:15" x14ac:dyDescent="0.2">
      <c r="A311" s="8">
        <v>2</v>
      </c>
      <c r="B311" s="9">
        <v>369627</v>
      </c>
      <c r="C311" s="8" t="str">
        <f t="shared" ref="C311:C368" si="25">IF(OR(D311="Lemon", D311="Strawberry"), "Sorbet", "Ice Cream")</f>
        <v>Ice Cream</v>
      </c>
      <c r="D311" s="8" t="s">
        <v>4</v>
      </c>
      <c r="E311" s="8" t="s">
        <v>17</v>
      </c>
      <c r="F311" s="8" t="s">
        <v>17</v>
      </c>
      <c r="G311" s="8" t="str">
        <f t="shared" si="24"/>
        <v>Spring</v>
      </c>
      <c r="H311" s="11">
        <v>43983</v>
      </c>
      <c r="I311" s="8" t="str">
        <f t="shared" ref="I311:I368" si="26">TEXT(H311,"mmmm")</f>
        <v>June</v>
      </c>
      <c r="J311" s="9">
        <v>602</v>
      </c>
      <c r="K311" s="12">
        <v>3010</v>
      </c>
      <c r="L311" s="12">
        <v>1204</v>
      </c>
      <c r="M311" s="12">
        <f>Table1[[#This Row],[Revenue]]-Table1[[#This Row],[Cost]]</f>
        <v>1806</v>
      </c>
      <c r="N311" s="8" t="s">
        <v>10</v>
      </c>
      <c r="O311" s="8" t="s">
        <v>10</v>
      </c>
    </row>
    <row r="312" spans="1:15" x14ac:dyDescent="0.2">
      <c r="A312" s="8">
        <v>1</v>
      </c>
      <c r="B312" s="9">
        <v>600167</v>
      </c>
      <c r="C312" s="8" t="str">
        <f t="shared" si="25"/>
        <v>Ice Cream</v>
      </c>
      <c r="D312" s="8" t="s">
        <v>6</v>
      </c>
      <c r="E312" s="8" t="s">
        <v>17</v>
      </c>
      <c r="F312" s="8" t="s">
        <v>17</v>
      </c>
      <c r="G312" s="8" t="str">
        <f t="shared" si="24"/>
        <v>Winter</v>
      </c>
      <c r="H312" s="11">
        <v>43891</v>
      </c>
      <c r="I312" s="8" t="str">
        <f t="shared" si="26"/>
        <v>March</v>
      </c>
      <c r="J312" s="9">
        <v>500</v>
      </c>
      <c r="K312" s="12">
        <v>3000</v>
      </c>
      <c r="L312" s="12">
        <v>1375</v>
      </c>
      <c r="M312" s="12">
        <f>Table1[[#This Row],[Revenue]]-Table1[[#This Row],[Cost]]</f>
        <v>1625</v>
      </c>
      <c r="N312" s="8" t="s">
        <v>10</v>
      </c>
      <c r="O312" s="8" t="s">
        <v>10</v>
      </c>
    </row>
    <row r="313" spans="1:15" x14ac:dyDescent="0.2">
      <c r="A313" s="8">
        <v>3</v>
      </c>
      <c r="B313" s="9">
        <v>295198</v>
      </c>
      <c r="C313" s="8" t="str">
        <f t="shared" si="25"/>
        <v>Sorbet</v>
      </c>
      <c r="D313" s="8" t="s">
        <v>9</v>
      </c>
      <c r="E313" s="8" t="s">
        <v>12</v>
      </c>
      <c r="F313" s="8" t="s">
        <v>36</v>
      </c>
      <c r="G313" s="8" t="str">
        <f t="shared" si="24"/>
        <v>Fall</v>
      </c>
      <c r="H313" s="11">
        <v>43739</v>
      </c>
      <c r="I313" s="8" t="str">
        <f t="shared" si="26"/>
        <v>October</v>
      </c>
      <c r="J313" s="9">
        <v>2996</v>
      </c>
      <c r="K313" s="12">
        <v>2996</v>
      </c>
      <c r="L313" s="12">
        <v>1498</v>
      </c>
      <c r="M313" s="12">
        <f>Table1[[#This Row],[Revenue]]-Table1[[#This Row],[Cost]]</f>
        <v>1498</v>
      </c>
      <c r="N313" s="8" t="s">
        <v>11</v>
      </c>
      <c r="O313" s="8" t="s">
        <v>10</v>
      </c>
    </row>
    <row r="314" spans="1:15" x14ac:dyDescent="0.2">
      <c r="A314" s="8">
        <v>1</v>
      </c>
      <c r="B314" s="9">
        <v>178855</v>
      </c>
      <c r="C314" s="8" t="str">
        <f t="shared" si="25"/>
        <v>Ice Cream</v>
      </c>
      <c r="D314" s="8" t="s">
        <v>7</v>
      </c>
      <c r="E314" s="8" t="s">
        <v>16</v>
      </c>
      <c r="F314" s="8" t="s">
        <v>40</v>
      </c>
      <c r="G314" s="8" t="str">
        <f t="shared" si="24"/>
        <v>Spring</v>
      </c>
      <c r="H314" s="11">
        <v>43922</v>
      </c>
      <c r="I314" s="8" t="str">
        <f t="shared" si="26"/>
        <v>April</v>
      </c>
      <c r="J314" s="9">
        <v>742.5</v>
      </c>
      <c r="K314" s="12">
        <v>2970</v>
      </c>
      <c r="L314" s="12">
        <v>1113.75</v>
      </c>
      <c r="M314" s="12">
        <f>Table1[[#This Row],[Revenue]]-Table1[[#This Row],[Cost]]</f>
        <v>1856.25</v>
      </c>
      <c r="N314" s="8" t="s">
        <v>10</v>
      </c>
      <c r="O314" s="8" t="s">
        <v>10</v>
      </c>
    </row>
    <row r="315" spans="1:15" x14ac:dyDescent="0.2">
      <c r="A315" s="8">
        <v>1</v>
      </c>
      <c r="B315" s="9">
        <v>305275</v>
      </c>
      <c r="C315" s="8" t="str">
        <f t="shared" si="25"/>
        <v>Sorbet</v>
      </c>
      <c r="D315" s="8" t="s">
        <v>8</v>
      </c>
      <c r="E315" s="8" t="s">
        <v>16</v>
      </c>
      <c r="F315" s="8" t="s">
        <v>40</v>
      </c>
      <c r="G315" s="8" t="str">
        <f t="shared" si="24"/>
        <v>Fall</v>
      </c>
      <c r="H315" s="11">
        <v>44105</v>
      </c>
      <c r="I315" s="8" t="str">
        <f t="shared" si="26"/>
        <v>October</v>
      </c>
      <c r="J315" s="9">
        <v>986</v>
      </c>
      <c r="K315" s="12">
        <v>2958</v>
      </c>
      <c r="L315" s="12">
        <v>1232.5</v>
      </c>
      <c r="M315" s="12">
        <f>Table1[[#This Row],[Revenue]]-Table1[[#This Row],[Cost]]</f>
        <v>1725.5</v>
      </c>
      <c r="N315" s="8" t="s">
        <v>10</v>
      </c>
      <c r="O315" s="8" t="s">
        <v>10</v>
      </c>
    </row>
    <row r="316" spans="1:15" x14ac:dyDescent="0.2">
      <c r="A316" s="8">
        <v>2</v>
      </c>
      <c r="B316" s="9">
        <v>354480</v>
      </c>
      <c r="C316" s="8" t="str">
        <f t="shared" si="25"/>
        <v>Sorbet</v>
      </c>
      <c r="D316" s="8" t="s">
        <v>8</v>
      </c>
      <c r="E316" s="8" t="s">
        <v>13</v>
      </c>
      <c r="F316" s="8" t="s">
        <v>35</v>
      </c>
      <c r="G316" s="8" t="str">
        <f t="shared" si="24"/>
        <v>Summer</v>
      </c>
      <c r="H316" s="11">
        <v>44075</v>
      </c>
      <c r="I316" s="8" t="str">
        <f t="shared" si="26"/>
        <v>September</v>
      </c>
      <c r="J316" s="9">
        <v>986</v>
      </c>
      <c r="K316" s="12">
        <v>2958</v>
      </c>
      <c r="L316" s="12">
        <v>1232.5</v>
      </c>
      <c r="M316" s="12">
        <f>Table1[[#This Row],[Revenue]]-Table1[[#This Row],[Cost]]</f>
        <v>1725.5</v>
      </c>
      <c r="N316" s="8" t="s">
        <v>11</v>
      </c>
      <c r="O316" s="8" t="s">
        <v>10</v>
      </c>
    </row>
    <row r="317" spans="1:15" x14ac:dyDescent="0.2">
      <c r="A317" s="8">
        <v>4</v>
      </c>
      <c r="B317" s="9">
        <v>197639</v>
      </c>
      <c r="C317" s="8" t="str">
        <f t="shared" si="25"/>
        <v>Ice Cream</v>
      </c>
      <c r="D317" s="8" t="s">
        <v>4</v>
      </c>
      <c r="E317" s="8" t="s">
        <v>13</v>
      </c>
      <c r="F317" s="8" t="s">
        <v>35</v>
      </c>
      <c r="G317" s="8" t="str">
        <f t="shared" si="24"/>
        <v>Spring</v>
      </c>
      <c r="H317" s="11">
        <v>43952</v>
      </c>
      <c r="I317" s="8" t="str">
        <f t="shared" si="26"/>
        <v>May</v>
      </c>
      <c r="J317" s="9">
        <v>591</v>
      </c>
      <c r="K317" s="12">
        <v>2955</v>
      </c>
      <c r="L317" s="12">
        <v>1182</v>
      </c>
      <c r="M317" s="12">
        <f>Table1[[#This Row],[Revenue]]-Table1[[#This Row],[Cost]]</f>
        <v>1773</v>
      </c>
      <c r="N317" s="8" t="s">
        <v>11</v>
      </c>
      <c r="O317" s="8" t="s">
        <v>10</v>
      </c>
    </row>
    <row r="318" spans="1:15" x14ac:dyDescent="0.2">
      <c r="A318" s="8">
        <v>5</v>
      </c>
      <c r="B318" s="9">
        <v>421883</v>
      </c>
      <c r="C318" s="8" t="str">
        <f t="shared" si="25"/>
        <v>Ice Cream</v>
      </c>
      <c r="D318" s="8" t="s">
        <v>7</v>
      </c>
      <c r="E318" s="8" t="s">
        <v>13</v>
      </c>
      <c r="F318" s="8" t="s">
        <v>35</v>
      </c>
      <c r="G318" s="8" t="str">
        <f t="shared" si="24"/>
        <v>Winter</v>
      </c>
      <c r="H318" s="11">
        <v>43862</v>
      </c>
      <c r="I318" s="8" t="str">
        <f t="shared" si="26"/>
        <v>February</v>
      </c>
      <c r="J318" s="9">
        <v>727</v>
      </c>
      <c r="K318" s="12">
        <v>2908</v>
      </c>
      <c r="L318" s="12">
        <v>1090.5</v>
      </c>
      <c r="M318" s="12">
        <f>Table1[[#This Row],[Revenue]]-Table1[[#This Row],[Cost]]</f>
        <v>1817.5</v>
      </c>
      <c r="N318" s="8" t="s">
        <v>11</v>
      </c>
      <c r="O318" s="8" t="s">
        <v>10</v>
      </c>
    </row>
    <row r="319" spans="1:15" x14ac:dyDescent="0.2">
      <c r="A319" s="8">
        <v>4</v>
      </c>
      <c r="B319" s="9">
        <v>884057</v>
      </c>
      <c r="C319" s="8" t="str">
        <f t="shared" si="25"/>
        <v>Ice Cream</v>
      </c>
      <c r="D319" s="8" t="s">
        <v>5</v>
      </c>
      <c r="E319" s="8" t="s">
        <v>16</v>
      </c>
      <c r="F319" s="8" t="s">
        <v>40</v>
      </c>
      <c r="G319" s="8" t="str">
        <f t="shared" si="24"/>
        <v>Winter</v>
      </c>
      <c r="H319" s="11">
        <v>43831</v>
      </c>
      <c r="I319" s="8" t="str">
        <f t="shared" si="26"/>
        <v>January</v>
      </c>
      <c r="J319" s="9">
        <v>579</v>
      </c>
      <c r="K319" s="12">
        <v>2895</v>
      </c>
      <c r="L319" s="12">
        <v>1273.8</v>
      </c>
      <c r="M319" s="12">
        <f>Table1[[#This Row],[Revenue]]-Table1[[#This Row],[Cost]]</f>
        <v>1621.2</v>
      </c>
      <c r="N319" s="8" t="s">
        <v>10</v>
      </c>
      <c r="O319" s="8" t="s">
        <v>10</v>
      </c>
    </row>
    <row r="320" spans="1:15" x14ac:dyDescent="0.2">
      <c r="A320" s="8">
        <v>5</v>
      </c>
      <c r="B320" s="9">
        <v>619210</v>
      </c>
      <c r="C320" s="8" t="str">
        <f t="shared" si="25"/>
        <v>Sorbet</v>
      </c>
      <c r="D320" s="8" t="s">
        <v>8</v>
      </c>
      <c r="E320" s="8" t="s">
        <v>13</v>
      </c>
      <c r="F320" s="8" t="s">
        <v>35</v>
      </c>
      <c r="G320" s="8" t="str">
        <f t="shared" si="24"/>
        <v>Winter</v>
      </c>
      <c r="H320" s="11">
        <v>43862</v>
      </c>
      <c r="I320" s="8" t="str">
        <f t="shared" si="26"/>
        <v>February</v>
      </c>
      <c r="J320" s="9">
        <v>959</v>
      </c>
      <c r="K320" s="12">
        <v>2877</v>
      </c>
      <c r="L320" s="12">
        <v>1198.75</v>
      </c>
      <c r="M320" s="12">
        <f>Table1[[#This Row],[Revenue]]-Table1[[#This Row],[Cost]]</f>
        <v>1678.25</v>
      </c>
      <c r="N320" s="8" t="s">
        <v>11</v>
      </c>
      <c r="O320" s="8" t="s">
        <v>10</v>
      </c>
    </row>
    <row r="321" spans="1:15" x14ac:dyDescent="0.2">
      <c r="A321" s="8">
        <v>4</v>
      </c>
      <c r="B321" s="9">
        <v>868182</v>
      </c>
      <c r="C321" s="8" t="str">
        <f t="shared" si="25"/>
        <v>Ice Cream</v>
      </c>
      <c r="D321" s="8" t="s">
        <v>4</v>
      </c>
      <c r="E321" s="8" t="s">
        <v>13</v>
      </c>
      <c r="F321" s="8" t="s">
        <v>35</v>
      </c>
      <c r="G321" s="8" t="str">
        <f t="shared" si="24"/>
        <v>Summer</v>
      </c>
      <c r="H321" s="11">
        <v>44013</v>
      </c>
      <c r="I321" s="8" t="str">
        <f t="shared" si="26"/>
        <v>July</v>
      </c>
      <c r="J321" s="9">
        <v>571</v>
      </c>
      <c r="K321" s="12">
        <v>2855</v>
      </c>
      <c r="L321" s="12">
        <v>1142</v>
      </c>
      <c r="M321" s="12">
        <f>Table1[[#This Row],[Revenue]]-Table1[[#This Row],[Cost]]</f>
        <v>1713</v>
      </c>
      <c r="N321" s="8" t="s">
        <v>10</v>
      </c>
      <c r="O321" s="8" t="s">
        <v>11</v>
      </c>
    </row>
    <row r="322" spans="1:15" x14ac:dyDescent="0.2">
      <c r="A322" s="8">
        <v>3</v>
      </c>
      <c r="B322" s="9">
        <v>873031</v>
      </c>
      <c r="C322" s="8" t="str">
        <f t="shared" si="25"/>
        <v>Sorbet</v>
      </c>
      <c r="D322" s="8" t="s">
        <v>9</v>
      </c>
      <c r="E322" s="8" t="s">
        <v>12</v>
      </c>
      <c r="F322" s="8" t="s">
        <v>36</v>
      </c>
      <c r="G322" s="8" t="str">
        <f t="shared" si="24"/>
        <v>Fall</v>
      </c>
      <c r="H322" s="11">
        <v>43739</v>
      </c>
      <c r="I322" s="8" t="str">
        <f t="shared" si="26"/>
        <v>October</v>
      </c>
      <c r="J322" s="9">
        <v>2851</v>
      </c>
      <c r="K322" s="12">
        <v>2851</v>
      </c>
      <c r="L322" s="12">
        <v>1425.5</v>
      </c>
      <c r="M322" s="12">
        <f>Table1[[#This Row],[Revenue]]-Table1[[#This Row],[Cost]]</f>
        <v>1425.5</v>
      </c>
      <c r="N322" s="8" t="s">
        <v>10</v>
      </c>
      <c r="O322" s="8" t="s">
        <v>11</v>
      </c>
    </row>
    <row r="323" spans="1:15" x14ac:dyDescent="0.2">
      <c r="A323" s="8">
        <v>2</v>
      </c>
      <c r="B323" s="9">
        <v>885051</v>
      </c>
      <c r="C323" s="8" t="str">
        <f t="shared" si="25"/>
        <v>Ice Cream</v>
      </c>
      <c r="D323" s="8" t="s">
        <v>6</v>
      </c>
      <c r="E323" s="8" t="s">
        <v>13</v>
      </c>
      <c r="F323" s="8" t="s">
        <v>35</v>
      </c>
      <c r="G323" s="8" t="str">
        <f t="shared" si="24"/>
        <v>Fall</v>
      </c>
      <c r="H323" s="11">
        <v>44105</v>
      </c>
      <c r="I323" s="8" t="str">
        <f t="shared" si="26"/>
        <v>October</v>
      </c>
      <c r="J323" s="9">
        <v>472</v>
      </c>
      <c r="K323" s="12">
        <v>2832</v>
      </c>
      <c r="L323" s="12">
        <v>1298</v>
      </c>
      <c r="M323" s="12">
        <f>Table1[[#This Row],[Revenue]]-Table1[[#This Row],[Cost]]</f>
        <v>1534</v>
      </c>
      <c r="N323" s="8" t="s">
        <v>10</v>
      </c>
      <c r="O323" s="8" t="s">
        <v>11</v>
      </c>
    </row>
    <row r="324" spans="1:15" x14ac:dyDescent="0.2">
      <c r="A324" s="8">
        <v>1</v>
      </c>
      <c r="B324" s="9">
        <v>540473</v>
      </c>
      <c r="C324" s="8" t="str">
        <f t="shared" si="25"/>
        <v>Sorbet</v>
      </c>
      <c r="D324" s="8" t="s">
        <v>8</v>
      </c>
      <c r="E324" s="8" t="s">
        <v>16</v>
      </c>
      <c r="F324" s="8" t="s">
        <v>40</v>
      </c>
      <c r="G324" s="8" t="str">
        <f t="shared" si="24"/>
        <v>Spring</v>
      </c>
      <c r="H324" s="11">
        <v>43922</v>
      </c>
      <c r="I324" s="8" t="str">
        <f t="shared" si="26"/>
        <v>April</v>
      </c>
      <c r="J324" s="9">
        <v>943.5</v>
      </c>
      <c r="K324" s="12">
        <v>2830.5</v>
      </c>
      <c r="L324" s="12">
        <v>1179.375</v>
      </c>
      <c r="M324" s="12">
        <f>Table1[[#This Row],[Revenue]]-Table1[[#This Row],[Cost]]</f>
        <v>1651.125</v>
      </c>
      <c r="N324" s="8" t="s">
        <v>11</v>
      </c>
      <c r="O324" s="8" t="s">
        <v>11</v>
      </c>
    </row>
    <row r="325" spans="1:15" x14ac:dyDescent="0.2">
      <c r="A325" s="8">
        <v>4</v>
      </c>
      <c r="B325" s="9">
        <v>399302</v>
      </c>
      <c r="C325" s="8" t="str">
        <f t="shared" si="25"/>
        <v>Ice Cream</v>
      </c>
      <c r="D325" s="8" t="s">
        <v>5</v>
      </c>
      <c r="E325" s="8" t="s">
        <v>17</v>
      </c>
      <c r="F325" s="8" t="s">
        <v>17</v>
      </c>
      <c r="G325" s="8" t="str">
        <f t="shared" si="24"/>
        <v>Summer</v>
      </c>
      <c r="H325" s="11">
        <v>44044</v>
      </c>
      <c r="I325" s="8" t="str">
        <f t="shared" si="26"/>
        <v>August</v>
      </c>
      <c r="J325" s="9">
        <v>552</v>
      </c>
      <c r="K325" s="12">
        <v>2760</v>
      </c>
      <c r="L325" s="12">
        <v>1214.4000000000001</v>
      </c>
      <c r="M325" s="12">
        <f>Table1[[#This Row],[Revenue]]-Table1[[#This Row],[Cost]]</f>
        <v>1545.6</v>
      </c>
      <c r="N325" s="8" t="s">
        <v>10</v>
      </c>
      <c r="O325" s="8" t="s">
        <v>10</v>
      </c>
    </row>
    <row r="326" spans="1:15" x14ac:dyDescent="0.2">
      <c r="A326" s="8">
        <v>3</v>
      </c>
      <c r="B326" s="9">
        <v>745878</v>
      </c>
      <c r="C326" s="8" t="str">
        <f t="shared" si="25"/>
        <v>Ice Cream</v>
      </c>
      <c r="D326" s="8" t="s">
        <v>7</v>
      </c>
      <c r="E326" s="8" t="s">
        <v>13</v>
      </c>
      <c r="F326" s="8" t="s">
        <v>35</v>
      </c>
      <c r="G326" s="8" t="str">
        <f t="shared" si="24"/>
        <v>Spring</v>
      </c>
      <c r="H326" s="11">
        <v>43983</v>
      </c>
      <c r="I326" s="8" t="str">
        <f t="shared" si="26"/>
        <v>June</v>
      </c>
      <c r="J326" s="9">
        <v>689</v>
      </c>
      <c r="K326" s="12">
        <v>2756</v>
      </c>
      <c r="L326" s="12">
        <v>1033.5</v>
      </c>
      <c r="M326" s="12">
        <f>Table1[[#This Row],[Revenue]]-Table1[[#This Row],[Cost]]</f>
        <v>1722.5</v>
      </c>
      <c r="N326" s="8" t="s">
        <v>11</v>
      </c>
      <c r="O326" s="8" t="s">
        <v>10</v>
      </c>
    </row>
    <row r="327" spans="1:15" x14ac:dyDescent="0.2">
      <c r="A327" s="8">
        <v>1</v>
      </c>
      <c r="B327" s="9">
        <v>738711</v>
      </c>
      <c r="C327" s="8" t="str">
        <f t="shared" si="25"/>
        <v>Ice Cream</v>
      </c>
      <c r="D327" s="8" t="s">
        <v>4</v>
      </c>
      <c r="E327" s="8" t="s">
        <v>16</v>
      </c>
      <c r="F327" s="8" t="s">
        <v>40</v>
      </c>
      <c r="G327" s="8" t="str">
        <f t="shared" si="24"/>
        <v>Summer</v>
      </c>
      <c r="H327" s="11">
        <v>43709</v>
      </c>
      <c r="I327" s="8" t="str">
        <f t="shared" si="26"/>
        <v>September</v>
      </c>
      <c r="J327" s="9">
        <v>549</v>
      </c>
      <c r="K327" s="12">
        <v>2745</v>
      </c>
      <c r="L327" s="12">
        <v>1098</v>
      </c>
      <c r="M327" s="12">
        <f>Table1[[#This Row],[Revenue]]-Table1[[#This Row],[Cost]]</f>
        <v>1647</v>
      </c>
      <c r="N327" s="8" t="s">
        <v>10</v>
      </c>
      <c r="O327" s="8" t="s">
        <v>10</v>
      </c>
    </row>
    <row r="328" spans="1:15" x14ac:dyDescent="0.2">
      <c r="A328" s="8">
        <v>3</v>
      </c>
      <c r="B328" s="9">
        <v>578917</v>
      </c>
      <c r="C328" s="8" t="str">
        <f t="shared" si="25"/>
        <v>Ice Cream</v>
      </c>
      <c r="D328" s="8" t="s">
        <v>5</v>
      </c>
      <c r="E328" s="8" t="s">
        <v>16</v>
      </c>
      <c r="F328" s="8" t="s">
        <v>40</v>
      </c>
      <c r="G328" s="8" t="str">
        <f t="shared" si="24"/>
        <v>Fall</v>
      </c>
      <c r="H328" s="11">
        <v>44105</v>
      </c>
      <c r="I328" s="8" t="str">
        <f t="shared" si="26"/>
        <v>October</v>
      </c>
      <c r="J328" s="9">
        <v>546</v>
      </c>
      <c r="K328" s="12">
        <v>2730</v>
      </c>
      <c r="L328" s="12">
        <v>1201.2</v>
      </c>
      <c r="M328" s="12">
        <f>Table1[[#This Row],[Revenue]]-Table1[[#This Row],[Cost]]</f>
        <v>1528.8</v>
      </c>
      <c r="N328" s="8" t="s">
        <v>10</v>
      </c>
      <c r="O328" s="8" t="s">
        <v>10</v>
      </c>
    </row>
    <row r="329" spans="1:15" x14ac:dyDescent="0.2">
      <c r="A329" s="8">
        <v>5</v>
      </c>
      <c r="B329" s="9">
        <v>128675</v>
      </c>
      <c r="C329" s="8" t="str">
        <f t="shared" si="25"/>
        <v>Ice Cream</v>
      </c>
      <c r="D329" s="8" t="s">
        <v>6</v>
      </c>
      <c r="E329" s="8" t="s">
        <v>16</v>
      </c>
      <c r="F329" s="8" t="s">
        <v>40</v>
      </c>
      <c r="G329" s="8" t="str">
        <f t="shared" si="24"/>
        <v>Fall</v>
      </c>
      <c r="H329" s="11">
        <v>44136</v>
      </c>
      <c r="I329" s="8" t="str">
        <f t="shared" si="26"/>
        <v>November</v>
      </c>
      <c r="J329" s="9">
        <v>2723</v>
      </c>
      <c r="K329" s="12">
        <v>2723</v>
      </c>
      <c r="L329" s="12">
        <v>1361.5</v>
      </c>
      <c r="M329" s="12">
        <f>Table1[[#This Row],[Revenue]]-Table1[[#This Row],[Cost]]</f>
        <v>1361.5</v>
      </c>
      <c r="N329" s="8" t="s">
        <v>11</v>
      </c>
      <c r="O329" s="8" t="s">
        <v>10</v>
      </c>
    </row>
    <row r="330" spans="1:15" x14ac:dyDescent="0.2">
      <c r="A330" s="8">
        <v>4</v>
      </c>
      <c r="B330" s="9">
        <v>252717</v>
      </c>
      <c r="C330" s="8" t="str">
        <f t="shared" si="25"/>
        <v>Sorbet</v>
      </c>
      <c r="D330" s="8" t="s">
        <v>9</v>
      </c>
      <c r="E330" s="8" t="s">
        <v>16</v>
      </c>
      <c r="F330" s="8" t="s">
        <v>40</v>
      </c>
      <c r="G330" s="8" t="str">
        <f t="shared" si="24"/>
        <v>Summer</v>
      </c>
      <c r="H330" s="11">
        <v>44013</v>
      </c>
      <c r="I330" s="8" t="str">
        <f t="shared" si="26"/>
        <v>July</v>
      </c>
      <c r="J330" s="9">
        <v>2665.5</v>
      </c>
      <c r="K330" s="12">
        <v>2665.5</v>
      </c>
      <c r="L330" s="12">
        <v>1332.75</v>
      </c>
      <c r="M330" s="12">
        <f>Table1[[#This Row],[Revenue]]-Table1[[#This Row],[Cost]]</f>
        <v>1332.75</v>
      </c>
      <c r="N330" s="8" t="s">
        <v>11</v>
      </c>
      <c r="O330" s="8" t="s">
        <v>10</v>
      </c>
    </row>
    <row r="331" spans="1:15" x14ac:dyDescent="0.2">
      <c r="A331" s="8">
        <v>3</v>
      </c>
      <c r="B331" s="9">
        <v>641259</v>
      </c>
      <c r="C331" s="8" t="str">
        <f t="shared" si="25"/>
        <v>Sorbet</v>
      </c>
      <c r="D331" s="8" t="s">
        <v>8</v>
      </c>
      <c r="E331" s="8" t="s">
        <v>16</v>
      </c>
      <c r="F331" s="8" t="s">
        <v>40</v>
      </c>
      <c r="G331" s="8" t="str">
        <f t="shared" si="24"/>
        <v>Spring</v>
      </c>
      <c r="H331" s="11">
        <v>43983</v>
      </c>
      <c r="I331" s="8" t="str">
        <f t="shared" si="26"/>
        <v>June</v>
      </c>
      <c r="J331" s="9">
        <v>888</v>
      </c>
      <c r="K331" s="12">
        <v>2664</v>
      </c>
      <c r="L331" s="12">
        <v>1110</v>
      </c>
      <c r="M331" s="12">
        <f>Table1[[#This Row],[Revenue]]-Table1[[#This Row],[Cost]]</f>
        <v>1554</v>
      </c>
      <c r="N331" s="8" t="s">
        <v>10</v>
      </c>
      <c r="O331" s="8" t="s">
        <v>10</v>
      </c>
    </row>
    <row r="332" spans="1:15" x14ac:dyDescent="0.2">
      <c r="A332" s="8">
        <v>1</v>
      </c>
      <c r="B332" s="9">
        <v>200053</v>
      </c>
      <c r="C332" s="8" t="str">
        <f t="shared" si="25"/>
        <v>Sorbet</v>
      </c>
      <c r="D332" s="8" t="s">
        <v>9</v>
      </c>
      <c r="E332" s="8" t="s">
        <v>13</v>
      </c>
      <c r="F332" s="8" t="s">
        <v>35</v>
      </c>
      <c r="G332" s="8" t="str">
        <f t="shared" si="24"/>
        <v>Spring</v>
      </c>
      <c r="H332" s="11">
        <v>43952</v>
      </c>
      <c r="I332" s="8" t="str">
        <f t="shared" si="26"/>
        <v>May</v>
      </c>
      <c r="J332" s="9">
        <v>2661</v>
      </c>
      <c r="K332" s="12">
        <v>2661</v>
      </c>
      <c r="L332" s="12">
        <v>1330.5</v>
      </c>
      <c r="M332" s="12">
        <f>Table1[[#This Row],[Revenue]]-Table1[[#This Row],[Cost]]</f>
        <v>1330.5</v>
      </c>
      <c r="N332" s="8" t="s">
        <v>11</v>
      </c>
      <c r="O332" s="8" t="s">
        <v>10</v>
      </c>
    </row>
    <row r="333" spans="1:15" x14ac:dyDescent="0.2">
      <c r="A333" s="8">
        <v>5</v>
      </c>
      <c r="B333" s="9">
        <v>273665</v>
      </c>
      <c r="C333" s="8" t="str">
        <f t="shared" si="25"/>
        <v>Ice Cream</v>
      </c>
      <c r="D333" s="8" t="s">
        <v>7</v>
      </c>
      <c r="E333" s="8" t="s">
        <v>14</v>
      </c>
      <c r="F333" s="8" t="s">
        <v>38</v>
      </c>
      <c r="G333" s="8" t="str">
        <f t="shared" si="24"/>
        <v>Spring</v>
      </c>
      <c r="H333" s="11">
        <v>43952</v>
      </c>
      <c r="I333" s="8" t="str">
        <f t="shared" si="26"/>
        <v>May</v>
      </c>
      <c r="J333" s="9">
        <v>663</v>
      </c>
      <c r="K333" s="12">
        <v>2652</v>
      </c>
      <c r="L333" s="12">
        <v>994.5</v>
      </c>
      <c r="M333" s="12">
        <f>Table1[[#This Row],[Revenue]]-Table1[[#This Row],[Cost]]</f>
        <v>1657.5</v>
      </c>
      <c r="N333" s="8" t="s">
        <v>10</v>
      </c>
      <c r="O333" s="8" t="s">
        <v>10</v>
      </c>
    </row>
    <row r="334" spans="1:15" x14ac:dyDescent="0.2">
      <c r="A334" s="8">
        <v>3</v>
      </c>
      <c r="B334" s="9">
        <v>747194</v>
      </c>
      <c r="C334" s="8" t="str">
        <f t="shared" si="25"/>
        <v>Sorbet</v>
      </c>
      <c r="D334" s="8" t="s">
        <v>8</v>
      </c>
      <c r="E334" s="8" t="s">
        <v>14</v>
      </c>
      <c r="F334" s="8" t="s">
        <v>38</v>
      </c>
      <c r="G334" s="8" t="str">
        <f t="shared" si="24"/>
        <v>Spring</v>
      </c>
      <c r="H334" s="11">
        <v>43952</v>
      </c>
      <c r="I334" s="8" t="str">
        <f t="shared" si="26"/>
        <v>May</v>
      </c>
      <c r="J334" s="9">
        <v>880</v>
      </c>
      <c r="K334" s="12">
        <v>2640</v>
      </c>
      <c r="L334" s="12">
        <v>1100</v>
      </c>
      <c r="M334" s="12">
        <f>Table1[[#This Row],[Revenue]]-Table1[[#This Row],[Cost]]</f>
        <v>1540</v>
      </c>
      <c r="N334" s="8" t="s">
        <v>10</v>
      </c>
      <c r="O334" s="8" t="s">
        <v>10</v>
      </c>
    </row>
    <row r="335" spans="1:15" x14ac:dyDescent="0.2">
      <c r="A335" s="8">
        <v>3</v>
      </c>
      <c r="B335" s="9">
        <v>867837</v>
      </c>
      <c r="C335" s="8" t="str">
        <f t="shared" si="25"/>
        <v>Sorbet</v>
      </c>
      <c r="D335" s="8" t="s">
        <v>8</v>
      </c>
      <c r="E335" s="8" t="s">
        <v>13</v>
      </c>
      <c r="F335" s="8" t="s">
        <v>35</v>
      </c>
      <c r="G335" s="8" t="str">
        <f t="shared" si="24"/>
        <v>Fall</v>
      </c>
      <c r="H335" s="11">
        <v>44136</v>
      </c>
      <c r="I335" s="8" t="str">
        <f t="shared" si="26"/>
        <v>November</v>
      </c>
      <c r="J335" s="9">
        <v>877</v>
      </c>
      <c r="K335" s="12">
        <v>2631</v>
      </c>
      <c r="L335" s="12">
        <v>1096.25</v>
      </c>
      <c r="M335" s="12">
        <f>Table1[[#This Row],[Revenue]]-Table1[[#This Row],[Cost]]</f>
        <v>1534.75</v>
      </c>
      <c r="N335" s="8" t="s">
        <v>10</v>
      </c>
      <c r="O335" s="8" t="s">
        <v>10</v>
      </c>
    </row>
    <row r="336" spans="1:15" x14ac:dyDescent="0.2">
      <c r="A336" s="8">
        <v>5</v>
      </c>
      <c r="B336" s="9">
        <v>818048</v>
      </c>
      <c r="C336" s="8" t="str">
        <f t="shared" si="25"/>
        <v>Sorbet</v>
      </c>
      <c r="D336" s="8" t="s">
        <v>8</v>
      </c>
      <c r="E336" s="8" t="s">
        <v>13</v>
      </c>
      <c r="F336" s="8" t="s">
        <v>35</v>
      </c>
      <c r="G336" s="8" t="str">
        <f t="shared" si="24"/>
        <v>Spring</v>
      </c>
      <c r="H336" s="11">
        <v>43952</v>
      </c>
      <c r="I336" s="8" t="str">
        <f t="shared" si="26"/>
        <v>May</v>
      </c>
      <c r="J336" s="9">
        <v>866</v>
      </c>
      <c r="K336" s="12">
        <v>2598</v>
      </c>
      <c r="L336" s="12">
        <v>1082.5</v>
      </c>
      <c r="M336" s="12">
        <f>Table1[[#This Row],[Revenue]]-Table1[[#This Row],[Cost]]</f>
        <v>1515.5</v>
      </c>
      <c r="N336" s="8" t="s">
        <v>10</v>
      </c>
      <c r="O336" s="8" t="s">
        <v>11</v>
      </c>
    </row>
    <row r="337" spans="1:15" x14ac:dyDescent="0.2">
      <c r="A337" s="8">
        <v>1</v>
      </c>
      <c r="B337" s="9">
        <v>213778</v>
      </c>
      <c r="C337" s="8" t="str">
        <f t="shared" si="25"/>
        <v>Sorbet</v>
      </c>
      <c r="D337" s="8" t="s">
        <v>8</v>
      </c>
      <c r="E337" s="8" t="s">
        <v>13</v>
      </c>
      <c r="F337" s="8" t="s">
        <v>35</v>
      </c>
      <c r="G337" s="8" t="str">
        <f t="shared" si="24"/>
        <v>Summer</v>
      </c>
      <c r="H337" s="11">
        <v>44013</v>
      </c>
      <c r="I337" s="8" t="str">
        <f t="shared" si="26"/>
        <v>July</v>
      </c>
      <c r="J337" s="9">
        <v>865.5</v>
      </c>
      <c r="K337" s="12">
        <v>2596.5</v>
      </c>
      <c r="L337" s="12">
        <v>1081.875</v>
      </c>
      <c r="M337" s="12">
        <f>Table1[[#This Row],[Revenue]]-Table1[[#This Row],[Cost]]</f>
        <v>1514.625</v>
      </c>
      <c r="N337" s="8" t="s">
        <v>10</v>
      </c>
      <c r="O337" s="8" t="s">
        <v>11</v>
      </c>
    </row>
    <row r="338" spans="1:15" x14ac:dyDescent="0.2">
      <c r="A338" s="8">
        <v>3</v>
      </c>
      <c r="B338" s="9">
        <v>830805</v>
      </c>
      <c r="C338" s="8" t="str">
        <f t="shared" si="25"/>
        <v>Sorbet</v>
      </c>
      <c r="D338" s="8" t="s">
        <v>9</v>
      </c>
      <c r="E338" s="8" t="s">
        <v>17</v>
      </c>
      <c r="F338" s="8" t="s">
        <v>17</v>
      </c>
      <c r="G338" s="8" t="str">
        <f t="shared" si="24"/>
        <v>Spring</v>
      </c>
      <c r="H338" s="11">
        <v>43983</v>
      </c>
      <c r="I338" s="8" t="str">
        <f t="shared" si="26"/>
        <v>June</v>
      </c>
      <c r="J338" s="9">
        <v>2518</v>
      </c>
      <c r="K338" s="12">
        <v>2518</v>
      </c>
      <c r="L338" s="12">
        <v>1259</v>
      </c>
      <c r="M338" s="12">
        <f>Table1[[#This Row],[Revenue]]-Table1[[#This Row],[Cost]]</f>
        <v>1259</v>
      </c>
      <c r="N338" s="8" t="s">
        <v>10</v>
      </c>
      <c r="O338" s="8" t="s">
        <v>11</v>
      </c>
    </row>
    <row r="339" spans="1:15" x14ac:dyDescent="0.2">
      <c r="A339" s="8">
        <v>2</v>
      </c>
      <c r="B339" s="9">
        <v>179673</v>
      </c>
      <c r="C339" s="8" t="str">
        <f t="shared" si="25"/>
        <v>Sorbet</v>
      </c>
      <c r="D339" s="8" t="s">
        <v>9</v>
      </c>
      <c r="E339" s="8" t="s">
        <v>13</v>
      </c>
      <c r="F339" s="8" t="s">
        <v>35</v>
      </c>
      <c r="G339" s="8" t="str">
        <f t="shared" si="24"/>
        <v>Winter</v>
      </c>
      <c r="H339" s="11">
        <v>43891</v>
      </c>
      <c r="I339" s="8" t="str">
        <f t="shared" si="26"/>
        <v>March</v>
      </c>
      <c r="J339" s="9">
        <v>2501</v>
      </c>
      <c r="K339" s="12">
        <v>2501</v>
      </c>
      <c r="L339" s="12">
        <v>1250.5</v>
      </c>
      <c r="M339" s="12">
        <f>Table1[[#This Row],[Revenue]]-Table1[[#This Row],[Cost]]</f>
        <v>1250.5</v>
      </c>
      <c r="N339" s="8" t="s">
        <v>11</v>
      </c>
      <c r="O339" s="8" t="s">
        <v>10</v>
      </c>
    </row>
    <row r="340" spans="1:15" x14ac:dyDescent="0.2">
      <c r="A340" s="8">
        <v>3</v>
      </c>
      <c r="B340" s="9">
        <v>539666</v>
      </c>
      <c r="C340" s="8" t="str">
        <f t="shared" si="25"/>
        <v>Sorbet</v>
      </c>
      <c r="D340" s="8" t="s">
        <v>9</v>
      </c>
      <c r="E340" s="8" t="s">
        <v>16</v>
      </c>
      <c r="F340" s="8" t="s">
        <v>39</v>
      </c>
      <c r="G340" s="8" t="str">
        <f t="shared" si="24"/>
        <v>Summer</v>
      </c>
      <c r="H340" s="11">
        <v>43709</v>
      </c>
      <c r="I340" s="8" t="str">
        <f t="shared" si="26"/>
        <v>September</v>
      </c>
      <c r="J340" s="9">
        <v>2498</v>
      </c>
      <c r="K340" s="12">
        <v>2498</v>
      </c>
      <c r="L340" s="12">
        <v>1249</v>
      </c>
      <c r="M340" s="12">
        <f>Table1[[#This Row],[Revenue]]-Table1[[#This Row],[Cost]]</f>
        <v>1249</v>
      </c>
      <c r="N340" s="8" t="s">
        <v>10</v>
      </c>
      <c r="O340" s="8" t="s">
        <v>10</v>
      </c>
    </row>
    <row r="341" spans="1:15" x14ac:dyDescent="0.2">
      <c r="A341" s="8">
        <v>4</v>
      </c>
      <c r="B341" s="9">
        <v>249098</v>
      </c>
      <c r="C341" s="8" t="str">
        <f t="shared" si="25"/>
        <v>Ice Cream</v>
      </c>
      <c r="D341" s="8" t="s">
        <v>6</v>
      </c>
      <c r="E341" s="8" t="s">
        <v>16</v>
      </c>
      <c r="F341" s="8" t="s">
        <v>40</v>
      </c>
      <c r="G341" s="8" t="str">
        <f t="shared" si="24"/>
        <v>Spring</v>
      </c>
      <c r="H341" s="11">
        <v>43983</v>
      </c>
      <c r="I341" s="8" t="str">
        <f t="shared" si="26"/>
        <v>June</v>
      </c>
      <c r="J341" s="9">
        <v>2470</v>
      </c>
      <c r="K341" s="12">
        <v>2470</v>
      </c>
      <c r="L341" s="12">
        <v>1235</v>
      </c>
      <c r="M341" s="12">
        <f>Table1[[#This Row],[Revenue]]-Table1[[#This Row],[Cost]]</f>
        <v>1235</v>
      </c>
      <c r="N341" s="8" t="s">
        <v>11</v>
      </c>
      <c r="O341" s="8" t="s">
        <v>10</v>
      </c>
    </row>
    <row r="342" spans="1:15" x14ac:dyDescent="0.2">
      <c r="A342" s="8">
        <v>1</v>
      </c>
      <c r="B342" s="9">
        <v>617339</v>
      </c>
      <c r="C342" s="8" t="str">
        <f t="shared" si="25"/>
        <v>Sorbet</v>
      </c>
      <c r="D342" s="8" t="s">
        <v>9</v>
      </c>
      <c r="E342" s="8" t="s">
        <v>12</v>
      </c>
      <c r="F342" s="8" t="s">
        <v>36</v>
      </c>
      <c r="G342" s="8" t="str">
        <f t="shared" si="24"/>
        <v>Fall</v>
      </c>
      <c r="H342" s="11">
        <v>44105</v>
      </c>
      <c r="I342" s="8" t="str">
        <f t="shared" si="26"/>
        <v>October</v>
      </c>
      <c r="J342" s="9">
        <v>410</v>
      </c>
      <c r="K342" s="12">
        <v>2460</v>
      </c>
      <c r="L342" s="12">
        <v>1127.5</v>
      </c>
      <c r="M342" s="12">
        <f>Table1[[#This Row],[Revenue]]-Table1[[#This Row],[Cost]]</f>
        <v>1332.5</v>
      </c>
      <c r="N342" s="8" t="s">
        <v>11</v>
      </c>
      <c r="O342" s="8" t="s">
        <v>10</v>
      </c>
    </row>
    <row r="343" spans="1:15" x14ac:dyDescent="0.2">
      <c r="A343" s="8">
        <v>3</v>
      </c>
      <c r="B343" s="9">
        <v>451947</v>
      </c>
      <c r="C343" s="8" t="str">
        <f t="shared" si="25"/>
        <v>Sorbet</v>
      </c>
      <c r="D343" s="8" t="s">
        <v>8</v>
      </c>
      <c r="E343" s="8" t="s">
        <v>13</v>
      </c>
      <c r="F343" s="8" t="s">
        <v>34</v>
      </c>
      <c r="G343" s="8" t="str">
        <f t="shared" si="24"/>
        <v>Fall</v>
      </c>
      <c r="H343" s="11">
        <v>43800</v>
      </c>
      <c r="I343" s="8" t="str">
        <f t="shared" si="26"/>
        <v>December</v>
      </c>
      <c r="J343" s="9">
        <v>808</v>
      </c>
      <c r="K343" s="12">
        <v>2424</v>
      </c>
      <c r="L343" s="12">
        <v>1010</v>
      </c>
      <c r="M343" s="12">
        <f>Table1[[#This Row],[Revenue]]-Table1[[#This Row],[Cost]]</f>
        <v>1414</v>
      </c>
      <c r="N343" s="8" t="s">
        <v>10</v>
      </c>
      <c r="O343" s="8" t="s">
        <v>10</v>
      </c>
    </row>
    <row r="344" spans="1:15" x14ac:dyDescent="0.2">
      <c r="A344" s="8">
        <v>4</v>
      </c>
      <c r="B344" s="9">
        <v>741765</v>
      </c>
      <c r="C344" s="8" t="str">
        <f t="shared" si="25"/>
        <v>Sorbet</v>
      </c>
      <c r="D344" s="8" t="s">
        <v>9</v>
      </c>
      <c r="E344" s="8" t="s">
        <v>17</v>
      </c>
      <c r="F344" s="8" t="s">
        <v>17</v>
      </c>
      <c r="G344" s="8" t="str">
        <f t="shared" si="24"/>
        <v>Summer</v>
      </c>
      <c r="H344" s="11">
        <v>44075</v>
      </c>
      <c r="I344" s="8" t="str">
        <f t="shared" si="26"/>
        <v>September</v>
      </c>
      <c r="J344" s="9">
        <v>2420</v>
      </c>
      <c r="K344" s="12">
        <v>2420</v>
      </c>
      <c r="L344" s="12">
        <v>1210</v>
      </c>
      <c r="M344" s="12">
        <f>Table1[[#This Row],[Revenue]]-Table1[[#This Row],[Cost]]</f>
        <v>1210</v>
      </c>
      <c r="N344" s="8" t="s">
        <v>11</v>
      </c>
      <c r="O344" s="8" t="s">
        <v>10</v>
      </c>
    </row>
    <row r="345" spans="1:15" x14ac:dyDescent="0.2">
      <c r="A345" s="8">
        <v>3</v>
      </c>
      <c r="B345" s="9">
        <v>460452</v>
      </c>
      <c r="C345" s="8" t="str">
        <f t="shared" si="25"/>
        <v>Sorbet</v>
      </c>
      <c r="D345" s="8" t="s">
        <v>8</v>
      </c>
      <c r="E345" s="8" t="s">
        <v>13</v>
      </c>
      <c r="F345" s="8" t="s">
        <v>34</v>
      </c>
      <c r="G345" s="8" t="str">
        <f t="shared" si="24"/>
        <v>Spring</v>
      </c>
      <c r="H345" s="11">
        <v>43983</v>
      </c>
      <c r="I345" s="8" t="str">
        <f t="shared" si="26"/>
        <v>June</v>
      </c>
      <c r="J345" s="9">
        <v>787</v>
      </c>
      <c r="K345" s="12">
        <v>2361</v>
      </c>
      <c r="L345" s="12">
        <v>983.75</v>
      </c>
      <c r="M345" s="12">
        <f>Table1[[#This Row],[Revenue]]-Table1[[#This Row],[Cost]]</f>
        <v>1377.25</v>
      </c>
      <c r="N345" s="8" t="s">
        <v>11</v>
      </c>
      <c r="O345" s="8" t="s">
        <v>10</v>
      </c>
    </row>
    <row r="346" spans="1:15" x14ac:dyDescent="0.2">
      <c r="A346" s="8">
        <v>4</v>
      </c>
      <c r="B346" s="9">
        <v>323754</v>
      </c>
      <c r="C346" s="8" t="str">
        <f t="shared" si="25"/>
        <v>Ice Cream</v>
      </c>
      <c r="D346" s="8" t="s">
        <v>5</v>
      </c>
      <c r="E346" s="8" t="s">
        <v>13</v>
      </c>
      <c r="F346" s="8" t="s">
        <v>34</v>
      </c>
      <c r="G346" s="8" t="str">
        <f t="shared" ref="G346:G407" si="27">IF(AND(H346&gt;=DATE(YEAR(H346),1,1),H346&lt;=DATE(YEAR(H346),3,20)), "Winter",
IF(AND(H346&gt;=DATE(YEAR(H346),3,21),H346&lt;=DATE(YEAR(H346),6,20)), "Spring",
IF(AND(H346&gt;=DATE(YEAR(H346),6,21),H346&lt;=DATE(YEAR(H346),9,22)), "Summer", "Fall")))</f>
        <v>Fall</v>
      </c>
      <c r="H346" s="11">
        <v>44105</v>
      </c>
      <c r="I346" s="8" t="str">
        <f t="shared" si="26"/>
        <v>October</v>
      </c>
      <c r="J346" s="9">
        <v>472</v>
      </c>
      <c r="K346" s="12">
        <v>2360</v>
      </c>
      <c r="L346" s="12">
        <v>1038.4000000000001</v>
      </c>
      <c r="M346" s="12">
        <f>Table1[[#This Row],[Revenue]]-Table1[[#This Row],[Cost]]</f>
        <v>1321.6</v>
      </c>
      <c r="N346" s="8" t="s">
        <v>11</v>
      </c>
      <c r="O346" s="8" t="s">
        <v>10</v>
      </c>
    </row>
    <row r="347" spans="1:15" x14ac:dyDescent="0.2">
      <c r="A347" s="8">
        <v>2</v>
      </c>
      <c r="B347" s="9">
        <v>336365</v>
      </c>
      <c r="C347" s="8" t="str">
        <f t="shared" si="25"/>
        <v>Sorbet</v>
      </c>
      <c r="D347" s="8" t="s">
        <v>9</v>
      </c>
      <c r="E347" s="8" t="s">
        <v>14</v>
      </c>
      <c r="F347" s="8" t="s">
        <v>38</v>
      </c>
      <c r="G347" s="8" t="str">
        <f t="shared" si="27"/>
        <v>Winter</v>
      </c>
      <c r="H347" s="11">
        <v>43831</v>
      </c>
      <c r="I347" s="8" t="str">
        <f t="shared" si="26"/>
        <v>January</v>
      </c>
      <c r="J347" s="9">
        <v>2340</v>
      </c>
      <c r="K347" s="12">
        <v>2340</v>
      </c>
      <c r="L347" s="12">
        <v>1170</v>
      </c>
      <c r="M347" s="12">
        <f>Table1[[#This Row],[Revenue]]-Table1[[#This Row],[Cost]]</f>
        <v>1170</v>
      </c>
      <c r="N347" s="8" t="s">
        <v>10</v>
      </c>
      <c r="O347" s="8" t="s">
        <v>10</v>
      </c>
    </row>
    <row r="348" spans="1:15" x14ac:dyDescent="0.2">
      <c r="A348" s="8">
        <v>3</v>
      </c>
      <c r="B348" s="9">
        <v>724808</v>
      </c>
      <c r="C348" s="8" t="str">
        <f t="shared" si="25"/>
        <v>Sorbet</v>
      </c>
      <c r="D348" s="8" t="s">
        <v>9</v>
      </c>
      <c r="E348" s="8" t="s">
        <v>13</v>
      </c>
      <c r="F348" s="8" t="s">
        <v>34</v>
      </c>
      <c r="G348" s="8" t="str">
        <f t="shared" si="27"/>
        <v>Summer</v>
      </c>
      <c r="H348" s="11">
        <v>44075</v>
      </c>
      <c r="I348" s="8" t="str">
        <f t="shared" si="26"/>
        <v>September</v>
      </c>
      <c r="J348" s="9">
        <v>2328</v>
      </c>
      <c r="K348" s="12">
        <v>2328</v>
      </c>
      <c r="L348" s="12">
        <v>1164</v>
      </c>
      <c r="M348" s="12">
        <f>Table1[[#This Row],[Revenue]]-Table1[[#This Row],[Cost]]</f>
        <v>1164</v>
      </c>
      <c r="N348" s="8" t="s">
        <v>10</v>
      </c>
      <c r="O348" s="8" t="s">
        <v>10</v>
      </c>
    </row>
    <row r="349" spans="1:15" x14ac:dyDescent="0.2">
      <c r="A349" s="8">
        <v>4</v>
      </c>
      <c r="B349" s="9">
        <v>272243</v>
      </c>
      <c r="C349" s="8" t="str">
        <f t="shared" si="25"/>
        <v>Sorbet</v>
      </c>
      <c r="D349" s="8" t="s">
        <v>9</v>
      </c>
      <c r="E349" s="8" t="s">
        <v>16</v>
      </c>
      <c r="F349" s="8" t="s">
        <v>40</v>
      </c>
      <c r="G349" s="8" t="str">
        <f t="shared" si="27"/>
        <v>Fall</v>
      </c>
      <c r="H349" s="11">
        <v>44136</v>
      </c>
      <c r="I349" s="8" t="str">
        <f t="shared" si="26"/>
        <v>November</v>
      </c>
      <c r="J349" s="9">
        <v>2321</v>
      </c>
      <c r="K349" s="12">
        <v>2321</v>
      </c>
      <c r="L349" s="12">
        <v>1160.5</v>
      </c>
      <c r="M349" s="12">
        <f>Table1[[#This Row],[Revenue]]-Table1[[#This Row],[Cost]]</f>
        <v>1160.5</v>
      </c>
      <c r="N349" s="8" t="s">
        <v>10</v>
      </c>
      <c r="O349" s="8" t="s">
        <v>11</v>
      </c>
    </row>
    <row r="350" spans="1:15" x14ac:dyDescent="0.2">
      <c r="A350" s="8">
        <v>4</v>
      </c>
      <c r="B350" s="9">
        <v>289924</v>
      </c>
      <c r="C350" s="8" t="str">
        <f t="shared" si="25"/>
        <v>Ice Cream</v>
      </c>
      <c r="D350" s="8" t="s">
        <v>6</v>
      </c>
      <c r="E350" s="8" t="s">
        <v>13</v>
      </c>
      <c r="F350" s="8" t="s">
        <v>34</v>
      </c>
      <c r="G350" s="8" t="str">
        <f t="shared" si="27"/>
        <v>Fall</v>
      </c>
      <c r="H350" s="11">
        <v>43770</v>
      </c>
      <c r="I350" s="8" t="str">
        <f t="shared" si="26"/>
        <v>November</v>
      </c>
      <c r="J350" s="9">
        <v>386</v>
      </c>
      <c r="K350" s="12">
        <v>2316</v>
      </c>
      <c r="L350" s="12">
        <v>1061.5</v>
      </c>
      <c r="M350" s="12">
        <f>Table1[[#This Row],[Revenue]]-Table1[[#This Row],[Cost]]</f>
        <v>1254.5</v>
      </c>
      <c r="N350" s="8" t="s">
        <v>10</v>
      </c>
      <c r="O350" s="8" t="s">
        <v>11</v>
      </c>
    </row>
    <row r="351" spans="1:15" x14ac:dyDescent="0.2">
      <c r="A351" s="8">
        <v>3</v>
      </c>
      <c r="B351" s="9">
        <v>561083</v>
      </c>
      <c r="C351" s="8" t="str">
        <f t="shared" si="25"/>
        <v>Sorbet</v>
      </c>
      <c r="D351" s="8" t="s">
        <v>9</v>
      </c>
      <c r="E351" s="8" t="s">
        <v>17</v>
      </c>
      <c r="F351" s="8" t="s">
        <v>17</v>
      </c>
      <c r="G351" s="8" t="str">
        <f t="shared" si="27"/>
        <v>Spring</v>
      </c>
      <c r="H351" s="11">
        <v>43952</v>
      </c>
      <c r="I351" s="8" t="str">
        <f t="shared" si="26"/>
        <v>May</v>
      </c>
      <c r="J351" s="9">
        <v>2313</v>
      </c>
      <c r="K351" s="12">
        <v>2313</v>
      </c>
      <c r="L351" s="12">
        <v>1156.5</v>
      </c>
      <c r="M351" s="12">
        <f>Table1[[#This Row],[Revenue]]-Table1[[#This Row],[Cost]]</f>
        <v>1156.5</v>
      </c>
      <c r="N351" s="8" t="s">
        <v>10</v>
      </c>
      <c r="O351" s="8" t="s">
        <v>11</v>
      </c>
    </row>
    <row r="352" spans="1:15" x14ac:dyDescent="0.2">
      <c r="A352" s="8">
        <v>3</v>
      </c>
      <c r="B352" s="9">
        <v>120418</v>
      </c>
      <c r="C352" s="8" t="str">
        <f t="shared" si="25"/>
        <v>Ice Cream</v>
      </c>
      <c r="D352" s="8" t="s">
        <v>6</v>
      </c>
      <c r="E352" s="8" t="s">
        <v>13</v>
      </c>
      <c r="F352" s="8" t="s">
        <v>35</v>
      </c>
      <c r="G352" s="8" t="str">
        <f t="shared" si="27"/>
        <v>Winter</v>
      </c>
      <c r="H352" s="11">
        <v>43831</v>
      </c>
      <c r="I352" s="8" t="str">
        <f t="shared" si="26"/>
        <v>January</v>
      </c>
      <c r="J352" s="9">
        <v>384</v>
      </c>
      <c r="K352" s="12">
        <v>2304</v>
      </c>
      <c r="L352" s="12">
        <v>1056</v>
      </c>
      <c r="M352" s="12">
        <f>Table1[[#This Row],[Revenue]]-Table1[[#This Row],[Cost]]</f>
        <v>1248</v>
      </c>
      <c r="N352" s="8" t="s">
        <v>11</v>
      </c>
      <c r="O352" s="8" t="s">
        <v>11</v>
      </c>
    </row>
    <row r="353" spans="1:15" x14ac:dyDescent="0.2">
      <c r="A353" s="8">
        <v>4</v>
      </c>
      <c r="B353" s="9">
        <v>142538</v>
      </c>
      <c r="C353" s="8" t="str">
        <f t="shared" si="25"/>
        <v>Sorbet</v>
      </c>
      <c r="D353" s="8" t="s">
        <v>9</v>
      </c>
      <c r="E353" s="8" t="s">
        <v>13</v>
      </c>
      <c r="F353" s="8" t="s">
        <v>35</v>
      </c>
      <c r="G353" s="8" t="str">
        <f t="shared" si="27"/>
        <v>Spring</v>
      </c>
      <c r="H353" s="11">
        <v>43922</v>
      </c>
      <c r="I353" s="8" t="str">
        <f t="shared" si="26"/>
        <v>April</v>
      </c>
      <c r="J353" s="9">
        <v>2301</v>
      </c>
      <c r="K353" s="12">
        <v>2301</v>
      </c>
      <c r="L353" s="12">
        <v>1150.5</v>
      </c>
      <c r="M353" s="12">
        <f>Table1[[#This Row],[Revenue]]-Table1[[#This Row],[Cost]]</f>
        <v>1150.5</v>
      </c>
      <c r="N353" s="8" t="s">
        <v>10</v>
      </c>
      <c r="O353" s="8" t="s">
        <v>10</v>
      </c>
    </row>
    <row r="354" spans="1:15" x14ac:dyDescent="0.2">
      <c r="A354" s="8">
        <v>3</v>
      </c>
      <c r="B354" s="9">
        <v>138137</v>
      </c>
      <c r="C354" s="8" t="str">
        <f t="shared" si="25"/>
        <v>Sorbet</v>
      </c>
      <c r="D354" s="8" t="s">
        <v>9</v>
      </c>
      <c r="E354" s="8" t="s">
        <v>14</v>
      </c>
      <c r="F354" s="8" t="s">
        <v>38</v>
      </c>
      <c r="G354" s="8" t="str">
        <f t="shared" si="27"/>
        <v>Fall</v>
      </c>
      <c r="H354" s="11">
        <v>44166</v>
      </c>
      <c r="I354" s="8" t="str">
        <f t="shared" si="26"/>
        <v>December</v>
      </c>
      <c r="J354" s="9">
        <v>2300</v>
      </c>
      <c r="K354" s="12">
        <v>2300</v>
      </c>
      <c r="L354" s="12">
        <v>1150</v>
      </c>
      <c r="M354" s="12">
        <f>Table1[[#This Row],[Revenue]]-Table1[[#This Row],[Cost]]</f>
        <v>1150</v>
      </c>
      <c r="N354" s="8" t="s">
        <v>10</v>
      </c>
      <c r="O354" s="8" t="s">
        <v>11</v>
      </c>
    </row>
    <row r="355" spans="1:15" x14ac:dyDescent="0.2">
      <c r="A355" s="8">
        <v>2</v>
      </c>
      <c r="B355" s="9">
        <v>539656</v>
      </c>
      <c r="C355" s="8" t="str">
        <f t="shared" si="25"/>
        <v>Ice Cream</v>
      </c>
      <c r="D355" s="8" t="s">
        <v>7</v>
      </c>
      <c r="E355" s="8" t="s">
        <v>14</v>
      </c>
      <c r="F355" s="8" t="s">
        <v>38</v>
      </c>
      <c r="G355" s="8" t="str">
        <f t="shared" si="27"/>
        <v>Fall</v>
      </c>
      <c r="H355" s="11">
        <v>44166</v>
      </c>
      <c r="I355" s="8" t="str">
        <f t="shared" si="26"/>
        <v>December</v>
      </c>
      <c r="J355" s="9">
        <v>570</v>
      </c>
      <c r="K355" s="12">
        <v>2280</v>
      </c>
      <c r="L355" s="12">
        <v>855</v>
      </c>
      <c r="M355" s="12">
        <f>Table1[[#This Row],[Revenue]]-Table1[[#This Row],[Cost]]</f>
        <v>1425</v>
      </c>
      <c r="N355" s="8" t="s">
        <v>11</v>
      </c>
      <c r="O355" s="8" t="s">
        <v>11</v>
      </c>
    </row>
    <row r="356" spans="1:15" x14ac:dyDescent="0.2">
      <c r="A356" s="8">
        <v>3</v>
      </c>
      <c r="B356" s="9">
        <v>434964</v>
      </c>
      <c r="C356" s="8" t="str">
        <f t="shared" si="25"/>
        <v>Sorbet</v>
      </c>
      <c r="D356" s="8" t="s">
        <v>9</v>
      </c>
      <c r="E356" s="8" t="s">
        <v>14</v>
      </c>
      <c r="F356" s="8" t="s">
        <v>38</v>
      </c>
      <c r="G356" s="8" t="str">
        <f t="shared" si="27"/>
        <v>Summer</v>
      </c>
      <c r="H356" s="11">
        <v>44013</v>
      </c>
      <c r="I356" s="8" t="str">
        <f t="shared" si="26"/>
        <v>July</v>
      </c>
      <c r="J356" s="9">
        <v>2255</v>
      </c>
      <c r="K356" s="12">
        <v>2255</v>
      </c>
      <c r="L356" s="12">
        <v>1127.5</v>
      </c>
      <c r="M356" s="12">
        <f>Table1[[#This Row],[Revenue]]-Table1[[#This Row],[Cost]]</f>
        <v>1127.5</v>
      </c>
      <c r="N356" s="8" t="s">
        <v>10</v>
      </c>
      <c r="O356" s="8" t="s">
        <v>10</v>
      </c>
    </row>
    <row r="357" spans="1:15" x14ac:dyDescent="0.2">
      <c r="A357" s="8">
        <v>4</v>
      </c>
      <c r="B357" s="9">
        <v>443447</v>
      </c>
      <c r="C357" s="8" t="str">
        <f t="shared" si="25"/>
        <v>Ice Cream</v>
      </c>
      <c r="D357" s="8" t="s">
        <v>7</v>
      </c>
      <c r="E357" s="8" t="s">
        <v>13</v>
      </c>
      <c r="F357" s="8" t="s">
        <v>34</v>
      </c>
      <c r="G357" s="8" t="str">
        <f t="shared" si="27"/>
        <v>Summer</v>
      </c>
      <c r="H357" s="11">
        <v>44075</v>
      </c>
      <c r="I357" s="8" t="str">
        <f t="shared" si="26"/>
        <v>September</v>
      </c>
      <c r="J357" s="9">
        <v>562</v>
      </c>
      <c r="K357" s="12">
        <v>2248</v>
      </c>
      <c r="L357" s="12">
        <v>843</v>
      </c>
      <c r="M357" s="12">
        <f>Table1[[#This Row],[Revenue]]-Table1[[#This Row],[Cost]]</f>
        <v>1405</v>
      </c>
      <c r="N357" s="8" t="s">
        <v>11</v>
      </c>
      <c r="O357" s="8" t="s">
        <v>10</v>
      </c>
    </row>
    <row r="358" spans="1:15" x14ac:dyDescent="0.2">
      <c r="A358" s="8">
        <v>1</v>
      </c>
      <c r="B358" s="9">
        <v>807061</v>
      </c>
      <c r="C358" s="8" t="str">
        <f t="shared" si="25"/>
        <v>Ice Cream</v>
      </c>
      <c r="D358" s="8" t="s">
        <v>4</v>
      </c>
      <c r="E358" s="8" t="s">
        <v>13</v>
      </c>
      <c r="F358" s="8" t="s">
        <v>34</v>
      </c>
      <c r="G358" s="8" t="str">
        <f t="shared" si="27"/>
        <v>Spring</v>
      </c>
      <c r="H358" s="11">
        <v>43983</v>
      </c>
      <c r="I358" s="8" t="str">
        <f t="shared" si="26"/>
        <v>June</v>
      </c>
      <c r="J358" s="9">
        <v>448</v>
      </c>
      <c r="K358" s="12">
        <v>2240</v>
      </c>
      <c r="L358" s="12">
        <v>896</v>
      </c>
      <c r="M358" s="12">
        <f>Table1[[#This Row],[Revenue]]-Table1[[#This Row],[Cost]]</f>
        <v>1344</v>
      </c>
      <c r="N358" s="8" t="s">
        <v>11</v>
      </c>
      <c r="O358" s="8" t="s">
        <v>10</v>
      </c>
    </row>
    <row r="359" spans="1:15" x14ac:dyDescent="0.2">
      <c r="A359" s="8">
        <v>5</v>
      </c>
      <c r="B359" s="9">
        <v>529423</v>
      </c>
      <c r="C359" s="8" t="str">
        <f t="shared" si="25"/>
        <v>Sorbet</v>
      </c>
      <c r="D359" s="8" t="s">
        <v>9</v>
      </c>
      <c r="E359" s="8" t="s">
        <v>13</v>
      </c>
      <c r="F359" s="8" t="s">
        <v>34</v>
      </c>
      <c r="G359" s="8" t="str">
        <f t="shared" si="27"/>
        <v>Winter</v>
      </c>
      <c r="H359" s="11">
        <v>43831</v>
      </c>
      <c r="I359" s="8" t="str">
        <f t="shared" si="26"/>
        <v>January</v>
      </c>
      <c r="J359" s="9">
        <v>2227.5</v>
      </c>
      <c r="K359" s="12">
        <v>2227.5</v>
      </c>
      <c r="L359" s="12">
        <v>1113.75</v>
      </c>
      <c r="M359" s="12">
        <f>Table1[[#This Row],[Revenue]]-Table1[[#This Row],[Cost]]</f>
        <v>1113.75</v>
      </c>
      <c r="N359" s="8" t="s">
        <v>10</v>
      </c>
      <c r="O359" s="8" t="s">
        <v>10</v>
      </c>
    </row>
    <row r="360" spans="1:15" x14ac:dyDescent="0.2">
      <c r="A360" s="8">
        <v>2</v>
      </c>
      <c r="B360" s="9">
        <v>353832</v>
      </c>
      <c r="C360" s="8" t="str">
        <f t="shared" si="25"/>
        <v>Sorbet</v>
      </c>
      <c r="D360" s="8" t="s">
        <v>9</v>
      </c>
      <c r="E360" s="8" t="s">
        <v>13</v>
      </c>
      <c r="F360" s="8" t="s">
        <v>34</v>
      </c>
      <c r="G360" s="8" t="str">
        <f t="shared" si="27"/>
        <v>Winter</v>
      </c>
      <c r="H360" s="11">
        <v>43891</v>
      </c>
      <c r="I360" s="8" t="str">
        <f t="shared" si="26"/>
        <v>March</v>
      </c>
      <c r="J360" s="9">
        <v>2214</v>
      </c>
      <c r="K360" s="12">
        <v>2214</v>
      </c>
      <c r="L360" s="12">
        <v>1107</v>
      </c>
      <c r="M360" s="12">
        <f>Table1[[#This Row],[Revenue]]-Table1[[#This Row],[Cost]]</f>
        <v>1107</v>
      </c>
      <c r="N360" s="8" t="s">
        <v>10</v>
      </c>
      <c r="O360" s="8" t="s">
        <v>10</v>
      </c>
    </row>
    <row r="361" spans="1:15" x14ac:dyDescent="0.2">
      <c r="A361" s="8">
        <v>1</v>
      </c>
      <c r="B361" s="9">
        <v>327845</v>
      </c>
      <c r="C361" s="8" t="str">
        <f t="shared" si="25"/>
        <v>Sorbet</v>
      </c>
      <c r="D361" s="8" t="s">
        <v>8</v>
      </c>
      <c r="E361" s="8" t="s">
        <v>13</v>
      </c>
      <c r="F361" s="8" t="s">
        <v>35</v>
      </c>
      <c r="G361" s="8" t="str">
        <f t="shared" si="27"/>
        <v>Spring</v>
      </c>
      <c r="H361" s="11">
        <v>43983</v>
      </c>
      <c r="I361" s="8" t="str">
        <f t="shared" si="26"/>
        <v>June</v>
      </c>
      <c r="J361" s="9">
        <v>727</v>
      </c>
      <c r="K361" s="12">
        <v>2181</v>
      </c>
      <c r="L361" s="12">
        <v>908.75</v>
      </c>
      <c r="M361" s="12">
        <f>Table1[[#This Row],[Revenue]]-Table1[[#This Row],[Cost]]</f>
        <v>1272.25</v>
      </c>
      <c r="N361" s="8" t="s">
        <v>10</v>
      </c>
      <c r="O361" s="8" t="s">
        <v>10</v>
      </c>
    </row>
    <row r="362" spans="1:15" x14ac:dyDescent="0.2">
      <c r="A362" s="8">
        <v>1</v>
      </c>
      <c r="B362" s="9">
        <v>444955</v>
      </c>
      <c r="C362" s="8" t="str">
        <f t="shared" si="25"/>
        <v>Sorbet</v>
      </c>
      <c r="D362" s="8" t="s">
        <v>9</v>
      </c>
      <c r="E362" s="8" t="s">
        <v>13</v>
      </c>
      <c r="F362" s="8" t="s">
        <v>35</v>
      </c>
      <c r="G362" s="8" t="str">
        <f t="shared" si="27"/>
        <v>Fall</v>
      </c>
      <c r="H362" s="11">
        <v>44105</v>
      </c>
      <c r="I362" s="8" t="str">
        <f t="shared" si="26"/>
        <v>October</v>
      </c>
      <c r="J362" s="9">
        <v>2181</v>
      </c>
      <c r="K362" s="12">
        <v>2181</v>
      </c>
      <c r="L362" s="12">
        <v>1090.5</v>
      </c>
      <c r="M362" s="12">
        <f>Table1[[#This Row],[Revenue]]-Table1[[#This Row],[Cost]]</f>
        <v>1090.5</v>
      </c>
      <c r="N362" s="8" t="s">
        <v>10</v>
      </c>
      <c r="O362" s="8" t="s">
        <v>10</v>
      </c>
    </row>
    <row r="363" spans="1:15" x14ac:dyDescent="0.2">
      <c r="A363" s="8">
        <v>1</v>
      </c>
      <c r="B363" s="9">
        <v>729194</v>
      </c>
      <c r="C363" s="8" t="str">
        <f t="shared" si="25"/>
        <v>Ice Cream</v>
      </c>
      <c r="D363" s="8" t="s">
        <v>6</v>
      </c>
      <c r="E363" s="8" t="s">
        <v>13</v>
      </c>
      <c r="F363" s="8" t="s">
        <v>35</v>
      </c>
      <c r="G363" s="8" t="str">
        <f t="shared" si="27"/>
        <v>Spring</v>
      </c>
      <c r="H363" s="11">
        <v>43952</v>
      </c>
      <c r="I363" s="8" t="str">
        <f t="shared" si="26"/>
        <v>May</v>
      </c>
      <c r="J363" s="9">
        <v>362</v>
      </c>
      <c r="K363" s="12">
        <v>2172</v>
      </c>
      <c r="L363" s="12">
        <v>995.5</v>
      </c>
      <c r="M363" s="12">
        <f>Table1[[#This Row],[Revenue]]-Table1[[#This Row],[Cost]]</f>
        <v>1176.5</v>
      </c>
      <c r="N363" s="8" t="s">
        <v>10</v>
      </c>
      <c r="O363" s="8" t="s">
        <v>10</v>
      </c>
    </row>
    <row r="364" spans="1:15" x14ac:dyDescent="0.2">
      <c r="A364" s="8">
        <v>1</v>
      </c>
      <c r="B364" s="9">
        <v>881771</v>
      </c>
      <c r="C364" s="8" t="str">
        <f t="shared" si="25"/>
        <v>Sorbet</v>
      </c>
      <c r="D364" s="8" t="s">
        <v>9</v>
      </c>
      <c r="E364" s="8" t="s">
        <v>16</v>
      </c>
      <c r="F364" s="8" t="s">
        <v>39</v>
      </c>
      <c r="G364" s="8" t="str">
        <f t="shared" si="27"/>
        <v>Fall</v>
      </c>
      <c r="H364" s="11">
        <v>44166</v>
      </c>
      <c r="I364" s="8" t="str">
        <f t="shared" si="26"/>
        <v>December</v>
      </c>
      <c r="J364" s="9">
        <v>2157</v>
      </c>
      <c r="K364" s="12">
        <v>2157</v>
      </c>
      <c r="L364" s="12">
        <v>1078.5</v>
      </c>
      <c r="M364" s="12">
        <f>Table1[[#This Row],[Revenue]]-Table1[[#This Row],[Cost]]</f>
        <v>1078.5</v>
      </c>
      <c r="N364" s="8" t="s">
        <v>11</v>
      </c>
      <c r="O364" s="8" t="s">
        <v>10</v>
      </c>
    </row>
    <row r="365" spans="1:15" x14ac:dyDescent="0.2">
      <c r="A365" s="8">
        <v>4</v>
      </c>
      <c r="B365" s="9">
        <v>366159</v>
      </c>
      <c r="C365" s="8" t="str">
        <f t="shared" si="25"/>
        <v>Sorbet</v>
      </c>
      <c r="D365" s="8" t="s">
        <v>9</v>
      </c>
      <c r="E365" s="8" t="s">
        <v>13</v>
      </c>
      <c r="F365" s="8" t="s">
        <v>34</v>
      </c>
      <c r="G365" s="8" t="str">
        <f t="shared" si="27"/>
        <v>Summer</v>
      </c>
      <c r="H365" s="11">
        <v>44075</v>
      </c>
      <c r="I365" s="8" t="str">
        <f t="shared" si="26"/>
        <v>September</v>
      </c>
      <c r="J365" s="9">
        <v>2146</v>
      </c>
      <c r="K365" s="12">
        <v>2146</v>
      </c>
      <c r="L365" s="12">
        <v>1073</v>
      </c>
      <c r="M365" s="12">
        <f>Table1[[#This Row],[Revenue]]-Table1[[#This Row],[Cost]]</f>
        <v>1073</v>
      </c>
      <c r="N365" s="8" t="s">
        <v>10</v>
      </c>
      <c r="O365" s="8" t="s">
        <v>10</v>
      </c>
    </row>
    <row r="366" spans="1:15" x14ac:dyDescent="0.2">
      <c r="A366" s="8">
        <v>2</v>
      </c>
      <c r="B366" s="9">
        <v>361276</v>
      </c>
      <c r="C366" s="8" t="str">
        <f t="shared" si="25"/>
        <v>Ice Cream</v>
      </c>
      <c r="D366" s="8" t="s">
        <v>7</v>
      </c>
      <c r="E366" s="8" t="s">
        <v>13</v>
      </c>
      <c r="F366" s="8" t="s">
        <v>34</v>
      </c>
      <c r="G366" s="8" t="str">
        <f t="shared" si="27"/>
        <v>Fall</v>
      </c>
      <c r="H366" s="11">
        <v>44166</v>
      </c>
      <c r="I366" s="8" t="str">
        <f t="shared" si="26"/>
        <v>December</v>
      </c>
      <c r="J366" s="9">
        <v>521</v>
      </c>
      <c r="K366" s="12">
        <v>2084</v>
      </c>
      <c r="L366" s="12">
        <v>781.5</v>
      </c>
      <c r="M366" s="12">
        <f>Table1[[#This Row],[Revenue]]-Table1[[#This Row],[Cost]]</f>
        <v>1302.5</v>
      </c>
      <c r="N366" s="8" t="s">
        <v>10</v>
      </c>
      <c r="O366" s="8" t="s">
        <v>10</v>
      </c>
    </row>
    <row r="367" spans="1:15" x14ac:dyDescent="0.2">
      <c r="A367" s="8">
        <v>5</v>
      </c>
      <c r="B367" s="9">
        <v>742570</v>
      </c>
      <c r="C367" s="8" t="str">
        <f t="shared" si="25"/>
        <v>Sorbet</v>
      </c>
      <c r="D367" s="8" t="s">
        <v>9</v>
      </c>
      <c r="E367" s="8" t="s">
        <v>13</v>
      </c>
      <c r="F367" s="8" t="s">
        <v>34</v>
      </c>
      <c r="G367" s="8" t="str">
        <f t="shared" si="27"/>
        <v>Fall</v>
      </c>
      <c r="H367" s="11">
        <v>44166</v>
      </c>
      <c r="I367" s="8" t="str">
        <f t="shared" si="26"/>
        <v>December</v>
      </c>
      <c r="J367" s="9">
        <v>2072</v>
      </c>
      <c r="K367" s="12">
        <v>2072</v>
      </c>
      <c r="L367" s="12">
        <v>1036</v>
      </c>
      <c r="M367" s="12">
        <f>Table1[[#This Row],[Revenue]]-Table1[[#This Row],[Cost]]</f>
        <v>1036</v>
      </c>
      <c r="N367" s="8" t="s">
        <v>10</v>
      </c>
      <c r="O367" s="8" t="s">
        <v>10</v>
      </c>
    </row>
    <row r="368" spans="1:15" x14ac:dyDescent="0.2">
      <c r="A368" s="8">
        <v>3</v>
      </c>
      <c r="B368" s="9">
        <v>725066</v>
      </c>
      <c r="C368" s="8" t="str">
        <f t="shared" si="25"/>
        <v>Ice Cream</v>
      </c>
      <c r="D368" s="8" t="s">
        <v>6</v>
      </c>
      <c r="E368" s="8" t="s">
        <v>16</v>
      </c>
      <c r="F368" s="8" t="s">
        <v>39</v>
      </c>
      <c r="G368" s="8" t="str">
        <f t="shared" si="27"/>
        <v>Fall</v>
      </c>
      <c r="H368" s="11">
        <v>43739</v>
      </c>
      <c r="I368" s="8" t="str">
        <f t="shared" si="26"/>
        <v>October</v>
      </c>
      <c r="J368" s="9">
        <v>345</v>
      </c>
      <c r="K368" s="12">
        <v>2070</v>
      </c>
      <c r="L368" s="12">
        <v>948.75</v>
      </c>
      <c r="M368" s="12">
        <f>Table1[[#This Row],[Revenue]]-Table1[[#This Row],[Cost]]</f>
        <v>1121.25</v>
      </c>
      <c r="N368" s="8" t="s">
        <v>10</v>
      </c>
      <c r="O368" s="8" t="s">
        <v>10</v>
      </c>
    </row>
    <row r="369" spans="1:15" x14ac:dyDescent="0.2">
      <c r="A369" s="8">
        <v>5</v>
      </c>
      <c r="B369" s="9">
        <v>403071</v>
      </c>
      <c r="C369" s="8" t="str">
        <f t="shared" ref="C369:C425" si="28">IF(OR(D369="Lemon", D369="Strawberry"), "Sorbet", "Ice Cream")</f>
        <v>Ice Cream</v>
      </c>
      <c r="D369" s="8" t="s">
        <v>6</v>
      </c>
      <c r="E369" s="8" t="s">
        <v>13</v>
      </c>
      <c r="F369" s="8" t="s">
        <v>35</v>
      </c>
      <c r="G369" s="8" t="str">
        <f t="shared" si="27"/>
        <v>Fall</v>
      </c>
      <c r="H369" s="11">
        <v>43739</v>
      </c>
      <c r="I369" s="8" t="str">
        <f t="shared" ref="I369:I425" si="29">TEXT(H369,"mmmm")</f>
        <v>October</v>
      </c>
      <c r="J369" s="9">
        <v>344</v>
      </c>
      <c r="K369" s="12">
        <v>2064</v>
      </c>
      <c r="L369" s="12">
        <v>946</v>
      </c>
      <c r="M369" s="12">
        <f>Table1[[#This Row],[Revenue]]-Table1[[#This Row],[Cost]]</f>
        <v>1118</v>
      </c>
      <c r="N369" s="8" t="s">
        <v>10</v>
      </c>
      <c r="O369" s="8" t="s">
        <v>10</v>
      </c>
    </row>
    <row r="370" spans="1:15" x14ac:dyDescent="0.2">
      <c r="A370" s="8">
        <v>1</v>
      </c>
      <c r="B370" s="9">
        <v>148871</v>
      </c>
      <c r="C370" s="8" t="str">
        <f t="shared" si="28"/>
        <v>Ice Cream</v>
      </c>
      <c r="D370" s="8" t="s">
        <v>5</v>
      </c>
      <c r="E370" s="8" t="s">
        <v>13</v>
      </c>
      <c r="F370" s="8" t="s">
        <v>35</v>
      </c>
      <c r="G370" s="8" t="str">
        <f t="shared" si="27"/>
        <v>Fall</v>
      </c>
      <c r="H370" s="11">
        <v>44105</v>
      </c>
      <c r="I370" s="8" t="str">
        <f t="shared" si="29"/>
        <v>October</v>
      </c>
      <c r="J370" s="9">
        <v>410</v>
      </c>
      <c r="K370" s="12">
        <v>2050</v>
      </c>
      <c r="L370" s="12">
        <v>902.00000000000011</v>
      </c>
      <c r="M370" s="12">
        <f>Table1[[#This Row],[Revenue]]-Table1[[#This Row],[Cost]]</f>
        <v>1148</v>
      </c>
      <c r="N370" s="8" t="s">
        <v>10</v>
      </c>
      <c r="O370" s="8" t="s">
        <v>10</v>
      </c>
    </row>
    <row r="371" spans="1:15" x14ac:dyDescent="0.2">
      <c r="A371" s="8">
        <v>1</v>
      </c>
      <c r="B371" s="9">
        <v>801641</v>
      </c>
      <c r="C371" s="8" t="str">
        <f t="shared" si="28"/>
        <v>Sorbet</v>
      </c>
      <c r="D371" s="8" t="s">
        <v>9</v>
      </c>
      <c r="E371" s="8" t="s">
        <v>13</v>
      </c>
      <c r="F371" s="8" t="s">
        <v>35</v>
      </c>
      <c r="G371" s="8" t="str">
        <f t="shared" si="27"/>
        <v>Fall</v>
      </c>
      <c r="H371" s="11">
        <v>44105</v>
      </c>
      <c r="I371" s="8" t="str">
        <f t="shared" si="29"/>
        <v>October</v>
      </c>
      <c r="J371" s="9">
        <v>2031</v>
      </c>
      <c r="K371" s="12">
        <v>2031</v>
      </c>
      <c r="L371" s="12">
        <v>1015.5</v>
      </c>
      <c r="M371" s="12">
        <f>Table1[[#This Row],[Revenue]]-Table1[[#This Row],[Cost]]</f>
        <v>1015.5</v>
      </c>
      <c r="N371" s="8" t="s">
        <v>10</v>
      </c>
      <c r="O371" s="8" t="s">
        <v>10</v>
      </c>
    </row>
    <row r="372" spans="1:15" x14ac:dyDescent="0.2">
      <c r="A372" s="8">
        <v>4</v>
      </c>
      <c r="B372" s="9">
        <v>574744</v>
      </c>
      <c r="C372" s="8" t="str">
        <f t="shared" si="28"/>
        <v>Sorbet</v>
      </c>
      <c r="D372" s="8" t="s">
        <v>9</v>
      </c>
      <c r="E372" s="8" t="s">
        <v>17</v>
      </c>
      <c r="F372" s="8" t="s">
        <v>17</v>
      </c>
      <c r="G372" s="8" t="str">
        <f t="shared" si="27"/>
        <v>Fall</v>
      </c>
      <c r="H372" s="11">
        <v>44105</v>
      </c>
      <c r="I372" s="8" t="str">
        <f t="shared" si="29"/>
        <v>October</v>
      </c>
      <c r="J372" s="9">
        <v>2021</v>
      </c>
      <c r="K372" s="12">
        <v>2021</v>
      </c>
      <c r="L372" s="12">
        <v>1010.5</v>
      </c>
      <c r="M372" s="12">
        <f>Table1[[#This Row],[Revenue]]-Table1[[#This Row],[Cost]]</f>
        <v>1010.5</v>
      </c>
      <c r="N372" s="8" t="s">
        <v>10</v>
      </c>
      <c r="O372" s="8" t="s">
        <v>10</v>
      </c>
    </row>
    <row r="373" spans="1:15" x14ac:dyDescent="0.2">
      <c r="A373" s="8">
        <v>5</v>
      </c>
      <c r="B373" s="9">
        <v>160577</v>
      </c>
      <c r="C373" s="8" t="str">
        <f t="shared" si="28"/>
        <v>Sorbet</v>
      </c>
      <c r="D373" s="8" t="s">
        <v>8</v>
      </c>
      <c r="E373" s="8" t="s">
        <v>13</v>
      </c>
      <c r="F373" s="8" t="s">
        <v>35</v>
      </c>
      <c r="G373" s="8" t="str">
        <f t="shared" si="27"/>
        <v>Spring</v>
      </c>
      <c r="H373" s="11">
        <v>43983</v>
      </c>
      <c r="I373" s="8" t="str">
        <f t="shared" si="29"/>
        <v>June</v>
      </c>
      <c r="J373" s="9">
        <v>662</v>
      </c>
      <c r="K373" s="12">
        <v>1986</v>
      </c>
      <c r="L373" s="12">
        <v>827.5</v>
      </c>
      <c r="M373" s="12">
        <f>Table1[[#This Row],[Revenue]]-Table1[[#This Row],[Cost]]</f>
        <v>1158.5</v>
      </c>
      <c r="N373" s="8" t="s">
        <v>10</v>
      </c>
      <c r="O373" s="8" t="s">
        <v>11</v>
      </c>
    </row>
    <row r="374" spans="1:15" x14ac:dyDescent="0.2">
      <c r="A374" s="8">
        <v>4</v>
      </c>
      <c r="B374" s="9">
        <v>757336</v>
      </c>
      <c r="C374" s="8" t="str">
        <f t="shared" si="28"/>
        <v>Sorbet</v>
      </c>
      <c r="D374" s="8" t="s">
        <v>9</v>
      </c>
      <c r="E374" s="8" t="s">
        <v>13</v>
      </c>
      <c r="F374" s="8" t="s">
        <v>34</v>
      </c>
      <c r="G374" s="8" t="str">
        <f t="shared" si="27"/>
        <v>Fall</v>
      </c>
      <c r="H374" s="11">
        <v>44105</v>
      </c>
      <c r="I374" s="8" t="str">
        <f t="shared" si="29"/>
        <v>October</v>
      </c>
      <c r="J374" s="9">
        <v>1976</v>
      </c>
      <c r="K374" s="12">
        <v>1976</v>
      </c>
      <c r="L374" s="12">
        <v>988</v>
      </c>
      <c r="M374" s="12">
        <f>Table1[[#This Row],[Revenue]]-Table1[[#This Row],[Cost]]</f>
        <v>988</v>
      </c>
      <c r="N374" s="8" t="s">
        <v>11</v>
      </c>
      <c r="O374" s="8" t="s">
        <v>11</v>
      </c>
    </row>
    <row r="375" spans="1:15" x14ac:dyDescent="0.2">
      <c r="A375" s="8">
        <v>5</v>
      </c>
      <c r="B375" s="9">
        <v>238485</v>
      </c>
      <c r="C375" s="8" t="str">
        <f t="shared" si="28"/>
        <v>Ice Cream</v>
      </c>
      <c r="D375" s="8" t="s">
        <v>7</v>
      </c>
      <c r="E375" s="8" t="s">
        <v>13</v>
      </c>
      <c r="F375" s="8" t="s">
        <v>34</v>
      </c>
      <c r="G375" s="8" t="str">
        <f t="shared" si="27"/>
        <v>Fall</v>
      </c>
      <c r="H375" s="11">
        <v>43739</v>
      </c>
      <c r="I375" s="8" t="str">
        <f t="shared" si="29"/>
        <v>October</v>
      </c>
      <c r="J375" s="9">
        <v>494</v>
      </c>
      <c r="K375" s="12">
        <v>1976</v>
      </c>
      <c r="L375" s="12">
        <v>741</v>
      </c>
      <c r="M375" s="12">
        <f>Table1[[#This Row],[Revenue]]-Table1[[#This Row],[Cost]]</f>
        <v>1235</v>
      </c>
      <c r="N375" s="8" t="s">
        <v>11</v>
      </c>
      <c r="O375" s="8" t="s">
        <v>11</v>
      </c>
    </row>
    <row r="376" spans="1:15" x14ac:dyDescent="0.2">
      <c r="A376" s="8">
        <v>4</v>
      </c>
      <c r="B376" s="9">
        <v>823953</v>
      </c>
      <c r="C376" s="8" t="str">
        <f t="shared" si="28"/>
        <v>Sorbet</v>
      </c>
      <c r="D376" s="8" t="s">
        <v>9</v>
      </c>
      <c r="E376" s="8" t="s">
        <v>13</v>
      </c>
      <c r="F376" s="8" t="s">
        <v>34</v>
      </c>
      <c r="G376" s="8" t="str">
        <f t="shared" si="27"/>
        <v>Winter</v>
      </c>
      <c r="H376" s="11">
        <v>43891</v>
      </c>
      <c r="I376" s="8" t="str">
        <f t="shared" si="29"/>
        <v>March</v>
      </c>
      <c r="J376" s="9">
        <v>1967</v>
      </c>
      <c r="K376" s="12">
        <v>1967</v>
      </c>
      <c r="L376" s="12">
        <v>983.5</v>
      </c>
      <c r="M376" s="12">
        <f>Table1[[#This Row],[Revenue]]-Table1[[#This Row],[Cost]]</f>
        <v>983.5</v>
      </c>
      <c r="N376" s="8" t="s">
        <v>10</v>
      </c>
      <c r="O376" s="8" t="s">
        <v>10</v>
      </c>
    </row>
    <row r="377" spans="1:15" x14ac:dyDescent="0.2">
      <c r="A377" s="8">
        <v>2</v>
      </c>
      <c r="B377" s="9">
        <v>297812</v>
      </c>
      <c r="C377" s="8" t="str">
        <f t="shared" si="28"/>
        <v>Ice Cream</v>
      </c>
      <c r="D377" s="8" t="s">
        <v>7</v>
      </c>
      <c r="E377" s="8" t="s">
        <v>17</v>
      </c>
      <c r="F377" s="8" t="s">
        <v>17</v>
      </c>
      <c r="G377" s="8" t="str">
        <f t="shared" si="27"/>
        <v>Fall</v>
      </c>
      <c r="H377" s="11">
        <v>44136</v>
      </c>
      <c r="I377" s="8" t="str">
        <f t="shared" si="29"/>
        <v>November</v>
      </c>
      <c r="J377" s="9">
        <v>490</v>
      </c>
      <c r="K377" s="12">
        <v>1960</v>
      </c>
      <c r="L377" s="12">
        <v>735</v>
      </c>
      <c r="M377" s="12">
        <f>Table1[[#This Row],[Revenue]]-Table1[[#This Row],[Cost]]</f>
        <v>1225</v>
      </c>
      <c r="N377" s="8" t="s">
        <v>10</v>
      </c>
      <c r="O377" s="8" t="s">
        <v>10</v>
      </c>
    </row>
    <row r="378" spans="1:15" x14ac:dyDescent="0.2">
      <c r="A378" s="8">
        <v>5</v>
      </c>
      <c r="B378" s="9">
        <v>570270</v>
      </c>
      <c r="C378" s="8" t="str">
        <f t="shared" si="28"/>
        <v>Sorbet</v>
      </c>
      <c r="D378" s="8" t="s">
        <v>9</v>
      </c>
      <c r="E378" s="8" t="s">
        <v>13</v>
      </c>
      <c r="F378" s="8" t="s">
        <v>35</v>
      </c>
      <c r="G378" s="8" t="str">
        <f t="shared" si="27"/>
        <v>Winter</v>
      </c>
      <c r="H378" s="11">
        <v>43862</v>
      </c>
      <c r="I378" s="8" t="str">
        <f t="shared" si="29"/>
        <v>February</v>
      </c>
      <c r="J378" s="9">
        <v>1958</v>
      </c>
      <c r="K378" s="12">
        <v>1958</v>
      </c>
      <c r="L378" s="12">
        <v>979</v>
      </c>
      <c r="M378" s="12">
        <f>Table1[[#This Row],[Revenue]]-Table1[[#This Row],[Cost]]</f>
        <v>979</v>
      </c>
      <c r="N378" s="8" t="s">
        <v>11</v>
      </c>
      <c r="O378" s="8" t="s">
        <v>10</v>
      </c>
    </row>
    <row r="379" spans="1:15" x14ac:dyDescent="0.2">
      <c r="A379" s="8">
        <v>3</v>
      </c>
      <c r="B379" s="9">
        <v>686651</v>
      </c>
      <c r="C379" s="8" t="str">
        <f t="shared" si="28"/>
        <v>Ice Cream</v>
      </c>
      <c r="D379" s="8" t="s">
        <v>4</v>
      </c>
      <c r="E379" s="8" t="s">
        <v>16</v>
      </c>
      <c r="F379" s="8" t="s">
        <v>39</v>
      </c>
      <c r="G379" s="8" t="str">
        <f t="shared" si="27"/>
        <v>Fall</v>
      </c>
      <c r="H379" s="11">
        <v>43739</v>
      </c>
      <c r="I379" s="8" t="str">
        <f t="shared" si="29"/>
        <v>October</v>
      </c>
      <c r="J379" s="9">
        <v>386</v>
      </c>
      <c r="K379" s="12">
        <v>1930</v>
      </c>
      <c r="L379" s="12">
        <v>772</v>
      </c>
      <c r="M379" s="12">
        <f>Table1[[#This Row],[Revenue]]-Table1[[#This Row],[Cost]]</f>
        <v>1158</v>
      </c>
      <c r="N379" s="8" t="s">
        <v>10</v>
      </c>
      <c r="O379" s="8" t="s">
        <v>11</v>
      </c>
    </row>
    <row r="380" spans="1:15" x14ac:dyDescent="0.2">
      <c r="A380" s="8">
        <v>1</v>
      </c>
      <c r="B380" s="9">
        <v>485947</v>
      </c>
      <c r="C380" s="8" t="str">
        <f t="shared" si="28"/>
        <v>Sorbet</v>
      </c>
      <c r="D380" s="8" t="s">
        <v>8</v>
      </c>
      <c r="E380" s="8" t="s">
        <v>16</v>
      </c>
      <c r="F380" s="8" t="s">
        <v>40</v>
      </c>
      <c r="G380" s="8" t="str">
        <f t="shared" si="27"/>
        <v>Summer</v>
      </c>
      <c r="H380" s="11">
        <v>44013</v>
      </c>
      <c r="I380" s="8" t="str">
        <f t="shared" si="29"/>
        <v>July</v>
      </c>
      <c r="J380" s="9">
        <v>641</v>
      </c>
      <c r="K380" s="12">
        <v>1923</v>
      </c>
      <c r="L380" s="12">
        <v>801.25</v>
      </c>
      <c r="M380" s="12">
        <f>Table1[[#This Row],[Revenue]]-Table1[[#This Row],[Cost]]</f>
        <v>1121.75</v>
      </c>
      <c r="N380" s="8" t="s">
        <v>11</v>
      </c>
      <c r="O380" s="8" t="s">
        <v>11</v>
      </c>
    </row>
    <row r="381" spans="1:15" x14ac:dyDescent="0.2">
      <c r="A381" s="8">
        <v>2</v>
      </c>
      <c r="B381" s="9">
        <v>445507</v>
      </c>
      <c r="C381" s="8" t="str">
        <f t="shared" si="28"/>
        <v>Sorbet</v>
      </c>
      <c r="D381" s="8" t="s">
        <v>9</v>
      </c>
      <c r="E381" s="8" t="s">
        <v>16</v>
      </c>
      <c r="F381" s="8" t="s">
        <v>39</v>
      </c>
      <c r="G381" s="8" t="str">
        <f t="shared" si="27"/>
        <v>Spring</v>
      </c>
      <c r="H381" s="11">
        <v>43983</v>
      </c>
      <c r="I381" s="8" t="str">
        <f t="shared" si="29"/>
        <v>June</v>
      </c>
      <c r="J381" s="9">
        <v>1901</v>
      </c>
      <c r="K381" s="12">
        <v>1901</v>
      </c>
      <c r="L381" s="12">
        <v>950.5</v>
      </c>
      <c r="M381" s="12">
        <f>Table1[[#This Row],[Revenue]]-Table1[[#This Row],[Cost]]</f>
        <v>950.5</v>
      </c>
      <c r="N381" s="8" t="s">
        <v>11</v>
      </c>
      <c r="O381" s="8" t="s">
        <v>11</v>
      </c>
    </row>
    <row r="382" spans="1:15" x14ac:dyDescent="0.2">
      <c r="A382" s="8">
        <v>3</v>
      </c>
      <c r="B382" s="9">
        <v>607709</v>
      </c>
      <c r="C382" s="8" t="str">
        <f t="shared" si="28"/>
        <v>Ice Cream</v>
      </c>
      <c r="D382" s="8" t="s">
        <v>4</v>
      </c>
      <c r="E382" s="8" t="s">
        <v>16</v>
      </c>
      <c r="F382" s="8" t="s">
        <v>40</v>
      </c>
      <c r="G382" s="8" t="str">
        <f t="shared" si="27"/>
        <v>Summer</v>
      </c>
      <c r="H382" s="11">
        <v>43709</v>
      </c>
      <c r="I382" s="8" t="str">
        <f t="shared" si="29"/>
        <v>September</v>
      </c>
      <c r="J382" s="9">
        <v>380</v>
      </c>
      <c r="K382" s="12">
        <v>1900</v>
      </c>
      <c r="L382" s="12">
        <v>760</v>
      </c>
      <c r="M382" s="12">
        <f>Table1[[#This Row],[Revenue]]-Table1[[#This Row],[Cost]]</f>
        <v>1140</v>
      </c>
      <c r="N382" s="8" t="s">
        <v>10</v>
      </c>
      <c r="O382" s="8" t="s">
        <v>10</v>
      </c>
    </row>
    <row r="383" spans="1:15" x14ac:dyDescent="0.2">
      <c r="A383" s="8">
        <v>4</v>
      </c>
      <c r="B383" s="9">
        <v>737790</v>
      </c>
      <c r="C383" s="8" t="str">
        <f t="shared" si="28"/>
        <v>Ice Cream</v>
      </c>
      <c r="D383" s="8" t="s">
        <v>4</v>
      </c>
      <c r="E383" s="8" t="s">
        <v>13</v>
      </c>
      <c r="F383" s="8" t="s">
        <v>34</v>
      </c>
      <c r="G383" s="8" t="str">
        <f t="shared" si="27"/>
        <v>Fall</v>
      </c>
      <c r="H383" s="11">
        <v>43800</v>
      </c>
      <c r="I383" s="8" t="str">
        <f t="shared" si="29"/>
        <v>December</v>
      </c>
      <c r="J383" s="9">
        <v>380</v>
      </c>
      <c r="K383" s="12">
        <v>1900</v>
      </c>
      <c r="L383" s="12">
        <v>760</v>
      </c>
      <c r="M383" s="12">
        <f>Table1[[#This Row],[Revenue]]-Table1[[#This Row],[Cost]]</f>
        <v>1140</v>
      </c>
      <c r="N383" s="8" t="s">
        <v>11</v>
      </c>
      <c r="O383" s="8" t="s">
        <v>10</v>
      </c>
    </row>
    <row r="384" spans="1:15" x14ac:dyDescent="0.2">
      <c r="A384" s="8">
        <v>5</v>
      </c>
      <c r="B384" s="9">
        <v>138739</v>
      </c>
      <c r="C384" s="8" t="str">
        <f t="shared" si="28"/>
        <v>Sorbet</v>
      </c>
      <c r="D384" s="8" t="s">
        <v>9</v>
      </c>
      <c r="E384" s="8" t="s">
        <v>13</v>
      </c>
      <c r="F384" s="8" t="s">
        <v>34</v>
      </c>
      <c r="G384" s="8" t="str">
        <f t="shared" si="27"/>
        <v>Spring</v>
      </c>
      <c r="H384" s="11">
        <v>43983</v>
      </c>
      <c r="I384" s="8" t="str">
        <f t="shared" si="29"/>
        <v>June</v>
      </c>
      <c r="J384" s="9">
        <v>1899</v>
      </c>
      <c r="K384" s="12">
        <v>1899</v>
      </c>
      <c r="L384" s="12">
        <v>949.5</v>
      </c>
      <c r="M384" s="12">
        <f>Table1[[#This Row],[Revenue]]-Table1[[#This Row],[Cost]]</f>
        <v>949.5</v>
      </c>
      <c r="N384" s="8" t="s">
        <v>10</v>
      </c>
      <c r="O384" s="8" t="s">
        <v>10</v>
      </c>
    </row>
    <row r="385" spans="1:15" x14ac:dyDescent="0.2">
      <c r="A385" s="8">
        <v>4</v>
      </c>
      <c r="B385" s="9">
        <v>362208</v>
      </c>
      <c r="C385" s="8" t="str">
        <f t="shared" si="28"/>
        <v>Sorbet</v>
      </c>
      <c r="D385" s="8" t="s">
        <v>8</v>
      </c>
      <c r="E385" s="8" t="s">
        <v>13</v>
      </c>
      <c r="F385" s="8" t="s">
        <v>34</v>
      </c>
      <c r="G385" s="8" t="str">
        <f t="shared" si="27"/>
        <v>Summer</v>
      </c>
      <c r="H385" s="11">
        <v>43709</v>
      </c>
      <c r="I385" s="8" t="str">
        <f t="shared" si="29"/>
        <v>September</v>
      </c>
      <c r="J385" s="9">
        <v>623</v>
      </c>
      <c r="K385" s="12">
        <v>1869</v>
      </c>
      <c r="L385" s="12">
        <v>778.75</v>
      </c>
      <c r="M385" s="12">
        <f>Table1[[#This Row],[Revenue]]-Table1[[#This Row],[Cost]]</f>
        <v>1090.25</v>
      </c>
      <c r="N385" s="8" t="s">
        <v>10</v>
      </c>
      <c r="O385" s="8" t="s">
        <v>10</v>
      </c>
    </row>
    <row r="386" spans="1:15" x14ac:dyDescent="0.2">
      <c r="A386" s="8">
        <v>3</v>
      </c>
      <c r="B386" s="9">
        <v>539522</v>
      </c>
      <c r="C386" s="8" t="str">
        <f t="shared" si="28"/>
        <v>Sorbet</v>
      </c>
      <c r="D386" s="8" t="s">
        <v>9</v>
      </c>
      <c r="E386" s="8" t="s">
        <v>17</v>
      </c>
      <c r="F386" s="8" t="s">
        <v>17</v>
      </c>
      <c r="G386" s="8" t="str">
        <f t="shared" si="27"/>
        <v>Summer</v>
      </c>
      <c r="H386" s="11">
        <v>44044</v>
      </c>
      <c r="I386" s="8" t="str">
        <f t="shared" si="29"/>
        <v>August</v>
      </c>
      <c r="J386" s="9">
        <v>1859</v>
      </c>
      <c r="K386" s="12">
        <v>1859</v>
      </c>
      <c r="L386" s="12">
        <v>929.5</v>
      </c>
      <c r="M386" s="12">
        <f>Table1[[#This Row],[Revenue]]-Table1[[#This Row],[Cost]]</f>
        <v>929.5</v>
      </c>
      <c r="N386" s="8" t="s">
        <v>10</v>
      </c>
      <c r="O386" s="8" t="s">
        <v>10</v>
      </c>
    </row>
    <row r="387" spans="1:15" x14ac:dyDescent="0.2">
      <c r="A387" s="8">
        <v>3</v>
      </c>
      <c r="B387" s="9">
        <v>431913</v>
      </c>
      <c r="C387" s="8" t="str">
        <f t="shared" si="28"/>
        <v>Sorbet</v>
      </c>
      <c r="D387" s="8" t="s">
        <v>9</v>
      </c>
      <c r="E387" s="8" t="s">
        <v>13</v>
      </c>
      <c r="F387" s="8" t="s">
        <v>34</v>
      </c>
      <c r="G387" s="8" t="str">
        <f t="shared" si="27"/>
        <v>Fall</v>
      </c>
      <c r="H387" s="11">
        <v>43770</v>
      </c>
      <c r="I387" s="8" t="str">
        <f t="shared" si="29"/>
        <v>November</v>
      </c>
      <c r="J387" s="9">
        <v>1857</v>
      </c>
      <c r="K387" s="12">
        <v>1857</v>
      </c>
      <c r="L387" s="12">
        <v>928.5</v>
      </c>
      <c r="M387" s="12">
        <f>Table1[[#This Row],[Revenue]]-Table1[[#This Row],[Cost]]</f>
        <v>928.5</v>
      </c>
      <c r="N387" s="8" t="s">
        <v>11</v>
      </c>
      <c r="O387" s="8" t="s">
        <v>10</v>
      </c>
    </row>
    <row r="388" spans="1:15" x14ac:dyDescent="0.2">
      <c r="A388" s="8">
        <v>2</v>
      </c>
      <c r="B388" s="9">
        <v>266313</v>
      </c>
      <c r="C388" s="8" t="str">
        <f t="shared" si="28"/>
        <v>Ice Cream</v>
      </c>
      <c r="D388" s="8" t="s">
        <v>4</v>
      </c>
      <c r="E388" s="8" t="s">
        <v>13</v>
      </c>
      <c r="F388" s="8" t="s">
        <v>34</v>
      </c>
      <c r="G388" s="8" t="str">
        <f t="shared" si="27"/>
        <v>Fall</v>
      </c>
      <c r="H388" s="11">
        <v>43739</v>
      </c>
      <c r="I388" s="8" t="str">
        <f t="shared" si="29"/>
        <v>October</v>
      </c>
      <c r="J388" s="9">
        <v>367</v>
      </c>
      <c r="K388" s="12">
        <v>1835</v>
      </c>
      <c r="L388" s="12">
        <v>734</v>
      </c>
      <c r="M388" s="12">
        <f>Table1[[#This Row],[Revenue]]-Table1[[#This Row],[Cost]]</f>
        <v>1101</v>
      </c>
      <c r="N388" s="8" t="s">
        <v>10</v>
      </c>
      <c r="O388" s="8" t="s">
        <v>10</v>
      </c>
    </row>
    <row r="389" spans="1:15" x14ac:dyDescent="0.2">
      <c r="A389" s="8">
        <v>2</v>
      </c>
      <c r="B389" s="9">
        <v>898637</v>
      </c>
      <c r="C389" s="8" t="str">
        <f t="shared" si="28"/>
        <v>Ice Cream</v>
      </c>
      <c r="D389" s="8" t="s">
        <v>4</v>
      </c>
      <c r="E389" s="8" t="s">
        <v>13</v>
      </c>
      <c r="F389" s="8" t="s">
        <v>34</v>
      </c>
      <c r="G389" s="8" t="str">
        <f t="shared" si="27"/>
        <v>Summer</v>
      </c>
      <c r="H389" s="11">
        <v>44013</v>
      </c>
      <c r="I389" s="8" t="str">
        <f t="shared" si="29"/>
        <v>July</v>
      </c>
      <c r="J389" s="9">
        <v>367</v>
      </c>
      <c r="K389" s="12">
        <v>1835</v>
      </c>
      <c r="L389" s="12">
        <v>734</v>
      </c>
      <c r="M389" s="12">
        <f>Table1[[#This Row],[Revenue]]-Table1[[#This Row],[Cost]]</f>
        <v>1101</v>
      </c>
      <c r="N389" s="8" t="s">
        <v>11</v>
      </c>
      <c r="O389" s="8" t="s">
        <v>10</v>
      </c>
    </row>
    <row r="390" spans="1:15" x14ac:dyDescent="0.2">
      <c r="A390" s="8">
        <v>4</v>
      </c>
      <c r="B390" s="9">
        <v>459280</v>
      </c>
      <c r="C390" s="8" t="str">
        <f t="shared" si="28"/>
        <v>Sorbet</v>
      </c>
      <c r="D390" s="8" t="s">
        <v>9</v>
      </c>
      <c r="E390" s="8" t="s">
        <v>17</v>
      </c>
      <c r="F390" s="8" t="s">
        <v>17</v>
      </c>
      <c r="G390" s="8" t="str">
        <f t="shared" si="27"/>
        <v>Summer</v>
      </c>
      <c r="H390" s="11">
        <v>44044</v>
      </c>
      <c r="I390" s="8" t="str">
        <f t="shared" si="29"/>
        <v>August</v>
      </c>
      <c r="J390" s="9">
        <v>1830</v>
      </c>
      <c r="K390" s="12">
        <v>1830</v>
      </c>
      <c r="L390" s="12">
        <v>915</v>
      </c>
      <c r="M390" s="12">
        <f>Table1[[#This Row],[Revenue]]-Table1[[#This Row],[Cost]]</f>
        <v>915</v>
      </c>
      <c r="N390" s="8" t="s">
        <v>10</v>
      </c>
      <c r="O390" s="8" t="s">
        <v>10</v>
      </c>
    </row>
    <row r="391" spans="1:15" x14ac:dyDescent="0.2">
      <c r="A391" s="8">
        <v>5</v>
      </c>
      <c r="B391" s="9">
        <v>352793</v>
      </c>
      <c r="C391" s="8" t="str">
        <f t="shared" si="28"/>
        <v>Sorbet</v>
      </c>
      <c r="D391" s="8" t="s">
        <v>9</v>
      </c>
      <c r="E391" s="8" t="s">
        <v>13</v>
      </c>
      <c r="F391" s="8" t="s">
        <v>34</v>
      </c>
      <c r="G391" s="8" t="str">
        <f t="shared" si="27"/>
        <v>Fall</v>
      </c>
      <c r="H391" s="11">
        <v>43770</v>
      </c>
      <c r="I391" s="8" t="str">
        <f t="shared" si="29"/>
        <v>November</v>
      </c>
      <c r="J391" s="9">
        <v>1804</v>
      </c>
      <c r="K391" s="12">
        <v>1804</v>
      </c>
      <c r="L391" s="12">
        <v>902</v>
      </c>
      <c r="M391" s="12">
        <f>Table1[[#This Row],[Revenue]]-Table1[[#This Row],[Cost]]</f>
        <v>902</v>
      </c>
      <c r="N391" s="8" t="s">
        <v>10</v>
      </c>
      <c r="O391" s="8" t="s">
        <v>10</v>
      </c>
    </row>
    <row r="392" spans="1:15" x14ac:dyDescent="0.2">
      <c r="A392" s="8">
        <v>2</v>
      </c>
      <c r="B392" s="9">
        <v>336267</v>
      </c>
      <c r="C392" s="8" t="str">
        <f t="shared" si="28"/>
        <v>Ice Cream</v>
      </c>
      <c r="D392" s="8" t="s">
        <v>4</v>
      </c>
      <c r="E392" s="8" t="s">
        <v>13</v>
      </c>
      <c r="F392" s="8" t="s">
        <v>34</v>
      </c>
      <c r="G392" s="8" t="str">
        <f t="shared" si="27"/>
        <v>Fall</v>
      </c>
      <c r="H392" s="11">
        <v>44105</v>
      </c>
      <c r="I392" s="8" t="str">
        <f t="shared" si="29"/>
        <v>October</v>
      </c>
      <c r="J392" s="9">
        <v>360</v>
      </c>
      <c r="K392" s="12">
        <v>1800</v>
      </c>
      <c r="L392" s="12">
        <v>720</v>
      </c>
      <c r="M392" s="12">
        <f>Table1[[#This Row],[Revenue]]-Table1[[#This Row],[Cost]]</f>
        <v>1080</v>
      </c>
      <c r="N392" s="8" t="s">
        <v>11</v>
      </c>
      <c r="O392" s="8" t="s">
        <v>10</v>
      </c>
    </row>
    <row r="393" spans="1:15" x14ac:dyDescent="0.2">
      <c r="A393" s="8">
        <v>5</v>
      </c>
      <c r="B393" s="9">
        <v>806978</v>
      </c>
      <c r="C393" s="8" t="str">
        <f t="shared" si="28"/>
        <v>Sorbet</v>
      </c>
      <c r="D393" s="8" t="s">
        <v>9</v>
      </c>
      <c r="E393" s="8" t="s">
        <v>13</v>
      </c>
      <c r="F393" s="8" t="s">
        <v>34</v>
      </c>
      <c r="G393" s="8" t="str">
        <f t="shared" si="27"/>
        <v>Summer</v>
      </c>
      <c r="H393" s="11">
        <v>43709</v>
      </c>
      <c r="I393" s="8" t="str">
        <f t="shared" si="29"/>
        <v>September</v>
      </c>
      <c r="J393" s="9">
        <v>1797</v>
      </c>
      <c r="K393" s="12">
        <v>1797</v>
      </c>
      <c r="L393" s="12">
        <v>898.5</v>
      </c>
      <c r="M393" s="12">
        <f>Table1[[#This Row],[Revenue]]-Table1[[#This Row],[Cost]]</f>
        <v>898.5</v>
      </c>
      <c r="N393" s="8" t="s">
        <v>11</v>
      </c>
      <c r="O393" s="8" t="s">
        <v>10</v>
      </c>
    </row>
    <row r="394" spans="1:15" x14ac:dyDescent="0.2">
      <c r="A394" s="8">
        <v>5</v>
      </c>
      <c r="B394" s="9">
        <v>115306</v>
      </c>
      <c r="C394" s="8" t="str">
        <f t="shared" si="28"/>
        <v>Sorbet</v>
      </c>
      <c r="D394" s="8" t="s">
        <v>8</v>
      </c>
      <c r="E394" s="8" t="s">
        <v>16</v>
      </c>
      <c r="F394" s="8" t="s">
        <v>39</v>
      </c>
      <c r="G394" s="8" t="str">
        <f t="shared" si="27"/>
        <v>Spring</v>
      </c>
      <c r="H394" s="11">
        <v>43983</v>
      </c>
      <c r="I394" s="8" t="str">
        <f t="shared" si="29"/>
        <v>June</v>
      </c>
      <c r="J394" s="9">
        <v>448</v>
      </c>
      <c r="K394" s="12">
        <v>1792</v>
      </c>
      <c r="L394" s="12">
        <v>672</v>
      </c>
      <c r="M394" s="12">
        <f>Table1[[#This Row],[Revenue]]-Table1[[#This Row],[Cost]]</f>
        <v>1120</v>
      </c>
      <c r="N394" s="8" t="s">
        <v>10</v>
      </c>
      <c r="O394" s="8" t="s">
        <v>10</v>
      </c>
    </row>
    <row r="395" spans="1:15" x14ac:dyDescent="0.2">
      <c r="A395" s="8">
        <v>3</v>
      </c>
      <c r="B395" s="9">
        <v>448428</v>
      </c>
      <c r="C395" s="8" t="str">
        <f t="shared" si="28"/>
        <v>Ice Cream</v>
      </c>
      <c r="D395" s="8" t="s">
        <v>4</v>
      </c>
      <c r="E395" s="8" t="s">
        <v>13</v>
      </c>
      <c r="F395" s="8" t="s">
        <v>35</v>
      </c>
      <c r="G395" s="8" t="str">
        <f t="shared" si="27"/>
        <v>Fall</v>
      </c>
      <c r="H395" s="11">
        <v>44136</v>
      </c>
      <c r="I395" s="8" t="str">
        <f t="shared" si="29"/>
        <v>November</v>
      </c>
      <c r="J395" s="9">
        <v>357</v>
      </c>
      <c r="K395" s="12">
        <v>1785</v>
      </c>
      <c r="L395" s="12">
        <v>714</v>
      </c>
      <c r="M395" s="12">
        <f>Table1[[#This Row],[Revenue]]-Table1[[#This Row],[Cost]]</f>
        <v>1071</v>
      </c>
      <c r="N395" s="8" t="s">
        <v>11</v>
      </c>
      <c r="O395" s="8" t="s">
        <v>10</v>
      </c>
    </row>
    <row r="396" spans="1:15" x14ac:dyDescent="0.2">
      <c r="A396" s="8">
        <v>2</v>
      </c>
      <c r="B396" s="9">
        <v>433556</v>
      </c>
      <c r="C396" s="8" t="str">
        <f t="shared" si="28"/>
        <v>Sorbet</v>
      </c>
      <c r="D396" s="8" t="s">
        <v>9</v>
      </c>
      <c r="E396" s="8" t="s">
        <v>13</v>
      </c>
      <c r="F396" s="8" t="s">
        <v>34</v>
      </c>
      <c r="G396" s="8" t="str">
        <f t="shared" si="27"/>
        <v>Spring</v>
      </c>
      <c r="H396" s="11">
        <v>43922</v>
      </c>
      <c r="I396" s="8" t="str">
        <f t="shared" si="29"/>
        <v>April</v>
      </c>
      <c r="J396" s="9">
        <v>1773</v>
      </c>
      <c r="K396" s="12">
        <v>1773</v>
      </c>
      <c r="L396" s="12">
        <v>886.5</v>
      </c>
      <c r="M396" s="12">
        <f>Table1[[#This Row],[Revenue]]-Table1[[#This Row],[Cost]]</f>
        <v>886.5</v>
      </c>
      <c r="N396" s="8" t="s">
        <v>10</v>
      </c>
      <c r="O396" s="8" t="s">
        <v>10</v>
      </c>
    </row>
    <row r="397" spans="1:15" x14ac:dyDescent="0.2">
      <c r="A397" s="8">
        <v>3</v>
      </c>
      <c r="B397" s="9">
        <v>676544</v>
      </c>
      <c r="C397" s="8" t="str">
        <f t="shared" si="28"/>
        <v>Ice Cream</v>
      </c>
      <c r="D397" s="8" t="s">
        <v>7</v>
      </c>
      <c r="E397" s="8" t="s">
        <v>16</v>
      </c>
      <c r="F397" s="8" t="s">
        <v>40</v>
      </c>
      <c r="G397" s="8" t="str">
        <f t="shared" si="27"/>
        <v>Summer</v>
      </c>
      <c r="H397" s="11">
        <v>43709</v>
      </c>
      <c r="I397" s="8" t="str">
        <f t="shared" si="29"/>
        <v>September</v>
      </c>
      <c r="J397" s="9">
        <v>442</v>
      </c>
      <c r="K397" s="12">
        <v>1768</v>
      </c>
      <c r="L397" s="12">
        <v>663</v>
      </c>
      <c r="M397" s="12">
        <f>Table1[[#This Row],[Revenue]]-Table1[[#This Row],[Cost]]</f>
        <v>1105</v>
      </c>
      <c r="N397" s="8" t="s">
        <v>11</v>
      </c>
      <c r="O397" s="8" t="s">
        <v>10</v>
      </c>
    </row>
    <row r="398" spans="1:15" x14ac:dyDescent="0.2">
      <c r="A398" s="8">
        <v>3</v>
      </c>
      <c r="B398" s="9">
        <v>215754</v>
      </c>
      <c r="C398" s="8" t="str">
        <f t="shared" si="28"/>
        <v>Sorbet</v>
      </c>
      <c r="D398" s="8" t="s">
        <v>9</v>
      </c>
      <c r="E398" s="8" t="s">
        <v>13</v>
      </c>
      <c r="F398" s="8" t="s">
        <v>35</v>
      </c>
      <c r="G398" s="8" t="str">
        <f t="shared" si="27"/>
        <v>Fall</v>
      </c>
      <c r="H398" s="11">
        <v>43739</v>
      </c>
      <c r="I398" s="8" t="str">
        <f t="shared" si="29"/>
        <v>October</v>
      </c>
      <c r="J398" s="9">
        <v>1757</v>
      </c>
      <c r="K398" s="12">
        <v>1757</v>
      </c>
      <c r="L398" s="12">
        <v>878.5</v>
      </c>
      <c r="M398" s="12">
        <f>Table1[[#This Row],[Revenue]]-Table1[[#This Row],[Cost]]</f>
        <v>878.5</v>
      </c>
      <c r="N398" s="8" t="s">
        <v>11</v>
      </c>
      <c r="O398" s="8" t="s">
        <v>10</v>
      </c>
    </row>
    <row r="399" spans="1:15" x14ac:dyDescent="0.2">
      <c r="A399" s="8">
        <v>4</v>
      </c>
      <c r="B399" s="9">
        <v>164574</v>
      </c>
      <c r="C399" s="8" t="str">
        <f t="shared" si="28"/>
        <v>Sorbet</v>
      </c>
      <c r="D399" s="8" t="s">
        <v>9</v>
      </c>
      <c r="E399" s="8" t="s">
        <v>13</v>
      </c>
      <c r="F399" s="8" t="s">
        <v>34</v>
      </c>
      <c r="G399" s="8" t="str">
        <f t="shared" si="27"/>
        <v>Fall</v>
      </c>
      <c r="H399" s="11">
        <v>43739</v>
      </c>
      <c r="I399" s="8" t="str">
        <f t="shared" si="29"/>
        <v>October</v>
      </c>
      <c r="J399" s="9">
        <v>1727</v>
      </c>
      <c r="K399" s="12">
        <v>1727</v>
      </c>
      <c r="L399" s="12">
        <v>863.5</v>
      </c>
      <c r="M399" s="12">
        <f>Table1[[#This Row],[Revenue]]-Table1[[#This Row],[Cost]]</f>
        <v>863.5</v>
      </c>
      <c r="N399" s="8" t="s">
        <v>10</v>
      </c>
      <c r="O399" s="8" t="s">
        <v>11</v>
      </c>
    </row>
    <row r="400" spans="1:15" x14ac:dyDescent="0.2">
      <c r="A400" s="8">
        <v>3</v>
      </c>
      <c r="B400" s="9">
        <v>324307</v>
      </c>
      <c r="C400" s="8" t="str">
        <f t="shared" si="28"/>
        <v>Sorbet</v>
      </c>
      <c r="D400" s="8" t="s">
        <v>8</v>
      </c>
      <c r="E400" s="8" t="s">
        <v>16</v>
      </c>
      <c r="F400" s="8" t="s">
        <v>40</v>
      </c>
      <c r="G400" s="8" t="str">
        <f t="shared" si="27"/>
        <v>Spring</v>
      </c>
      <c r="H400" s="11">
        <v>43922</v>
      </c>
      <c r="I400" s="8" t="str">
        <f t="shared" si="29"/>
        <v>April</v>
      </c>
      <c r="J400" s="9">
        <v>574.5</v>
      </c>
      <c r="K400" s="12">
        <v>1723.5</v>
      </c>
      <c r="L400" s="12">
        <v>718.125</v>
      </c>
      <c r="M400" s="12">
        <f>Table1[[#This Row],[Revenue]]-Table1[[#This Row],[Cost]]</f>
        <v>1005.375</v>
      </c>
      <c r="N400" s="8" t="s">
        <v>10</v>
      </c>
      <c r="O400" s="8" t="s">
        <v>11</v>
      </c>
    </row>
    <row r="401" spans="1:15" x14ac:dyDescent="0.2">
      <c r="A401" s="8">
        <v>1</v>
      </c>
      <c r="B401" s="9">
        <v>423355</v>
      </c>
      <c r="C401" s="8" t="str">
        <f t="shared" si="28"/>
        <v>Ice Cream</v>
      </c>
      <c r="D401" s="8" t="s">
        <v>5</v>
      </c>
      <c r="E401" s="8" t="s">
        <v>13</v>
      </c>
      <c r="F401" s="8" t="s">
        <v>35</v>
      </c>
      <c r="G401" s="8" t="str">
        <f t="shared" si="27"/>
        <v>Fall</v>
      </c>
      <c r="H401" s="11">
        <v>43739</v>
      </c>
      <c r="I401" s="8" t="str">
        <f t="shared" si="29"/>
        <v>October</v>
      </c>
      <c r="J401" s="9">
        <v>344</v>
      </c>
      <c r="K401" s="12">
        <v>1720</v>
      </c>
      <c r="L401" s="12">
        <v>756.80000000000007</v>
      </c>
      <c r="M401" s="12">
        <f>Table1[[#This Row],[Revenue]]-Table1[[#This Row],[Cost]]</f>
        <v>963.19999999999993</v>
      </c>
      <c r="N401" s="8" t="s">
        <v>11</v>
      </c>
      <c r="O401" s="8" t="s">
        <v>10</v>
      </c>
    </row>
    <row r="402" spans="1:15" x14ac:dyDescent="0.2">
      <c r="A402" s="8">
        <v>2</v>
      </c>
      <c r="B402" s="9">
        <v>347412</v>
      </c>
      <c r="C402" s="8" t="str">
        <f t="shared" si="28"/>
        <v>Sorbet</v>
      </c>
      <c r="D402" s="8" t="s">
        <v>9</v>
      </c>
      <c r="E402" s="8" t="s">
        <v>16</v>
      </c>
      <c r="F402" s="8" t="s">
        <v>40</v>
      </c>
      <c r="G402" s="8" t="str">
        <f t="shared" si="27"/>
        <v>Fall</v>
      </c>
      <c r="H402" s="11">
        <v>43739</v>
      </c>
      <c r="I402" s="8" t="str">
        <f t="shared" si="29"/>
        <v>October</v>
      </c>
      <c r="J402" s="9">
        <v>1715</v>
      </c>
      <c r="K402" s="12">
        <v>1715</v>
      </c>
      <c r="L402" s="12">
        <v>857.5</v>
      </c>
      <c r="M402" s="12">
        <f>Table1[[#This Row],[Revenue]]-Table1[[#This Row],[Cost]]</f>
        <v>857.5</v>
      </c>
      <c r="N402" s="8" t="s">
        <v>10</v>
      </c>
      <c r="O402" s="8" t="s">
        <v>11</v>
      </c>
    </row>
    <row r="403" spans="1:15" x14ac:dyDescent="0.2">
      <c r="A403" s="8">
        <v>2</v>
      </c>
      <c r="B403" s="9">
        <v>899502</v>
      </c>
      <c r="C403" s="8" t="str">
        <f t="shared" si="28"/>
        <v>Sorbet</v>
      </c>
      <c r="D403" s="8" t="s">
        <v>8</v>
      </c>
      <c r="E403" s="8" t="s">
        <v>13</v>
      </c>
      <c r="F403" s="8" t="s">
        <v>35</v>
      </c>
      <c r="G403" s="8" t="str">
        <f t="shared" si="27"/>
        <v>Fall</v>
      </c>
      <c r="H403" s="11">
        <v>44166</v>
      </c>
      <c r="I403" s="8" t="str">
        <f t="shared" si="29"/>
        <v>December</v>
      </c>
      <c r="J403" s="9">
        <v>570</v>
      </c>
      <c r="K403" s="12">
        <v>1710</v>
      </c>
      <c r="L403" s="12">
        <v>712.5</v>
      </c>
      <c r="M403" s="12">
        <f>Table1[[#This Row],[Revenue]]-Table1[[#This Row],[Cost]]</f>
        <v>997.5</v>
      </c>
      <c r="N403" s="8" t="s">
        <v>11</v>
      </c>
      <c r="O403" s="8" t="s">
        <v>11</v>
      </c>
    </row>
    <row r="404" spans="1:15" x14ac:dyDescent="0.2">
      <c r="A404" s="8">
        <v>3</v>
      </c>
      <c r="B404" s="9">
        <v>494228</v>
      </c>
      <c r="C404" s="8" t="str">
        <f t="shared" si="28"/>
        <v>Sorbet</v>
      </c>
      <c r="D404" s="8" t="s">
        <v>9</v>
      </c>
      <c r="E404" s="8" t="s">
        <v>13</v>
      </c>
      <c r="F404" s="8" t="s">
        <v>35</v>
      </c>
      <c r="G404" s="8" t="str">
        <f t="shared" si="27"/>
        <v>Fall</v>
      </c>
      <c r="H404" s="11">
        <v>44166</v>
      </c>
      <c r="I404" s="8" t="str">
        <f t="shared" si="29"/>
        <v>December</v>
      </c>
      <c r="J404" s="9">
        <v>1706</v>
      </c>
      <c r="K404" s="12">
        <v>1706</v>
      </c>
      <c r="L404" s="12">
        <v>853</v>
      </c>
      <c r="M404" s="12">
        <f>Table1[[#This Row],[Revenue]]-Table1[[#This Row],[Cost]]</f>
        <v>853</v>
      </c>
      <c r="N404" s="8" t="s">
        <v>10</v>
      </c>
      <c r="O404" s="8" t="s">
        <v>11</v>
      </c>
    </row>
    <row r="405" spans="1:15" x14ac:dyDescent="0.2">
      <c r="A405" s="8">
        <v>2</v>
      </c>
      <c r="B405" s="9">
        <v>487819</v>
      </c>
      <c r="C405" s="8" t="str">
        <f t="shared" si="28"/>
        <v>Sorbet</v>
      </c>
      <c r="D405" s="8" t="s">
        <v>9</v>
      </c>
      <c r="E405" s="8" t="s">
        <v>13</v>
      </c>
      <c r="F405" s="8" t="s">
        <v>35</v>
      </c>
      <c r="G405" s="8" t="str">
        <f t="shared" si="27"/>
        <v>Spring</v>
      </c>
      <c r="H405" s="11">
        <v>43952</v>
      </c>
      <c r="I405" s="8" t="str">
        <f t="shared" si="29"/>
        <v>May</v>
      </c>
      <c r="J405" s="9">
        <v>1666</v>
      </c>
      <c r="K405" s="12">
        <v>1666</v>
      </c>
      <c r="L405" s="12">
        <v>833</v>
      </c>
      <c r="M405" s="12">
        <f>Table1[[#This Row],[Revenue]]-Table1[[#This Row],[Cost]]</f>
        <v>833</v>
      </c>
      <c r="N405" s="8" t="s">
        <v>11</v>
      </c>
      <c r="O405" s="8" t="s">
        <v>11</v>
      </c>
    </row>
    <row r="406" spans="1:15" x14ac:dyDescent="0.2">
      <c r="A406" s="8">
        <v>3</v>
      </c>
      <c r="B406" s="9">
        <v>878522</v>
      </c>
      <c r="C406" s="8" t="str">
        <f t="shared" si="28"/>
        <v>Sorbet</v>
      </c>
      <c r="D406" s="8" t="s">
        <v>8</v>
      </c>
      <c r="E406" s="8" t="s">
        <v>16</v>
      </c>
      <c r="F406" s="8" t="s">
        <v>40</v>
      </c>
      <c r="G406" s="8" t="str">
        <f t="shared" si="27"/>
        <v>Winter</v>
      </c>
      <c r="H406" s="11">
        <v>43831</v>
      </c>
      <c r="I406" s="8" t="str">
        <f t="shared" si="29"/>
        <v>January</v>
      </c>
      <c r="J406" s="9">
        <v>554</v>
      </c>
      <c r="K406" s="12">
        <v>1662</v>
      </c>
      <c r="L406" s="12">
        <v>692.5</v>
      </c>
      <c r="M406" s="12">
        <f>Table1[[#This Row],[Revenue]]-Table1[[#This Row],[Cost]]</f>
        <v>969.5</v>
      </c>
      <c r="N406" s="8" t="s">
        <v>10</v>
      </c>
      <c r="O406" s="8" t="s">
        <v>11</v>
      </c>
    </row>
    <row r="407" spans="1:15" x14ac:dyDescent="0.2">
      <c r="A407" s="8">
        <v>4</v>
      </c>
      <c r="B407" s="9">
        <v>113657</v>
      </c>
      <c r="C407" s="8" t="str">
        <f t="shared" si="28"/>
        <v>Sorbet</v>
      </c>
      <c r="D407" s="8" t="s">
        <v>9</v>
      </c>
      <c r="E407" s="8" t="s">
        <v>13</v>
      </c>
      <c r="F407" s="8" t="s">
        <v>34</v>
      </c>
      <c r="G407" s="8" t="str">
        <f t="shared" si="27"/>
        <v>Fall</v>
      </c>
      <c r="H407" s="11">
        <v>43770</v>
      </c>
      <c r="I407" s="8" t="str">
        <f t="shared" si="29"/>
        <v>November</v>
      </c>
      <c r="J407" s="9">
        <v>1660</v>
      </c>
      <c r="K407" s="12">
        <v>1660</v>
      </c>
      <c r="L407" s="12">
        <v>830</v>
      </c>
      <c r="M407" s="12">
        <f>Table1[[#This Row],[Revenue]]-Table1[[#This Row],[Cost]]</f>
        <v>830</v>
      </c>
      <c r="N407" s="8" t="s">
        <v>11</v>
      </c>
      <c r="O407" s="8" t="s">
        <v>10</v>
      </c>
    </row>
    <row r="408" spans="1:15" x14ac:dyDescent="0.2">
      <c r="A408" s="8">
        <v>4</v>
      </c>
      <c r="B408" s="9">
        <v>483216</v>
      </c>
      <c r="C408" s="8" t="str">
        <f t="shared" si="28"/>
        <v>Sorbet</v>
      </c>
      <c r="D408" s="8" t="s">
        <v>8</v>
      </c>
      <c r="E408" s="8" t="s">
        <v>13</v>
      </c>
      <c r="F408" s="8" t="s">
        <v>34</v>
      </c>
      <c r="G408" s="8" t="str">
        <f t="shared" ref="G408:G461" si="30">IF(AND(H408&gt;=DATE(YEAR(H408),1,1),H408&lt;=DATE(YEAR(H408),3,20)), "Winter",
IF(AND(H408&gt;=DATE(YEAR(H408),3,21),H408&lt;=DATE(YEAR(H408),6,20)), "Spring",
IF(AND(H408&gt;=DATE(YEAR(H408),6,21),H408&lt;=DATE(YEAR(H408),9,22)), "Summer", "Fall")))</f>
        <v>Fall</v>
      </c>
      <c r="H408" s="11">
        <v>44136</v>
      </c>
      <c r="I408" s="8" t="str">
        <f t="shared" si="29"/>
        <v>November</v>
      </c>
      <c r="J408" s="9">
        <v>552</v>
      </c>
      <c r="K408" s="12">
        <v>1656</v>
      </c>
      <c r="L408" s="12">
        <v>690</v>
      </c>
      <c r="M408" s="12">
        <f>Table1[[#This Row],[Revenue]]-Table1[[#This Row],[Cost]]</f>
        <v>966</v>
      </c>
      <c r="N408" s="8" t="s">
        <v>10</v>
      </c>
      <c r="O408" s="8" t="s">
        <v>11</v>
      </c>
    </row>
    <row r="409" spans="1:15" x14ac:dyDescent="0.2">
      <c r="A409" s="8">
        <v>2</v>
      </c>
      <c r="B409" s="9">
        <v>270516</v>
      </c>
      <c r="C409" s="8" t="str">
        <f t="shared" si="28"/>
        <v>Sorbet</v>
      </c>
      <c r="D409" s="8" t="s">
        <v>9</v>
      </c>
      <c r="E409" s="8" t="s">
        <v>13</v>
      </c>
      <c r="F409" s="8" t="s">
        <v>34</v>
      </c>
      <c r="G409" s="8" t="str">
        <f t="shared" si="30"/>
        <v>Fall</v>
      </c>
      <c r="H409" s="11">
        <v>43800</v>
      </c>
      <c r="I409" s="8" t="str">
        <f t="shared" si="29"/>
        <v>December</v>
      </c>
      <c r="J409" s="9">
        <v>1611</v>
      </c>
      <c r="K409" s="12">
        <v>1611</v>
      </c>
      <c r="L409" s="12">
        <v>805.5</v>
      </c>
      <c r="M409" s="12">
        <f>Table1[[#This Row],[Revenue]]-Table1[[#This Row],[Cost]]</f>
        <v>805.5</v>
      </c>
      <c r="N409" s="8" t="s">
        <v>11</v>
      </c>
      <c r="O409" s="8" t="s">
        <v>10</v>
      </c>
    </row>
    <row r="410" spans="1:15" x14ac:dyDescent="0.2">
      <c r="A410" s="8">
        <v>2</v>
      </c>
      <c r="B410" s="9">
        <v>830819</v>
      </c>
      <c r="C410" s="8" t="str">
        <f t="shared" si="28"/>
        <v>Sorbet</v>
      </c>
      <c r="D410" s="8" t="s">
        <v>9</v>
      </c>
      <c r="E410" s="8" t="s">
        <v>13</v>
      </c>
      <c r="F410" s="8" t="s">
        <v>34</v>
      </c>
      <c r="G410" s="8" t="str">
        <f t="shared" si="30"/>
        <v>Spring</v>
      </c>
      <c r="H410" s="11">
        <v>43983</v>
      </c>
      <c r="I410" s="8" t="str">
        <f t="shared" si="29"/>
        <v>June</v>
      </c>
      <c r="J410" s="9">
        <v>1545</v>
      </c>
      <c r="K410" s="12">
        <v>1545</v>
      </c>
      <c r="L410" s="12">
        <v>772.5</v>
      </c>
      <c r="M410" s="12">
        <f>Table1[[#This Row],[Revenue]]-Table1[[#This Row],[Cost]]</f>
        <v>772.5</v>
      </c>
      <c r="N410" s="8" t="s">
        <v>10</v>
      </c>
      <c r="O410" s="8" t="s">
        <v>11</v>
      </c>
    </row>
    <row r="411" spans="1:15" x14ac:dyDescent="0.2">
      <c r="A411" s="8">
        <v>4</v>
      </c>
      <c r="B411" s="9">
        <v>395290</v>
      </c>
      <c r="C411" s="8" t="str">
        <f t="shared" si="28"/>
        <v>Ice Cream</v>
      </c>
      <c r="D411" s="8" t="s">
        <v>7</v>
      </c>
      <c r="E411" s="8" t="s">
        <v>13</v>
      </c>
      <c r="F411" s="8" t="s">
        <v>34</v>
      </c>
      <c r="G411" s="8" t="str">
        <f t="shared" si="30"/>
        <v>Fall</v>
      </c>
      <c r="H411" s="11">
        <v>43739</v>
      </c>
      <c r="I411" s="8" t="str">
        <f t="shared" si="29"/>
        <v>October</v>
      </c>
      <c r="J411" s="9">
        <v>386</v>
      </c>
      <c r="K411" s="12">
        <v>1544</v>
      </c>
      <c r="L411" s="12">
        <v>579</v>
      </c>
      <c r="M411" s="12">
        <f>Table1[[#This Row],[Revenue]]-Table1[[#This Row],[Cost]]</f>
        <v>965</v>
      </c>
      <c r="N411" s="8" t="s">
        <v>10</v>
      </c>
      <c r="O411" s="8" t="s">
        <v>10</v>
      </c>
    </row>
    <row r="412" spans="1:15" x14ac:dyDescent="0.2">
      <c r="A412" s="8">
        <v>2</v>
      </c>
      <c r="B412" s="9">
        <v>581556</v>
      </c>
      <c r="C412" s="8" t="str">
        <f t="shared" si="28"/>
        <v>Ice Cream</v>
      </c>
      <c r="D412" s="8" t="s">
        <v>5</v>
      </c>
      <c r="E412" s="8" t="s">
        <v>13</v>
      </c>
      <c r="F412" s="8" t="s">
        <v>35</v>
      </c>
      <c r="G412" s="8" t="str">
        <f t="shared" si="30"/>
        <v>Fall</v>
      </c>
      <c r="H412" s="11">
        <v>43800</v>
      </c>
      <c r="I412" s="8" t="str">
        <f t="shared" si="29"/>
        <v>December</v>
      </c>
      <c r="J412" s="9">
        <v>306</v>
      </c>
      <c r="K412" s="12">
        <v>1530</v>
      </c>
      <c r="L412" s="12">
        <v>673.2</v>
      </c>
      <c r="M412" s="12">
        <f>Table1[[#This Row],[Revenue]]-Table1[[#This Row],[Cost]]</f>
        <v>856.8</v>
      </c>
      <c r="N412" s="8" t="s">
        <v>10</v>
      </c>
      <c r="O412" s="8" t="s">
        <v>11</v>
      </c>
    </row>
    <row r="413" spans="1:15" x14ac:dyDescent="0.2">
      <c r="A413" s="8">
        <v>3</v>
      </c>
      <c r="B413" s="9">
        <v>243929</v>
      </c>
      <c r="C413" s="8" t="str">
        <f t="shared" si="28"/>
        <v>Sorbet</v>
      </c>
      <c r="D413" s="8" t="s">
        <v>8</v>
      </c>
      <c r="E413" s="8" t="s">
        <v>13</v>
      </c>
      <c r="F413" s="8" t="s">
        <v>34</v>
      </c>
      <c r="G413" s="8" t="str">
        <f t="shared" si="30"/>
        <v>Fall</v>
      </c>
      <c r="H413" s="11">
        <v>43739</v>
      </c>
      <c r="I413" s="8" t="str">
        <f t="shared" si="29"/>
        <v>October</v>
      </c>
      <c r="J413" s="9">
        <v>494</v>
      </c>
      <c r="K413" s="12">
        <v>1482</v>
      </c>
      <c r="L413" s="12">
        <v>617.5</v>
      </c>
      <c r="M413" s="12">
        <f>Table1[[#This Row],[Revenue]]-Table1[[#This Row],[Cost]]</f>
        <v>864.5</v>
      </c>
      <c r="N413" s="8" t="s">
        <v>11</v>
      </c>
      <c r="O413" s="8" t="s">
        <v>11</v>
      </c>
    </row>
    <row r="414" spans="1:15" x14ac:dyDescent="0.2">
      <c r="A414" s="8">
        <v>4</v>
      </c>
      <c r="B414" s="9">
        <v>414407</v>
      </c>
      <c r="C414" s="8" t="str">
        <f t="shared" si="28"/>
        <v>Sorbet</v>
      </c>
      <c r="D414" s="8" t="s">
        <v>8</v>
      </c>
      <c r="E414" s="8" t="s">
        <v>13</v>
      </c>
      <c r="F414" s="8" t="s">
        <v>34</v>
      </c>
      <c r="G414" s="8" t="str">
        <f t="shared" si="30"/>
        <v>Summer</v>
      </c>
      <c r="H414" s="11">
        <v>44013</v>
      </c>
      <c r="I414" s="8" t="str">
        <f t="shared" si="29"/>
        <v>July</v>
      </c>
      <c r="J414" s="9">
        <v>492</v>
      </c>
      <c r="K414" s="12">
        <v>1476</v>
      </c>
      <c r="L414" s="12">
        <v>615</v>
      </c>
      <c r="M414" s="12">
        <f>Table1[[#This Row],[Revenue]]-Table1[[#This Row],[Cost]]</f>
        <v>861</v>
      </c>
      <c r="N414" s="8" t="s">
        <v>10</v>
      </c>
      <c r="O414" s="8" t="s">
        <v>11</v>
      </c>
    </row>
    <row r="415" spans="1:15" x14ac:dyDescent="0.2">
      <c r="A415" s="8">
        <v>1</v>
      </c>
      <c r="B415" s="9">
        <v>847731</v>
      </c>
      <c r="C415" s="8" t="str">
        <f t="shared" si="28"/>
        <v>Ice Cream</v>
      </c>
      <c r="D415" s="8" t="s">
        <v>6</v>
      </c>
      <c r="E415" s="8" t="s">
        <v>13</v>
      </c>
      <c r="F415" s="8" t="s">
        <v>35</v>
      </c>
      <c r="G415" s="8" t="str">
        <f t="shared" si="30"/>
        <v>Spring</v>
      </c>
      <c r="H415" s="11">
        <v>43952</v>
      </c>
      <c r="I415" s="8" t="str">
        <f t="shared" si="29"/>
        <v>May</v>
      </c>
      <c r="J415" s="9">
        <v>245</v>
      </c>
      <c r="K415" s="12">
        <v>1470</v>
      </c>
      <c r="L415" s="12">
        <v>673.75</v>
      </c>
      <c r="M415" s="12">
        <f>Table1[[#This Row],[Revenue]]-Table1[[#This Row],[Cost]]</f>
        <v>796.25</v>
      </c>
      <c r="N415" s="8" t="s">
        <v>10</v>
      </c>
      <c r="O415" s="8" t="s">
        <v>10</v>
      </c>
    </row>
    <row r="416" spans="1:15" x14ac:dyDescent="0.2">
      <c r="A416" s="8">
        <v>5</v>
      </c>
      <c r="B416" s="9">
        <v>496752</v>
      </c>
      <c r="C416" s="8" t="str">
        <f t="shared" si="28"/>
        <v>Ice Cream</v>
      </c>
      <c r="D416" s="8" t="s">
        <v>7</v>
      </c>
      <c r="E416" s="8" t="s">
        <v>13</v>
      </c>
      <c r="F416" s="8" t="s">
        <v>34</v>
      </c>
      <c r="G416" s="8" t="str">
        <f t="shared" si="30"/>
        <v>Fall</v>
      </c>
      <c r="H416" s="11">
        <v>43739</v>
      </c>
      <c r="I416" s="8" t="str">
        <f t="shared" si="29"/>
        <v>October</v>
      </c>
      <c r="J416" s="9">
        <v>367</v>
      </c>
      <c r="K416" s="12">
        <v>1468</v>
      </c>
      <c r="L416" s="12">
        <v>550.5</v>
      </c>
      <c r="M416" s="12">
        <f>Table1[[#This Row],[Revenue]]-Table1[[#This Row],[Cost]]</f>
        <v>917.5</v>
      </c>
      <c r="N416" s="8" t="s">
        <v>10</v>
      </c>
      <c r="O416" s="8" t="s">
        <v>10</v>
      </c>
    </row>
    <row r="417" spans="1:15" x14ac:dyDescent="0.2">
      <c r="A417" s="8">
        <v>4</v>
      </c>
      <c r="B417" s="9">
        <v>809091</v>
      </c>
      <c r="C417" s="8" t="str">
        <f t="shared" si="28"/>
        <v>Ice Cream</v>
      </c>
      <c r="D417" s="8" t="s">
        <v>4</v>
      </c>
      <c r="E417" s="8" t="s">
        <v>13</v>
      </c>
      <c r="F417" s="8" t="s">
        <v>35</v>
      </c>
      <c r="G417" s="8" t="str">
        <f t="shared" si="30"/>
        <v>Fall</v>
      </c>
      <c r="H417" s="11">
        <v>44166</v>
      </c>
      <c r="I417" s="8" t="str">
        <f t="shared" si="29"/>
        <v>December</v>
      </c>
      <c r="J417" s="9">
        <v>293</v>
      </c>
      <c r="K417" s="12">
        <v>1465</v>
      </c>
      <c r="L417" s="12">
        <v>586</v>
      </c>
      <c r="M417" s="12">
        <f>Table1[[#This Row],[Revenue]]-Table1[[#This Row],[Cost]]</f>
        <v>879</v>
      </c>
      <c r="N417" s="8" t="s">
        <v>10</v>
      </c>
      <c r="O417" s="8" t="s">
        <v>10</v>
      </c>
    </row>
    <row r="418" spans="1:15" x14ac:dyDescent="0.2">
      <c r="A418" s="8">
        <v>2</v>
      </c>
      <c r="B418" s="9">
        <v>199458</v>
      </c>
      <c r="C418" s="8" t="str">
        <f t="shared" si="28"/>
        <v>Sorbet</v>
      </c>
      <c r="D418" s="8" t="s">
        <v>9</v>
      </c>
      <c r="E418" s="8" t="s">
        <v>13</v>
      </c>
      <c r="F418" s="8" t="s">
        <v>35</v>
      </c>
      <c r="G418" s="8" t="str">
        <f t="shared" si="30"/>
        <v>Spring</v>
      </c>
      <c r="H418" s="11">
        <v>43952</v>
      </c>
      <c r="I418" s="8" t="str">
        <f t="shared" si="29"/>
        <v>May</v>
      </c>
      <c r="J418" s="9">
        <v>1460</v>
      </c>
      <c r="K418" s="12">
        <v>1460</v>
      </c>
      <c r="L418" s="12">
        <v>730</v>
      </c>
      <c r="M418" s="12">
        <f>Table1[[#This Row],[Revenue]]-Table1[[#This Row],[Cost]]</f>
        <v>730</v>
      </c>
      <c r="N418" s="8" t="s">
        <v>11</v>
      </c>
      <c r="O418" s="8" t="s">
        <v>10</v>
      </c>
    </row>
    <row r="419" spans="1:15" x14ac:dyDescent="0.2">
      <c r="A419" s="8">
        <v>3</v>
      </c>
      <c r="B419" s="9">
        <v>266868</v>
      </c>
      <c r="C419" s="8" t="str">
        <f t="shared" si="28"/>
        <v>Ice Cream</v>
      </c>
      <c r="D419" s="8" t="s">
        <v>4</v>
      </c>
      <c r="E419" s="8" t="s">
        <v>13</v>
      </c>
      <c r="F419" s="8" t="s">
        <v>35</v>
      </c>
      <c r="G419" s="8" t="str">
        <f t="shared" si="30"/>
        <v>Winter</v>
      </c>
      <c r="H419" s="11">
        <v>43862</v>
      </c>
      <c r="I419" s="8" t="str">
        <f t="shared" si="29"/>
        <v>February</v>
      </c>
      <c r="J419" s="9">
        <v>292</v>
      </c>
      <c r="K419" s="12">
        <v>1460</v>
      </c>
      <c r="L419" s="12">
        <v>584</v>
      </c>
      <c r="M419" s="12">
        <f>Table1[[#This Row],[Revenue]]-Table1[[#This Row],[Cost]]</f>
        <v>876</v>
      </c>
      <c r="N419" s="8" t="s">
        <v>10</v>
      </c>
      <c r="O419" s="8" t="s">
        <v>10</v>
      </c>
    </row>
    <row r="420" spans="1:15" x14ac:dyDescent="0.2">
      <c r="A420" s="8">
        <v>2</v>
      </c>
      <c r="B420" s="9">
        <v>775311</v>
      </c>
      <c r="C420" s="8" t="str">
        <f t="shared" si="28"/>
        <v>Ice Cream</v>
      </c>
      <c r="D420" s="8" t="s">
        <v>6</v>
      </c>
      <c r="E420" s="8" t="s">
        <v>13</v>
      </c>
      <c r="F420" s="8" t="s">
        <v>35</v>
      </c>
      <c r="G420" s="8" t="str">
        <f t="shared" si="30"/>
        <v>Fall</v>
      </c>
      <c r="H420" s="11">
        <v>44105</v>
      </c>
      <c r="I420" s="8" t="str">
        <f t="shared" si="29"/>
        <v>October</v>
      </c>
      <c r="J420" s="9">
        <v>241</v>
      </c>
      <c r="K420" s="12">
        <v>1446</v>
      </c>
      <c r="L420" s="12">
        <v>662.75</v>
      </c>
      <c r="M420" s="12">
        <f>Table1[[#This Row],[Revenue]]-Table1[[#This Row],[Cost]]</f>
        <v>783.25</v>
      </c>
      <c r="N420" s="8" t="s">
        <v>10</v>
      </c>
      <c r="O420" s="8" t="s">
        <v>10</v>
      </c>
    </row>
    <row r="421" spans="1:15" x14ac:dyDescent="0.2">
      <c r="A421" s="8">
        <v>4</v>
      </c>
      <c r="B421" s="9">
        <v>294390</v>
      </c>
      <c r="C421" s="8" t="str">
        <f t="shared" si="28"/>
        <v>Sorbet</v>
      </c>
      <c r="D421" s="8" t="s">
        <v>9</v>
      </c>
      <c r="E421" s="8" t="s">
        <v>12</v>
      </c>
      <c r="F421" s="8" t="s">
        <v>36</v>
      </c>
      <c r="G421" s="8" t="str">
        <f t="shared" si="30"/>
        <v>Fall</v>
      </c>
      <c r="H421" s="11">
        <v>43739</v>
      </c>
      <c r="I421" s="8" t="str">
        <f t="shared" si="29"/>
        <v>October</v>
      </c>
      <c r="J421" s="9">
        <v>1403</v>
      </c>
      <c r="K421" s="12">
        <v>1403</v>
      </c>
      <c r="L421" s="12">
        <v>701.5</v>
      </c>
      <c r="M421" s="12">
        <f>Table1[[#This Row],[Revenue]]-Table1[[#This Row],[Cost]]</f>
        <v>701.5</v>
      </c>
      <c r="N421" s="8" t="s">
        <v>11</v>
      </c>
      <c r="O421" s="8" t="s">
        <v>10</v>
      </c>
    </row>
    <row r="422" spans="1:15" x14ac:dyDescent="0.2">
      <c r="A422" s="8">
        <v>3</v>
      </c>
      <c r="B422" s="9">
        <v>217341</v>
      </c>
      <c r="C422" s="8" t="str">
        <f t="shared" si="28"/>
        <v>Ice Cream</v>
      </c>
      <c r="D422" s="8" t="s">
        <v>4</v>
      </c>
      <c r="E422" s="8" t="s">
        <v>13</v>
      </c>
      <c r="F422" s="8" t="s">
        <v>34</v>
      </c>
      <c r="G422" s="8" t="str">
        <f t="shared" si="30"/>
        <v>Winter</v>
      </c>
      <c r="H422" s="11">
        <v>43862</v>
      </c>
      <c r="I422" s="8" t="str">
        <f t="shared" si="29"/>
        <v>February</v>
      </c>
      <c r="J422" s="9">
        <v>278</v>
      </c>
      <c r="K422" s="12">
        <v>1390</v>
      </c>
      <c r="L422" s="12">
        <v>556</v>
      </c>
      <c r="M422" s="12">
        <f>Table1[[#This Row],[Revenue]]-Table1[[#This Row],[Cost]]</f>
        <v>834</v>
      </c>
      <c r="N422" s="8" t="s">
        <v>10</v>
      </c>
      <c r="O422" s="8" t="s">
        <v>10</v>
      </c>
    </row>
    <row r="423" spans="1:15" x14ac:dyDescent="0.2">
      <c r="A423" s="8">
        <v>3</v>
      </c>
      <c r="B423" s="9">
        <v>779079</v>
      </c>
      <c r="C423" s="8" t="str">
        <f t="shared" si="28"/>
        <v>Sorbet</v>
      </c>
      <c r="D423" s="8" t="s">
        <v>9</v>
      </c>
      <c r="E423" s="8" t="s">
        <v>16</v>
      </c>
      <c r="F423" s="8" t="s">
        <v>40</v>
      </c>
      <c r="G423" s="8" t="str">
        <f t="shared" si="30"/>
        <v>Winter</v>
      </c>
      <c r="H423" s="11">
        <v>43831</v>
      </c>
      <c r="I423" s="8" t="str">
        <f t="shared" si="29"/>
        <v>January</v>
      </c>
      <c r="J423" s="9">
        <v>1384.5</v>
      </c>
      <c r="K423" s="12">
        <v>1384.5</v>
      </c>
      <c r="L423" s="12">
        <v>692.25</v>
      </c>
      <c r="M423" s="12">
        <f>Table1[[#This Row],[Revenue]]-Table1[[#This Row],[Cost]]</f>
        <v>692.25</v>
      </c>
      <c r="N423" s="8" t="s">
        <v>11</v>
      </c>
      <c r="O423" s="8" t="s">
        <v>10</v>
      </c>
    </row>
    <row r="424" spans="1:15" x14ac:dyDescent="0.2">
      <c r="A424" s="8">
        <v>3</v>
      </c>
      <c r="B424" s="9">
        <v>817134</v>
      </c>
      <c r="C424" s="8" t="str">
        <f t="shared" si="28"/>
        <v>Ice Cream</v>
      </c>
      <c r="D424" s="8" t="s">
        <v>6</v>
      </c>
      <c r="E424" s="8" t="s">
        <v>16</v>
      </c>
      <c r="F424" s="8" t="s">
        <v>40</v>
      </c>
      <c r="G424" s="8" t="str">
        <f t="shared" si="30"/>
        <v>Fall</v>
      </c>
      <c r="H424" s="11">
        <v>44166</v>
      </c>
      <c r="I424" s="8" t="str">
        <f t="shared" si="29"/>
        <v>December</v>
      </c>
      <c r="J424" s="9">
        <v>274</v>
      </c>
      <c r="K424" s="12">
        <v>1370</v>
      </c>
      <c r="L424" s="12">
        <v>548</v>
      </c>
      <c r="M424" s="12">
        <f>Table1[[#This Row],[Revenue]]-Table1[[#This Row],[Cost]]</f>
        <v>822</v>
      </c>
      <c r="N424" s="8" t="s">
        <v>11</v>
      </c>
      <c r="O424" s="8" t="s">
        <v>10</v>
      </c>
    </row>
    <row r="425" spans="1:15" x14ac:dyDescent="0.2">
      <c r="A425" s="8">
        <v>4</v>
      </c>
      <c r="B425" s="9">
        <v>531656</v>
      </c>
      <c r="C425" s="8" t="str">
        <f t="shared" si="28"/>
        <v>Ice Cream</v>
      </c>
      <c r="D425" s="8" t="s">
        <v>5</v>
      </c>
      <c r="E425" s="8" t="s">
        <v>16</v>
      </c>
      <c r="F425" s="8" t="s">
        <v>40</v>
      </c>
      <c r="G425" s="8" t="str">
        <f t="shared" si="30"/>
        <v>Winter</v>
      </c>
      <c r="H425" s="11">
        <v>43862</v>
      </c>
      <c r="I425" s="8" t="str">
        <f t="shared" si="29"/>
        <v>February</v>
      </c>
      <c r="J425" s="9">
        <v>270</v>
      </c>
      <c r="K425" s="12">
        <v>1350</v>
      </c>
      <c r="L425" s="12">
        <v>594</v>
      </c>
      <c r="M425" s="12">
        <f>Table1[[#This Row],[Revenue]]-Table1[[#This Row],[Cost]]</f>
        <v>756</v>
      </c>
      <c r="N425" s="8" t="s">
        <v>11</v>
      </c>
      <c r="O425" s="8" t="s">
        <v>10</v>
      </c>
    </row>
    <row r="426" spans="1:15" x14ac:dyDescent="0.2">
      <c r="A426" s="8">
        <v>3</v>
      </c>
      <c r="B426" s="9">
        <v>609851</v>
      </c>
      <c r="C426" s="8" t="str">
        <f t="shared" ref="C426:C479" si="31">IF(OR(D426="Lemon", D426="Strawberry"), "Sorbet", "Ice Cream")</f>
        <v>Ice Cream</v>
      </c>
      <c r="D426" s="8" t="s">
        <v>4</v>
      </c>
      <c r="E426" s="8" t="s">
        <v>13</v>
      </c>
      <c r="F426" s="8" t="s">
        <v>35</v>
      </c>
      <c r="G426" s="8" t="str">
        <f t="shared" si="30"/>
        <v>Fall</v>
      </c>
      <c r="H426" s="11">
        <v>43739</v>
      </c>
      <c r="I426" s="8" t="str">
        <f t="shared" ref="I426:I479" si="32">TEXT(H426,"mmmm")</f>
        <v>October</v>
      </c>
      <c r="J426" s="9">
        <v>267</v>
      </c>
      <c r="K426" s="12">
        <v>1335</v>
      </c>
      <c r="L426" s="12">
        <v>534</v>
      </c>
      <c r="M426" s="12">
        <f>Table1[[#This Row],[Revenue]]-Table1[[#This Row],[Cost]]</f>
        <v>801</v>
      </c>
      <c r="N426" s="8" t="s">
        <v>11</v>
      </c>
      <c r="O426" s="8" t="s">
        <v>10</v>
      </c>
    </row>
    <row r="427" spans="1:15" x14ac:dyDescent="0.2">
      <c r="A427" s="8">
        <v>3</v>
      </c>
      <c r="B427" s="9">
        <v>616987</v>
      </c>
      <c r="C427" s="8" t="str">
        <f t="shared" si="31"/>
        <v>Ice Cream</v>
      </c>
      <c r="D427" s="8" t="s">
        <v>7</v>
      </c>
      <c r="E427" s="8" t="s">
        <v>17</v>
      </c>
      <c r="F427" s="8" t="s">
        <v>17</v>
      </c>
      <c r="G427" s="8" t="str">
        <f t="shared" si="30"/>
        <v>Summer</v>
      </c>
      <c r="H427" s="11">
        <v>43709</v>
      </c>
      <c r="I427" s="8" t="str">
        <f t="shared" si="32"/>
        <v>September</v>
      </c>
      <c r="J427" s="9">
        <v>330</v>
      </c>
      <c r="K427" s="12">
        <v>1320</v>
      </c>
      <c r="L427" s="12">
        <v>495</v>
      </c>
      <c r="M427" s="12">
        <f>Table1[[#This Row],[Revenue]]-Table1[[#This Row],[Cost]]</f>
        <v>825</v>
      </c>
      <c r="N427" s="8" t="s">
        <v>10</v>
      </c>
      <c r="O427" s="8" t="s">
        <v>10</v>
      </c>
    </row>
    <row r="428" spans="1:15" x14ac:dyDescent="0.2">
      <c r="A428" s="8">
        <v>2</v>
      </c>
      <c r="B428" s="9">
        <v>633142</v>
      </c>
      <c r="C428" s="8" t="str">
        <f t="shared" si="31"/>
        <v>Sorbet</v>
      </c>
      <c r="D428" s="8" t="s">
        <v>8</v>
      </c>
      <c r="E428" s="8" t="s">
        <v>13</v>
      </c>
      <c r="F428" s="8" t="s">
        <v>34</v>
      </c>
      <c r="G428" s="8" t="str">
        <f t="shared" si="30"/>
        <v>Summer</v>
      </c>
      <c r="H428" s="11">
        <v>44013</v>
      </c>
      <c r="I428" s="8" t="str">
        <f t="shared" si="32"/>
        <v>July</v>
      </c>
      <c r="J428" s="9">
        <v>436.5</v>
      </c>
      <c r="K428" s="12">
        <v>1309.5</v>
      </c>
      <c r="L428" s="12">
        <v>545.625</v>
      </c>
      <c r="M428" s="12">
        <f>Table1[[#This Row],[Revenue]]-Table1[[#This Row],[Cost]]</f>
        <v>763.875</v>
      </c>
      <c r="N428" s="8" t="s">
        <v>10</v>
      </c>
      <c r="O428" s="8" t="s">
        <v>10</v>
      </c>
    </row>
    <row r="429" spans="1:15" x14ac:dyDescent="0.2">
      <c r="A429" s="8">
        <v>3</v>
      </c>
      <c r="B429" s="9">
        <v>358353</v>
      </c>
      <c r="C429" s="8" t="str">
        <f t="shared" si="31"/>
        <v>Ice Cream</v>
      </c>
      <c r="D429" s="8" t="s">
        <v>4</v>
      </c>
      <c r="E429" s="8" t="s">
        <v>13</v>
      </c>
      <c r="F429" s="8" t="s">
        <v>35</v>
      </c>
      <c r="G429" s="8" t="str">
        <f t="shared" si="30"/>
        <v>Winter</v>
      </c>
      <c r="H429" s="11">
        <v>43862</v>
      </c>
      <c r="I429" s="8" t="str">
        <f t="shared" si="32"/>
        <v>February</v>
      </c>
      <c r="J429" s="9">
        <v>260</v>
      </c>
      <c r="K429" s="12">
        <v>1300</v>
      </c>
      <c r="L429" s="12">
        <v>520</v>
      </c>
      <c r="M429" s="12">
        <f>Table1[[#This Row],[Revenue]]-Table1[[#This Row],[Cost]]</f>
        <v>780</v>
      </c>
      <c r="N429" s="8" t="s">
        <v>10</v>
      </c>
      <c r="O429" s="8" t="s">
        <v>10</v>
      </c>
    </row>
    <row r="430" spans="1:15" x14ac:dyDescent="0.2">
      <c r="A430" s="8">
        <v>2</v>
      </c>
      <c r="B430" s="9">
        <v>541297</v>
      </c>
      <c r="C430" s="8" t="str">
        <f t="shared" si="31"/>
        <v>Sorbet</v>
      </c>
      <c r="D430" s="8" t="s">
        <v>9</v>
      </c>
      <c r="E430" s="8" t="s">
        <v>12</v>
      </c>
      <c r="F430" s="8" t="s">
        <v>36</v>
      </c>
      <c r="G430" s="8" t="str">
        <f t="shared" si="30"/>
        <v>Winter</v>
      </c>
      <c r="H430" s="11">
        <v>43862</v>
      </c>
      <c r="I430" s="8" t="str">
        <f t="shared" si="32"/>
        <v>February</v>
      </c>
      <c r="J430" s="9">
        <v>1298</v>
      </c>
      <c r="K430" s="12">
        <v>1298</v>
      </c>
      <c r="L430" s="12">
        <v>649</v>
      </c>
      <c r="M430" s="12">
        <f>Table1[[#This Row],[Revenue]]-Table1[[#This Row],[Cost]]</f>
        <v>649</v>
      </c>
      <c r="N430" s="8" t="s">
        <v>10</v>
      </c>
      <c r="O430" s="8" t="s">
        <v>10</v>
      </c>
    </row>
    <row r="431" spans="1:15" x14ac:dyDescent="0.2">
      <c r="A431" s="8">
        <v>5</v>
      </c>
      <c r="B431" s="9">
        <v>494850</v>
      </c>
      <c r="C431" s="8" t="str">
        <f t="shared" si="31"/>
        <v>Sorbet</v>
      </c>
      <c r="D431" s="8" t="s">
        <v>8</v>
      </c>
      <c r="E431" s="8" t="s">
        <v>13</v>
      </c>
      <c r="F431" s="8" t="s">
        <v>35</v>
      </c>
      <c r="G431" s="8" t="str">
        <f t="shared" si="30"/>
        <v>Summer</v>
      </c>
      <c r="H431" s="11">
        <v>44075</v>
      </c>
      <c r="I431" s="8" t="str">
        <f t="shared" si="32"/>
        <v>September</v>
      </c>
      <c r="J431" s="9">
        <v>432</v>
      </c>
      <c r="K431" s="12">
        <v>1296</v>
      </c>
      <c r="L431" s="12">
        <v>540</v>
      </c>
      <c r="M431" s="12">
        <f>Table1[[#This Row],[Revenue]]-Table1[[#This Row],[Cost]]</f>
        <v>756</v>
      </c>
      <c r="N431" s="8" t="s">
        <v>11</v>
      </c>
      <c r="O431" s="8" t="s">
        <v>10</v>
      </c>
    </row>
    <row r="432" spans="1:15" x14ac:dyDescent="0.2">
      <c r="A432" s="8">
        <v>3</v>
      </c>
      <c r="B432" s="9">
        <v>150101</v>
      </c>
      <c r="C432" s="8" t="str">
        <f t="shared" si="31"/>
        <v>Ice Cream</v>
      </c>
      <c r="D432" s="8" t="s">
        <v>5</v>
      </c>
      <c r="E432" s="8" t="s">
        <v>12</v>
      </c>
      <c r="F432" s="8" t="s">
        <v>36</v>
      </c>
      <c r="G432" s="8" t="str">
        <f t="shared" si="30"/>
        <v>Winter</v>
      </c>
      <c r="H432" s="11">
        <v>43891</v>
      </c>
      <c r="I432" s="8" t="str">
        <f t="shared" si="32"/>
        <v>March</v>
      </c>
      <c r="J432" s="9">
        <v>259</v>
      </c>
      <c r="K432" s="12">
        <v>1295</v>
      </c>
      <c r="L432" s="12">
        <v>569.80000000000007</v>
      </c>
      <c r="M432" s="12">
        <f>Table1[[#This Row],[Revenue]]-Table1[[#This Row],[Cost]]</f>
        <v>725.19999999999993</v>
      </c>
      <c r="N432" s="8" t="s">
        <v>11</v>
      </c>
      <c r="O432" s="8" t="s">
        <v>11</v>
      </c>
    </row>
    <row r="433" spans="1:15" x14ac:dyDescent="0.2">
      <c r="A433" s="8">
        <v>3</v>
      </c>
      <c r="B433" s="9">
        <v>637451</v>
      </c>
      <c r="C433" s="8" t="str">
        <f t="shared" si="31"/>
        <v>Sorbet</v>
      </c>
      <c r="D433" s="8" t="s">
        <v>9</v>
      </c>
      <c r="E433" s="8" t="s">
        <v>14</v>
      </c>
      <c r="F433" s="8" t="s">
        <v>38</v>
      </c>
      <c r="G433" s="8" t="str">
        <f t="shared" si="30"/>
        <v>Fall</v>
      </c>
      <c r="H433" s="11">
        <v>44166</v>
      </c>
      <c r="I433" s="8" t="str">
        <f t="shared" si="32"/>
        <v>December</v>
      </c>
      <c r="J433" s="9">
        <v>1287</v>
      </c>
      <c r="K433" s="12">
        <v>1287</v>
      </c>
      <c r="L433" s="12">
        <v>643.5</v>
      </c>
      <c r="M433" s="12">
        <f>Table1[[#This Row],[Revenue]]-Table1[[#This Row],[Cost]]</f>
        <v>643.5</v>
      </c>
      <c r="N433" s="8" t="s">
        <v>11</v>
      </c>
      <c r="O433" s="8" t="s">
        <v>10</v>
      </c>
    </row>
    <row r="434" spans="1:15" x14ac:dyDescent="0.2">
      <c r="A434" s="8">
        <v>2</v>
      </c>
      <c r="B434" s="9">
        <v>566983</v>
      </c>
      <c r="C434" s="8" t="str">
        <f t="shared" si="31"/>
        <v>Ice Cream</v>
      </c>
      <c r="D434" s="8" t="s">
        <v>4</v>
      </c>
      <c r="E434" s="8" t="s">
        <v>13</v>
      </c>
      <c r="F434" s="8" t="s">
        <v>34</v>
      </c>
      <c r="G434" s="8" t="str">
        <f t="shared" si="30"/>
        <v>Spring</v>
      </c>
      <c r="H434" s="11">
        <v>43952</v>
      </c>
      <c r="I434" s="8" t="str">
        <f t="shared" si="32"/>
        <v>May</v>
      </c>
      <c r="J434" s="9">
        <v>257</v>
      </c>
      <c r="K434" s="12">
        <v>1285</v>
      </c>
      <c r="L434" s="12">
        <v>514</v>
      </c>
      <c r="M434" s="12">
        <f>Table1[[#This Row],[Revenue]]-Table1[[#This Row],[Cost]]</f>
        <v>771</v>
      </c>
      <c r="N434" s="8" t="s">
        <v>11</v>
      </c>
      <c r="O434" s="8" t="s">
        <v>10</v>
      </c>
    </row>
    <row r="435" spans="1:15" x14ac:dyDescent="0.2">
      <c r="A435" s="8">
        <v>3</v>
      </c>
      <c r="B435" s="9">
        <v>781308</v>
      </c>
      <c r="C435" s="8" t="str">
        <f t="shared" si="31"/>
        <v>Sorbet</v>
      </c>
      <c r="D435" s="8" t="s">
        <v>9</v>
      </c>
      <c r="E435" s="8" t="s">
        <v>12</v>
      </c>
      <c r="F435" s="8" t="s">
        <v>36</v>
      </c>
      <c r="G435" s="8" t="str">
        <f t="shared" si="30"/>
        <v>Summer</v>
      </c>
      <c r="H435" s="11">
        <v>43709</v>
      </c>
      <c r="I435" s="8" t="str">
        <f t="shared" si="32"/>
        <v>September</v>
      </c>
      <c r="J435" s="9">
        <v>1283</v>
      </c>
      <c r="K435" s="12">
        <v>1283</v>
      </c>
      <c r="L435" s="12">
        <v>641.5</v>
      </c>
      <c r="M435" s="12">
        <f>Table1[[#This Row],[Revenue]]-Table1[[#This Row],[Cost]]</f>
        <v>641.5</v>
      </c>
      <c r="N435" s="8" t="s">
        <v>10</v>
      </c>
      <c r="O435" s="8" t="s">
        <v>11</v>
      </c>
    </row>
    <row r="436" spans="1:15" x14ac:dyDescent="0.2">
      <c r="A436" s="8">
        <v>1</v>
      </c>
      <c r="B436" s="9">
        <v>173001</v>
      </c>
      <c r="C436" s="8" t="str">
        <f t="shared" si="31"/>
        <v>Sorbet</v>
      </c>
      <c r="D436" s="8" t="s">
        <v>9</v>
      </c>
      <c r="E436" s="8" t="s">
        <v>12</v>
      </c>
      <c r="F436" s="8" t="s">
        <v>36</v>
      </c>
      <c r="G436" s="8" t="str">
        <f t="shared" si="30"/>
        <v>Spring</v>
      </c>
      <c r="H436" s="11">
        <v>43983</v>
      </c>
      <c r="I436" s="8" t="str">
        <f t="shared" si="32"/>
        <v>June</v>
      </c>
      <c r="J436" s="9">
        <v>1282</v>
      </c>
      <c r="K436" s="12">
        <v>1282</v>
      </c>
      <c r="L436" s="12">
        <v>641</v>
      </c>
      <c r="M436" s="12">
        <f>Table1[[#This Row],[Revenue]]-Table1[[#This Row],[Cost]]</f>
        <v>641</v>
      </c>
      <c r="N436" s="8" t="s">
        <v>11</v>
      </c>
      <c r="O436" s="8" t="s">
        <v>10</v>
      </c>
    </row>
    <row r="437" spans="1:15" x14ac:dyDescent="0.2">
      <c r="A437" s="8">
        <v>1</v>
      </c>
      <c r="B437" s="9">
        <v>350494</v>
      </c>
      <c r="C437" s="8" t="str">
        <f t="shared" si="31"/>
        <v>Sorbet</v>
      </c>
      <c r="D437" s="8" t="s">
        <v>8</v>
      </c>
      <c r="E437" s="8" t="s">
        <v>13</v>
      </c>
      <c r="F437" s="8" t="s">
        <v>35</v>
      </c>
      <c r="G437" s="8" t="str">
        <f t="shared" si="30"/>
        <v>Summer</v>
      </c>
      <c r="H437" s="11">
        <v>44044</v>
      </c>
      <c r="I437" s="8" t="str">
        <f t="shared" si="32"/>
        <v>August</v>
      </c>
      <c r="J437" s="9">
        <v>422</v>
      </c>
      <c r="K437" s="12">
        <v>1266</v>
      </c>
      <c r="L437" s="12">
        <v>527.5</v>
      </c>
      <c r="M437" s="12">
        <f>Table1[[#This Row],[Revenue]]-Table1[[#This Row],[Cost]]</f>
        <v>738.5</v>
      </c>
      <c r="N437" s="8" t="s">
        <v>11</v>
      </c>
      <c r="O437" s="8" t="s">
        <v>10</v>
      </c>
    </row>
    <row r="438" spans="1:15" x14ac:dyDescent="0.2">
      <c r="A438" s="8">
        <v>3</v>
      </c>
      <c r="B438" s="9">
        <v>505218</v>
      </c>
      <c r="C438" s="8" t="str">
        <f t="shared" si="31"/>
        <v>Sorbet</v>
      </c>
      <c r="D438" s="8" t="s">
        <v>9</v>
      </c>
      <c r="E438" s="8" t="s">
        <v>13</v>
      </c>
      <c r="F438" s="8" t="s">
        <v>35</v>
      </c>
      <c r="G438" s="8" t="str">
        <f t="shared" si="30"/>
        <v>Fall</v>
      </c>
      <c r="H438" s="11">
        <v>44105</v>
      </c>
      <c r="I438" s="8" t="str">
        <f t="shared" si="32"/>
        <v>October</v>
      </c>
      <c r="J438" s="9">
        <v>1249</v>
      </c>
      <c r="K438" s="12">
        <v>1249</v>
      </c>
      <c r="L438" s="12">
        <v>624.5</v>
      </c>
      <c r="M438" s="12">
        <f>Table1[[#This Row],[Revenue]]-Table1[[#This Row],[Cost]]</f>
        <v>624.5</v>
      </c>
      <c r="N438" s="8" t="s">
        <v>10</v>
      </c>
      <c r="O438" s="8" t="s">
        <v>10</v>
      </c>
    </row>
    <row r="439" spans="1:15" x14ac:dyDescent="0.2">
      <c r="A439" s="8">
        <v>3</v>
      </c>
      <c r="B439" s="9">
        <v>565251</v>
      </c>
      <c r="C439" s="8" t="str">
        <f t="shared" si="31"/>
        <v>Ice Cream</v>
      </c>
      <c r="D439" s="8" t="s">
        <v>4</v>
      </c>
      <c r="E439" s="8" t="s">
        <v>16</v>
      </c>
      <c r="F439" s="8" t="s">
        <v>40</v>
      </c>
      <c r="G439" s="8" t="str">
        <f t="shared" si="30"/>
        <v>Fall</v>
      </c>
      <c r="H439" s="11">
        <v>44105</v>
      </c>
      <c r="I439" s="8" t="str">
        <f t="shared" si="32"/>
        <v>October</v>
      </c>
      <c r="J439" s="9">
        <v>241</v>
      </c>
      <c r="K439" s="12">
        <v>1205</v>
      </c>
      <c r="L439" s="12">
        <v>482</v>
      </c>
      <c r="M439" s="12">
        <f>Table1[[#This Row],[Revenue]]-Table1[[#This Row],[Cost]]</f>
        <v>723</v>
      </c>
      <c r="N439" s="8" t="s">
        <v>10</v>
      </c>
      <c r="O439" s="8" t="s">
        <v>10</v>
      </c>
    </row>
    <row r="440" spans="1:15" x14ac:dyDescent="0.2">
      <c r="A440" s="8">
        <v>5</v>
      </c>
      <c r="B440" s="9">
        <v>721311</v>
      </c>
      <c r="C440" s="8" t="str">
        <f t="shared" si="31"/>
        <v>Sorbet</v>
      </c>
      <c r="D440" s="8" t="s">
        <v>9</v>
      </c>
      <c r="E440" s="8" t="s">
        <v>16</v>
      </c>
      <c r="F440" s="8" t="s">
        <v>40</v>
      </c>
      <c r="G440" s="8" t="str">
        <f t="shared" si="30"/>
        <v>Spring</v>
      </c>
      <c r="H440" s="11">
        <v>43922</v>
      </c>
      <c r="I440" s="8" t="str">
        <f t="shared" si="32"/>
        <v>April</v>
      </c>
      <c r="J440" s="9">
        <v>1199</v>
      </c>
      <c r="K440" s="12">
        <v>1199</v>
      </c>
      <c r="L440" s="12">
        <v>599.5</v>
      </c>
      <c r="M440" s="12">
        <f>Table1[[#This Row],[Revenue]]-Table1[[#This Row],[Cost]]</f>
        <v>599.5</v>
      </c>
      <c r="N440" s="8" t="s">
        <v>10</v>
      </c>
      <c r="O440" s="8" t="s">
        <v>10</v>
      </c>
    </row>
    <row r="441" spans="1:15" x14ac:dyDescent="0.2">
      <c r="A441" s="8">
        <v>1</v>
      </c>
      <c r="B441" s="9">
        <v>469636</v>
      </c>
      <c r="C441" s="8" t="str">
        <f t="shared" si="31"/>
        <v>Sorbet</v>
      </c>
      <c r="D441" s="8" t="s">
        <v>9</v>
      </c>
      <c r="E441" s="8" t="s">
        <v>14</v>
      </c>
      <c r="F441" s="8" t="s">
        <v>38</v>
      </c>
      <c r="G441" s="8" t="str">
        <f t="shared" si="30"/>
        <v>Fall</v>
      </c>
      <c r="H441" s="11">
        <v>43800</v>
      </c>
      <c r="I441" s="8" t="str">
        <f t="shared" si="32"/>
        <v>December</v>
      </c>
      <c r="J441" s="9">
        <v>1186</v>
      </c>
      <c r="K441" s="12">
        <v>1186</v>
      </c>
      <c r="L441" s="12">
        <v>593</v>
      </c>
      <c r="M441" s="12">
        <f>Table1[[#This Row],[Revenue]]-Table1[[#This Row],[Cost]]</f>
        <v>593</v>
      </c>
      <c r="N441" s="8" t="s">
        <v>11</v>
      </c>
      <c r="O441" s="8" t="s">
        <v>10</v>
      </c>
    </row>
    <row r="442" spans="1:15" x14ac:dyDescent="0.2">
      <c r="A442" s="8">
        <v>3</v>
      </c>
      <c r="B442" s="9">
        <v>150704</v>
      </c>
      <c r="C442" s="8" t="str">
        <f t="shared" si="31"/>
        <v>Sorbet</v>
      </c>
      <c r="D442" s="8" t="s">
        <v>9</v>
      </c>
      <c r="E442" s="8" t="s">
        <v>16</v>
      </c>
      <c r="F442" s="8" t="s">
        <v>40</v>
      </c>
      <c r="G442" s="8" t="str">
        <f t="shared" si="30"/>
        <v>Fall</v>
      </c>
      <c r="H442" s="11">
        <v>43739</v>
      </c>
      <c r="I442" s="8" t="str">
        <f t="shared" si="32"/>
        <v>October</v>
      </c>
      <c r="J442" s="9">
        <v>1159</v>
      </c>
      <c r="K442" s="12">
        <v>1159</v>
      </c>
      <c r="L442" s="12">
        <v>579.5</v>
      </c>
      <c r="M442" s="12">
        <f>Table1[[#This Row],[Revenue]]-Table1[[#This Row],[Cost]]</f>
        <v>579.5</v>
      </c>
      <c r="N442" s="8" t="s">
        <v>10</v>
      </c>
      <c r="O442" s="8" t="s">
        <v>10</v>
      </c>
    </row>
    <row r="443" spans="1:15" x14ac:dyDescent="0.2">
      <c r="A443" s="8">
        <v>3</v>
      </c>
      <c r="B443" s="9">
        <v>464364</v>
      </c>
      <c r="C443" s="8" t="str">
        <f t="shared" si="31"/>
        <v>Sorbet</v>
      </c>
      <c r="D443" s="8" t="s">
        <v>8</v>
      </c>
      <c r="E443" s="8" t="s">
        <v>13</v>
      </c>
      <c r="F443" s="8" t="s">
        <v>35</v>
      </c>
      <c r="G443" s="8" t="str">
        <f t="shared" si="30"/>
        <v>Summer</v>
      </c>
      <c r="H443" s="11">
        <v>44044</v>
      </c>
      <c r="I443" s="8" t="str">
        <f t="shared" si="32"/>
        <v>August</v>
      </c>
      <c r="J443" s="9">
        <v>381</v>
      </c>
      <c r="K443" s="12">
        <v>1143</v>
      </c>
      <c r="L443" s="12">
        <v>476.25</v>
      </c>
      <c r="M443" s="12">
        <f>Table1[[#This Row],[Revenue]]-Table1[[#This Row],[Cost]]</f>
        <v>666.75</v>
      </c>
      <c r="N443" s="8" t="s">
        <v>11</v>
      </c>
      <c r="O443" s="8" t="s">
        <v>10</v>
      </c>
    </row>
    <row r="444" spans="1:15" x14ac:dyDescent="0.2">
      <c r="A444" s="8">
        <v>4</v>
      </c>
      <c r="B444" s="9">
        <v>684001</v>
      </c>
      <c r="C444" s="8" t="str">
        <f t="shared" si="31"/>
        <v>Ice Cream</v>
      </c>
      <c r="D444" s="8" t="s">
        <v>7</v>
      </c>
      <c r="E444" s="8" t="s">
        <v>14</v>
      </c>
      <c r="F444" s="8" t="s">
        <v>38</v>
      </c>
      <c r="G444" s="8" t="str">
        <f t="shared" si="30"/>
        <v>Fall</v>
      </c>
      <c r="H444" s="11">
        <v>44166</v>
      </c>
      <c r="I444" s="8" t="str">
        <f t="shared" si="32"/>
        <v>December</v>
      </c>
      <c r="J444" s="9">
        <v>280</v>
      </c>
      <c r="K444" s="12">
        <v>1120</v>
      </c>
      <c r="L444" s="12">
        <v>420</v>
      </c>
      <c r="M444" s="12">
        <f>Table1[[#This Row],[Revenue]]-Table1[[#This Row],[Cost]]</f>
        <v>700</v>
      </c>
      <c r="N444" s="8" t="s">
        <v>10</v>
      </c>
      <c r="O444" s="8" t="s">
        <v>10</v>
      </c>
    </row>
    <row r="445" spans="1:15" x14ac:dyDescent="0.2">
      <c r="A445" s="8">
        <v>1</v>
      </c>
      <c r="B445" s="9">
        <v>830981</v>
      </c>
      <c r="C445" s="8" t="str">
        <f t="shared" si="31"/>
        <v>Sorbet</v>
      </c>
      <c r="D445" s="8" t="s">
        <v>9</v>
      </c>
      <c r="E445" s="8" t="s">
        <v>13</v>
      </c>
      <c r="F445" s="8" t="s">
        <v>34</v>
      </c>
      <c r="G445" s="8" t="str">
        <f t="shared" si="30"/>
        <v>Fall</v>
      </c>
      <c r="H445" s="11">
        <v>43800</v>
      </c>
      <c r="I445" s="8" t="str">
        <f t="shared" si="32"/>
        <v>December</v>
      </c>
      <c r="J445" s="9">
        <v>1100</v>
      </c>
      <c r="K445" s="12">
        <v>1100</v>
      </c>
      <c r="L445" s="12">
        <v>550</v>
      </c>
      <c r="M445" s="12">
        <f>Table1[[#This Row],[Revenue]]-Table1[[#This Row],[Cost]]</f>
        <v>550</v>
      </c>
      <c r="N445" s="8" t="s">
        <v>11</v>
      </c>
      <c r="O445" s="8" t="s">
        <v>10</v>
      </c>
    </row>
    <row r="446" spans="1:15" x14ac:dyDescent="0.2">
      <c r="A446" s="8">
        <v>4</v>
      </c>
      <c r="B446" s="9">
        <v>882680</v>
      </c>
      <c r="C446" s="8" t="str">
        <f t="shared" si="31"/>
        <v>Ice Cream</v>
      </c>
      <c r="D446" s="8" t="s">
        <v>7</v>
      </c>
      <c r="E446" s="8" t="s">
        <v>13</v>
      </c>
      <c r="F446" s="8" t="s">
        <v>34</v>
      </c>
      <c r="G446" s="8" t="str">
        <f t="shared" si="30"/>
        <v>Fall</v>
      </c>
      <c r="H446" s="11">
        <v>44166</v>
      </c>
      <c r="I446" s="8" t="str">
        <f t="shared" si="32"/>
        <v>December</v>
      </c>
      <c r="J446" s="9">
        <v>274</v>
      </c>
      <c r="K446" s="12">
        <v>1096</v>
      </c>
      <c r="L446" s="12">
        <v>411</v>
      </c>
      <c r="M446" s="12">
        <f>Table1[[#This Row],[Revenue]]-Table1[[#This Row],[Cost]]</f>
        <v>685</v>
      </c>
      <c r="N446" s="8" t="s">
        <v>10</v>
      </c>
      <c r="O446" s="8" t="s">
        <v>10</v>
      </c>
    </row>
    <row r="447" spans="1:15" x14ac:dyDescent="0.2">
      <c r="A447" s="8">
        <v>1</v>
      </c>
      <c r="B447" s="9">
        <v>675035</v>
      </c>
      <c r="C447" s="8" t="str">
        <f t="shared" si="31"/>
        <v>Ice Cream</v>
      </c>
      <c r="D447" s="8" t="s">
        <v>4</v>
      </c>
      <c r="E447" s="8" t="s">
        <v>16</v>
      </c>
      <c r="F447" s="8" t="s">
        <v>40</v>
      </c>
      <c r="G447" s="8" t="str">
        <f t="shared" si="30"/>
        <v>Summer</v>
      </c>
      <c r="H447" s="11">
        <v>44075</v>
      </c>
      <c r="I447" s="8" t="str">
        <f t="shared" si="32"/>
        <v>September</v>
      </c>
      <c r="J447" s="9">
        <v>218</v>
      </c>
      <c r="K447" s="12">
        <v>1090</v>
      </c>
      <c r="L447" s="12">
        <v>436</v>
      </c>
      <c r="M447" s="12">
        <f>Table1[[#This Row],[Revenue]]-Table1[[#This Row],[Cost]]</f>
        <v>654</v>
      </c>
      <c r="N447" s="8" t="s">
        <v>11</v>
      </c>
      <c r="O447" s="8" t="s">
        <v>10</v>
      </c>
    </row>
    <row r="448" spans="1:15" x14ac:dyDescent="0.2">
      <c r="A448" s="8">
        <v>4</v>
      </c>
      <c r="B448" s="9">
        <v>881898</v>
      </c>
      <c r="C448" s="8" t="str">
        <f t="shared" si="31"/>
        <v>Sorbet</v>
      </c>
      <c r="D448" s="8" t="s">
        <v>8</v>
      </c>
      <c r="E448" s="8" t="s">
        <v>13</v>
      </c>
      <c r="F448" s="8" t="s">
        <v>35</v>
      </c>
      <c r="G448" s="8" t="str">
        <f t="shared" si="30"/>
        <v>Fall</v>
      </c>
      <c r="H448" s="11">
        <v>44105</v>
      </c>
      <c r="I448" s="8" t="str">
        <f t="shared" si="32"/>
        <v>October</v>
      </c>
      <c r="J448" s="9">
        <v>360</v>
      </c>
      <c r="K448" s="12">
        <v>1080</v>
      </c>
      <c r="L448" s="12">
        <v>450</v>
      </c>
      <c r="M448" s="12">
        <f>Table1[[#This Row],[Revenue]]-Table1[[#This Row],[Cost]]</f>
        <v>630</v>
      </c>
      <c r="N448" s="8" t="s">
        <v>10</v>
      </c>
      <c r="O448" s="8" t="s">
        <v>10</v>
      </c>
    </row>
    <row r="449" spans="1:15" x14ac:dyDescent="0.2">
      <c r="A449" s="8">
        <v>4</v>
      </c>
      <c r="B449" s="9">
        <v>680427</v>
      </c>
      <c r="C449" s="8" t="str">
        <f t="shared" si="31"/>
        <v>Ice Cream</v>
      </c>
      <c r="D449" s="8" t="s">
        <v>7</v>
      </c>
      <c r="E449" s="8" t="s">
        <v>13</v>
      </c>
      <c r="F449" s="8" t="s">
        <v>35</v>
      </c>
      <c r="G449" s="8" t="str">
        <f t="shared" si="30"/>
        <v>Fall</v>
      </c>
      <c r="H449" s="11">
        <v>43770</v>
      </c>
      <c r="I449" s="8" t="str">
        <f t="shared" si="32"/>
        <v>November</v>
      </c>
      <c r="J449" s="9">
        <v>263</v>
      </c>
      <c r="K449" s="12">
        <v>1052</v>
      </c>
      <c r="L449" s="12">
        <v>394.5</v>
      </c>
      <c r="M449" s="12">
        <f>Table1[[#This Row],[Revenue]]-Table1[[#This Row],[Cost]]</f>
        <v>657.5</v>
      </c>
      <c r="N449" s="8" t="s">
        <v>10</v>
      </c>
      <c r="O449" s="8" t="s">
        <v>10</v>
      </c>
    </row>
    <row r="450" spans="1:15" x14ac:dyDescent="0.2">
      <c r="A450" s="8">
        <v>1</v>
      </c>
      <c r="B450" s="9">
        <v>581507</v>
      </c>
      <c r="C450" s="8" t="str">
        <f t="shared" si="31"/>
        <v>Sorbet</v>
      </c>
      <c r="D450" s="8" t="s">
        <v>8</v>
      </c>
      <c r="E450" s="8" t="s">
        <v>17</v>
      </c>
      <c r="F450" s="8" t="s">
        <v>17</v>
      </c>
      <c r="G450" s="8" t="str">
        <f t="shared" si="30"/>
        <v>Summer</v>
      </c>
      <c r="H450" s="11">
        <v>43709</v>
      </c>
      <c r="I450" s="8" t="str">
        <f t="shared" si="32"/>
        <v>September</v>
      </c>
      <c r="J450" s="9">
        <v>349</v>
      </c>
      <c r="K450" s="12">
        <v>1047</v>
      </c>
      <c r="L450" s="12">
        <v>436.25</v>
      </c>
      <c r="M450" s="12">
        <f>Table1[[#This Row],[Revenue]]-Table1[[#This Row],[Cost]]</f>
        <v>610.75</v>
      </c>
      <c r="N450" s="8" t="s">
        <v>10</v>
      </c>
      <c r="O450" s="8" t="s">
        <v>10</v>
      </c>
    </row>
    <row r="451" spans="1:15" x14ac:dyDescent="0.2">
      <c r="A451" s="8">
        <v>5</v>
      </c>
      <c r="B451" s="9">
        <v>727045</v>
      </c>
      <c r="C451" s="8" t="str">
        <f t="shared" si="31"/>
        <v>Sorbet</v>
      </c>
      <c r="D451" s="8" t="s">
        <v>8</v>
      </c>
      <c r="E451" s="8" t="s">
        <v>13</v>
      </c>
      <c r="F451" s="8" t="s">
        <v>35</v>
      </c>
      <c r="G451" s="8" t="str">
        <f t="shared" si="30"/>
        <v>Spring</v>
      </c>
      <c r="H451" s="11">
        <v>43952</v>
      </c>
      <c r="I451" s="8" t="str">
        <f t="shared" si="32"/>
        <v>May</v>
      </c>
      <c r="J451" s="9">
        <v>341</v>
      </c>
      <c r="K451" s="12">
        <v>1023</v>
      </c>
      <c r="L451" s="12">
        <v>426.25</v>
      </c>
      <c r="M451" s="12">
        <f>Table1[[#This Row],[Revenue]]-Table1[[#This Row],[Cost]]</f>
        <v>596.75</v>
      </c>
      <c r="N451" s="8" t="s">
        <v>10</v>
      </c>
      <c r="O451" s="8" t="s">
        <v>10</v>
      </c>
    </row>
    <row r="452" spans="1:15" x14ac:dyDescent="0.2">
      <c r="A452" s="8">
        <v>1</v>
      </c>
      <c r="B452" s="9">
        <v>348844</v>
      </c>
      <c r="C452" s="8" t="str">
        <f t="shared" si="31"/>
        <v>Sorbet</v>
      </c>
      <c r="D452" s="8" t="s">
        <v>9</v>
      </c>
      <c r="E452" s="8" t="s">
        <v>13</v>
      </c>
      <c r="F452" s="8" t="s">
        <v>35</v>
      </c>
      <c r="G452" s="8" t="str">
        <f t="shared" si="30"/>
        <v>Winter</v>
      </c>
      <c r="H452" s="11">
        <v>43831</v>
      </c>
      <c r="I452" s="8" t="str">
        <f t="shared" si="32"/>
        <v>January</v>
      </c>
      <c r="J452" s="9">
        <v>982.5</v>
      </c>
      <c r="K452" s="12">
        <v>982.5</v>
      </c>
      <c r="L452" s="12">
        <v>491.25</v>
      </c>
      <c r="M452" s="12">
        <f>Table1[[#This Row],[Revenue]]-Table1[[#This Row],[Cost]]</f>
        <v>491.25</v>
      </c>
      <c r="N452" s="8" t="s">
        <v>11</v>
      </c>
      <c r="O452" s="8" t="s">
        <v>10</v>
      </c>
    </row>
    <row r="453" spans="1:15" x14ac:dyDescent="0.2">
      <c r="A453" s="8">
        <v>1</v>
      </c>
      <c r="B453" s="9">
        <v>503244</v>
      </c>
      <c r="C453" s="8" t="str">
        <f t="shared" si="31"/>
        <v>Sorbet</v>
      </c>
      <c r="D453" s="8" t="s">
        <v>9</v>
      </c>
      <c r="E453" s="8" t="s">
        <v>13</v>
      </c>
      <c r="F453" s="8" t="s">
        <v>35</v>
      </c>
      <c r="G453" s="8" t="str">
        <f t="shared" si="30"/>
        <v>Spring</v>
      </c>
      <c r="H453" s="11">
        <v>43922</v>
      </c>
      <c r="I453" s="8" t="str">
        <f t="shared" si="32"/>
        <v>April</v>
      </c>
      <c r="J453" s="9">
        <v>980</v>
      </c>
      <c r="K453" s="12">
        <v>980</v>
      </c>
      <c r="L453" s="12">
        <v>490</v>
      </c>
      <c r="M453" s="12">
        <f>Table1[[#This Row],[Revenue]]-Table1[[#This Row],[Cost]]</f>
        <v>490</v>
      </c>
      <c r="N453" s="8" t="s">
        <v>10</v>
      </c>
      <c r="O453" s="8" t="s">
        <v>10</v>
      </c>
    </row>
    <row r="454" spans="1:15" x14ac:dyDescent="0.2">
      <c r="A454" s="8">
        <v>3</v>
      </c>
      <c r="B454" s="9">
        <v>440487</v>
      </c>
      <c r="C454" s="8" t="str">
        <f t="shared" si="31"/>
        <v>Sorbet</v>
      </c>
      <c r="D454" s="8" t="s">
        <v>9</v>
      </c>
      <c r="E454" s="8" t="s">
        <v>16</v>
      </c>
      <c r="F454" s="8" t="s">
        <v>40</v>
      </c>
      <c r="G454" s="8" t="str">
        <f t="shared" si="30"/>
        <v>Summer</v>
      </c>
      <c r="H454" s="11">
        <v>44044</v>
      </c>
      <c r="I454" s="8" t="str">
        <f t="shared" si="32"/>
        <v>August</v>
      </c>
      <c r="J454" s="9">
        <v>958</v>
      </c>
      <c r="K454" s="12">
        <v>958</v>
      </c>
      <c r="L454" s="12">
        <v>479</v>
      </c>
      <c r="M454" s="12">
        <f>Table1[[#This Row],[Revenue]]-Table1[[#This Row],[Cost]]</f>
        <v>479</v>
      </c>
      <c r="N454" s="8" t="s">
        <v>11</v>
      </c>
      <c r="O454" s="8" t="s">
        <v>10</v>
      </c>
    </row>
    <row r="455" spans="1:15" x14ac:dyDescent="0.2">
      <c r="A455" s="8">
        <v>3</v>
      </c>
      <c r="B455" s="9">
        <v>203604</v>
      </c>
      <c r="C455" s="8" t="str">
        <f t="shared" si="31"/>
        <v>Sorbet</v>
      </c>
      <c r="D455" s="8" t="s">
        <v>9</v>
      </c>
      <c r="E455" s="8" t="s">
        <v>13</v>
      </c>
      <c r="F455" s="8" t="s">
        <v>35</v>
      </c>
      <c r="G455" s="8" t="str">
        <f t="shared" si="30"/>
        <v>Winter</v>
      </c>
      <c r="H455" s="11">
        <v>43891</v>
      </c>
      <c r="I455" s="8" t="str">
        <f t="shared" si="32"/>
        <v>March</v>
      </c>
      <c r="J455" s="9">
        <v>921</v>
      </c>
      <c r="K455" s="12">
        <v>921</v>
      </c>
      <c r="L455" s="12">
        <v>460.5</v>
      </c>
      <c r="M455" s="12">
        <f>Table1[[#This Row],[Revenue]]-Table1[[#This Row],[Cost]]</f>
        <v>460.5</v>
      </c>
      <c r="N455" s="8" t="s">
        <v>10</v>
      </c>
      <c r="O455" s="8" t="s">
        <v>10</v>
      </c>
    </row>
    <row r="456" spans="1:15" x14ac:dyDescent="0.2">
      <c r="A456" s="8">
        <v>1</v>
      </c>
      <c r="B456" s="9">
        <v>887151</v>
      </c>
      <c r="C456" s="8" t="str">
        <f t="shared" si="31"/>
        <v>Sorbet</v>
      </c>
      <c r="D456" s="8" t="s">
        <v>8</v>
      </c>
      <c r="E456" s="8" t="s">
        <v>12</v>
      </c>
      <c r="F456" s="8" t="s">
        <v>32</v>
      </c>
      <c r="G456" s="8" t="str">
        <f t="shared" si="30"/>
        <v>Fall</v>
      </c>
      <c r="H456" s="11">
        <v>44166</v>
      </c>
      <c r="I456" s="8" t="str">
        <f t="shared" si="32"/>
        <v>December</v>
      </c>
      <c r="J456" s="9">
        <v>293</v>
      </c>
      <c r="K456" s="12">
        <v>879</v>
      </c>
      <c r="L456" s="12">
        <v>366.25</v>
      </c>
      <c r="M456" s="12">
        <f>Table1[[#This Row],[Revenue]]-Table1[[#This Row],[Cost]]</f>
        <v>512.75</v>
      </c>
      <c r="N456" s="8" t="s">
        <v>10</v>
      </c>
      <c r="O456" s="8" t="s">
        <v>10</v>
      </c>
    </row>
    <row r="457" spans="1:15" x14ac:dyDescent="0.2">
      <c r="A457" s="8">
        <v>1</v>
      </c>
      <c r="B457" s="9">
        <v>893967</v>
      </c>
      <c r="C457" s="8" t="str">
        <f t="shared" si="31"/>
        <v>Ice Cream</v>
      </c>
      <c r="D457" s="8" t="s">
        <v>7</v>
      </c>
      <c r="E457" s="8" t="s">
        <v>13</v>
      </c>
      <c r="F457" s="8" t="s">
        <v>35</v>
      </c>
      <c r="G457" s="8" t="str">
        <f t="shared" si="30"/>
        <v>Fall</v>
      </c>
      <c r="H457" s="11">
        <v>43739</v>
      </c>
      <c r="I457" s="8" t="str">
        <f t="shared" si="32"/>
        <v>October</v>
      </c>
      <c r="J457" s="9">
        <v>214</v>
      </c>
      <c r="K457" s="12">
        <v>856</v>
      </c>
      <c r="L457" s="12">
        <v>321</v>
      </c>
      <c r="M457" s="12">
        <f>Table1[[#This Row],[Revenue]]-Table1[[#This Row],[Cost]]</f>
        <v>535</v>
      </c>
      <c r="N457" s="8" t="s">
        <v>10</v>
      </c>
      <c r="O457" s="8" t="s">
        <v>10</v>
      </c>
    </row>
    <row r="458" spans="1:15" x14ac:dyDescent="0.2">
      <c r="A458" s="8">
        <v>3</v>
      </c>
      <c r="B458" s="9">
        <v>528145</v>
      </c>
      <c r="C458" s="8" t="str">
        <f t="shared" si="31"/>
        <v>Sorbet</v>
      </c>
      <c r="D458" s="8" t="s">
        <v>8</v>
      </c>
      <c r="E458" s="8" t="s">
        <v>13</v>
      </c>
      <c r="F458" s="8" t="s">
        <v>35</v>
      </c>
      <c r="G458" s="8" t="str">
        <f t="shared" si="30"/>
        <v>Fall</v>
      </c>
      <c r="H458" s="11">
        <v>44166</v>
      </c>
      <c r="I458" s="8" t="str">
        <f t="shared" si="32"/>
        <v>December</v>
      </c>
      <c r="J458" s="9">
        <v>280</v>
      </c>
      <c r="K458" s="12">
        <v>840</v>
      </c>
      <c r="L458" s="12">
        <v>350</v>
      </c>
      <c r="M458" s="12">
        <f>Table1[[#This Row],[Revenue]]-Table1[[#This Row],[Cost]]</f>
        <v>490</v>
      </c>
      <c r="N458" s="8" t="s">
        <v>10</v>
      </c>
      <c r="O458" s="8" t="s">
        <v>10</v>
      </c>
    </row>
    <row r="459" spans="1:15" x14ac:dyDescent="0.2">
      <c r="A459" s="8">
        <v>1</v>
      </c>
      <c r="B459" s="9">
        <v>199727</v>
      </c>
      <c r="C459" s="8" t="str">
        <f t="shared" si="31"/>
        <v>Sorbet</v>
      </c>
      <c r="D459" s="8" t="s">
        <v>8</v>
      </c>
      <c r="E459" s="8" t="s">
        <v>13</v>
      </c>
      <c r="F459" s="8" t="s">
        <v>35</v>
      </c>
      <c r="G459" s="8" t="str">
        <f t="shared" si="30"/>
        <v>Fall</v>
      </c>
      <c r="H459" s="11">
        <v>43739</v>
      </c>
      <c r="I459" s="8" t="str">
        <f t="shared" si="32"/>
        <v>October</v>
      </c>
      <c r="J459" s="9">
        <v>267</v>
      </c>
      <c r="K459" s="12">
        <v>801</v>
      </c>
      <c r="L459" s="12">
        <v>333.75</v>
      </c>
      <c r="M459" s="12">
        <f>Table1[[#This Row],[Revenue]]-Table1[[#This Row],[Cost]]</f>
        <v>467.25</v>
      </c>
      <c r="N459" s="8" t="s">
        <v>10</v>
      </c>
      <c r="O459" s="8" t="s">
        <v>10</v>
      </c>
    </row>
    <row r="460" spans="1:15" x14ac:dyDescent="0.2">
      <c r="A460" s="8">
        <v>5</v>
      </c>
      <c r="B460" s="9">
        <v>454417</v>
      </c>
      <c r="C460" s="8" t="str">
        <f t="shared" si="31"/>
        <v>Sorbet</v>
      </c>
      <c r="D460" s="8" t="s">
        <v>8</v>
      </c>
      <c r="E460" s="8" t="s">
        <v>13</v>
      </c>
      <c r="F460" s="8" t="s">
        <v>34</v>
      </c>
      <c r="G460" s="8" t="str">
        <f t="shared" si="30"/>
        <v>Fall</v>
      </c>
      <c r="H460" s="11">
        <v>43800</v>
      </c>
      <c r="I460" s="8" t="str">
        <f t="shared" si="32"/>
        <v>December</v>
      </c>
      <c r="J460" s="9">
        <v>266</v>
      </c>
      <c r="K460" s="12">
        <v>798</v>
      </c>
      <c r="L460" s="12">
        <v>332.5</v>
      </c>
      <c r="M460" s="12">
        <f>Table1[[#This Row],[Revenue]]-Table1[[#This Row],[Cost]]</f>
        <v>465.5</v>
      </c>
      <c r="N460" s="8" t="s">
        <v>10</v>
      </c>
      <c r="O460" s="8" t="s">
        <v>10</v>
      </c>
    </row>
    <row r="461" spans="1:15" x14ac:dyDescent="0.2">
      <c r="A461" s="8">
        <v>4</v>
      </c>
      <c r="B461" s="9">
        <v>735280</v>
      </c>
      <c r="C461" s="8" t="str">
        <f t="shared" si="31"/>
        <v>Sorbet</v>
      </c>
      <c r="D461" s="8" t="s">
        <v>8</v>
      </c>
      <c r="E461" s="8" t="s">
        <v>13</v>
      </c>
      <c r="F461" s="8" t="s">
        <v>34</v>
      </c>
      <c r="G461" s="8" t="str">
        <f t="shared" si="30"/>
        <v>Winter</v>
      </c>
      <c r="H461" s="11">
        <v>43891</v>
      </c>
      <c r="I461" s="8" t="str">
        <f t="shared" si="32"/>
        <v>March</v>
      </c>
      <c r="J461" s="9">
        <v>263</v>
      </c>
      <c r="K461" s="12">
        <v>789</v>
      </c>
      <c r="L461" s="12">
        <v>328.75</v>
      </c>
      <c r="M461" s="12">
        <f>Table1[[#This Row],[Revenue]]-Table1[[#This Row],[Cost]]</f>
        <v>460.25</v>
      </c>
      <c r="N461" s="8" t="s">
        <v>10</v>
      </c>
      <c r="O461" s="8" t="s">
        <v>11</v>
      </c>
    </row>
    <row r="462" spans="1:15" x14ac:dyDescent="0.2">
      <c r="A462" s="8">
        <v>5</v>
      </c>
      <c r="B462" s="9">
        <v>121208</v>
      </c>
      <c r="C462" s="8" t="str">
        <f t="shared" si="31"/>
        <v>Sorbet</v>
      </c>
      <c r="D462" s="8" t="s">
        <v>9</v>
      </c>
      <c r="E462" s="8" t="s">
        <v>17</v>
      </c>
      <c r="F462" s="8" t="s">
        <v>17</v>
      </c>
      <c r="G462" s="8" t="str">
        <f t="shared" ref="G462:G479" si="33">IF(AND(H462&gt;=DATE(YEAR(H462),1,1),H462&lt;=DATE(YEAR(H462),3,20)), "Winter",
IF(AND(H462&gt;=DATE(YEAR(H462),3,21),H462&lt;=DATE(YEAR(H462),6,20)), "Spring",
IF(AND(H462&gt;=DATE(YEAR(H462),6,21),H462&lt;=DATE(YEAR(H462),9,22)), "Summer", "Fall")))</f>
        <v>Winter</v>
      </c>
      <c r="H462" s="11">
        <v>43831</v>
      </c>
      <c r="I462" s="8" t="str">
        <f t="shared" si="32"/>
        <v>January</v>
      </c>
      <c r="J462" s="9">
        <v>766</v>
      </c>
      <c r="K462" s="12">
        <v>766</v>
      </c>
      <c r="L462" s="12">
        <v>383</v>
      </c>
      <c r="M462" s="12">
        <f>Table1[[#This Row],[Revenue]]-Table1[[#This Row],[Cost]]</f>
        <v>383</v>
      </c>
      <c r="N462" s="8" t="s">
        <v>10</v>
      </c>
      <c r="O462" s="8" t="s">
        <v>10</v>
      </c>
    </row>
    <row r="463" spans="1:15" x14ac:dyDescent="0.2">
      <c r="A463" s="8">
        <v>4</v>
      </c>
      <c r="B463" s="9">
        <v>594945</v>
      </c>
      <c r="C463" s="8" t="str">
        <f t="shared" si="31"/>
        <v>Sorbet</v>
      </c>
      <c r="D463" s="8" t="s">
        <v>9</v>
      </c>
      <c r="E463" s="8" t="s">
        <v>17</v>
      </c>
      <c r="F463" s="8" t="s">
        <v>17</v>
      </c>
      <c r="G463" s="8" t="str">
        <f t="shared" si="33"/>
        <v>Summer</v>
      </c>
      <c r="H463" s="11">
        <v>43709</v>
      </c>
      <c r="I463" s="8" t="str">
        <f t="shared" si="32"/>
        <v>September</v>
      </c>
      <c r="J463" s="9">
        <v>720</v>
      </c>
      <c r="K463" s="12">
        <v>720</v>
      </c>
      <c r="L463" s="12">
        <v>360</v>
      </c>
      <c r="M463" s="12">
        <f>Table1[[#This Row],[Revenue]]-Table1[[#This Row],[Cost]]</f>
        <v>360</v>
      </c>
      <c r="N463" s="8" t="s">
        <v>10</v>
      </c>
      <c r="O463" s="8" t="s">
        <v>10</v>
      </c>
    </row>
    <row r="464" spans="1:15" x14ac:dyDescent="0.2">
      <c r="A464" s="8">
        <v>5</v>
      </c>
      <c r="B464" s="9">
        <v>711452</v>
      </c>
      <c r="C464" s="8" t="str">
        <f t="shared" si="31"/>
        <v>Sorbet</v>
      </c>
      <c r="D464" s="8" t="s">
        <v>9</v>
      </c>
      <c r="E464" s="8" t="s">
        <v>17</v>
      </c>
      <c r="F464" s="8" t="s">
        <v>17</v>
      </c>
      <c r="G464" s="8" t="str">
        <f t="shared" si="33"/>
        <v>Fall</v>
      </c>
      <c r="H464" s="11">
        <v>44166</v>
      </c>
      <c r="I464" s="8" t="str">
        <f t="shared" si="32"/>
        <v>December</v>
      </c>
      <c r="J464" s="9">
        <v>711</v>
      </c>
      <c r="K464" s="12">
        <v>711</v>
      </c>
      <c r="L464" s="12">
        <v>355.5</v>
      </c>
      <c r="M464" s="12">
        <f>Table1[[#This Row],[Revenue]]-Table1[[#This Row],[Cost]]</f>
        <v>355.5</v>
      </c>
      <c r="N464" s="8" t="s">
        <v>10</v>
      </c>
      <c r="O464" s="8" t="s">
        <v>10</v>
      </c>
    </row>
    <row r="465" spans="1:15" x14ac:dyDescent="0.2">
      <c r="A465" s="8">
        <v>5</v>
      </c>
      <c r="B465" s="9">
        <v>123331</v>
      </c>
      <c r="C465" s="8" t="str">
        <f t="shared" si="31"/>
        <v>Sorbet</v>
      </c>
      <c r="D465" s="8" t="s">
        <v>9</v>
      </c>
      <c r="E465" s="8" t="s">
        <v>13</v>
      </c>
      <c r="F465" s="8" t="s">
        <v>35</v>
      </c>
      <c r="G465" s="8" t="str">
        <f t="shared" si="33"/>
        <v>Spring</v>
      </c>
      <c r="H465" s="11">
        <v>43983</v>
      </c>
      <c r="I465" s="8" t="str">
        <f t="shared" si="32"/>
        <v>June</v>
      </c>
      <c r="J465" s="9">
        <v>708</v>
      </c>
      <c r="K465" s="12">
        <v>708</v>
      </c>
      <c r="L465" s="12">
        <v>354</v>
      </c>
      <c r="M465" s="12">
        <f>Table1[[#This Row],[Revenue]]-Table1[[#This Row],[Cost]]</f>
        <v>354</v>
      </c>
      <c r="N465" s="8" t="s">
        <v>11</v>
      </c>
      <c r="O465" s="8" t="s">
        <v>10</v>
      </c>
    </row>
    <row r="466" spans="1:15" x14ac:dyDescent="0.2">
      <c r="A466" s="8">
        <v>3</v>
      </c>
      <c r="B466" s="9">
        <v>676869</v>
      </c>
      <c r="C466" s="8" t="str">
        <f t="shared" si="31"/>
        <v>Sorbet</v>
      </c>
      <c r="D466" s="8" t="s">
        <v>9</v>
      </c>
      <c r="E466" s="8" t="s">
        <v>13</v>
      </c>
      <c r="F466" s="8" t="s">
        <v>35</v>
      </c>
      <c r="G466" s="8" t="str">
        <f t="shared" si="33"/>
        <v>Fall</v>
      </c>
      <c r="H466" s="11">
        <v>44136</v>
      </c>
      <c r="I466" s="8" t="str">
        <f t="shared" si="32"/>
        <v>November</v>
      </c>
      <c r="J466" s="9">
        <v>690</v>
      </c>
      <c r="K466" s="12">
        <v>690</v>
      </c>
      <c r="L466" s="12">
        <v>345</v>
      </c>
      <c r="M466" s="12">
        <f>Table1[[#This Row],[Revenue]]-Table1[[#This Row],[Cost]]</f>
        <v>345</v>
      </c>
      <c r="N466" s="8" t="s">
        <v>11</v>
      </c>
      <c r="O466" s="8" t="s">
        <v>10</v>
      </c>
    </row>
    <row r="467" spans="1:15" x14ac:dyDescent="0.2">
      <c r="A467" s="8">
        <v>3</v>
      </c>
      <c r="B467" s="9">
        <v>517456</v>
      </c>
      <c r="C467" s="8" t="str">
        <f t="shared" si="31"/>
        <v>Sorbet</v>
      </c>
      <c r="D467" s="8" t="s">
        <v>9</v>
      </c>
      <c r="E467" s="8" t="s">
        <v>13</v>
      </c>
      <c r="F467" s="8" t="s">
        <v>35</v>
      </c>
      <c r="G467" s="8" t="str">
        <f t="shared" si="33"/>
        <v>Winter</v>
      </c>
      <c r="H467" s="11">
        <v>43891</v>
      </c>
      <c r="I467" s="8" t="str">
        <f t="shared" si="32"/>
        <v>March</v>
      </c>
      <c r="J467" s="9">
        <v>677</v>
      </c>
      <c r="K467" s="12">
        <v>677</v>
      </c>
      <c r="L467" s="12">
        <v>338.5</v>
      </c>
      <c r="M467" s="12">
        <f>Table1[[#This Row],[Revenue]]-Table1[[#This Row],[Cost]]</f>
        <v>338.5</v>
      </c>
      <c r="N467" s="8" t="s">
        <v>10</v>
      </c>
      <c r="O467" s="8" t="s">
        <v>10</v>
      </c>
    </row>
    <row r="468" spans="1:15" x14ac:dyDescent="0.2">
      <c r="A468" s="8">
        <v>5</v>
      </c>
      <c r="B468" s="9">
        <v>625570</v>
      </c>
      <c r="C468" s="8" t="str">
        <f t="shared" si="31"/>
        <v>Sorbet</v>
      </c>
      <c r="D468" s="8" t="s">
        <v>9</v>
      </c>
      <c r="E468" s="8" t="s">
        <v>13</v>
      </c>
      <c r="F468" s="8" t="s">
        <v>35</v>
      </c>
      <c r="G468" s="8" t="str">
        <f t="shared" si="33"/>
        <v>Fall</v>
      </c>
      <c r="H468" s="11">
        <v>43739</v>
      </c>
      <c r="I468" s="8" t="str">
        <f t="shared" si="32"/>
        <v>October</v>
      </c>
      <c r="J468" s="9">
        <v>663</v>
      </c>
      <c r="K468" s="12">
        <v>663</v>
      </c>
      <c r="L468" s="12">
        <v>331.5</v>
      </c>
      <c r="M468" s="12">
        <f>Table1[[#This Row],[Revenue]]-Table1[[#This Row],[Cost]]</f>
        <v>331.5</v>
      </c>
      <c r="N468" s="8" t="s">
        <v>10</v>
      </c>
      <c r="O468" s="8" t="s">
        <v>10</v>
      </c>
    </row>
    <row r="469" spans="1:15" x14ac:dyDescent="0.2">
      <c r="A469" s="8">
        <v>4</v>
      </c>
      <c r="B469" s="9">
        <v>219898</v>
      </c>
      <c r="C469" s="8" t="str">
        <f t="shared" si="31"/>
        <v>Sorbet</v>
      </c>
      <c r="D469" s="8" t="s">
        <v>9</v>
      </c>
      <c r="E469" s="8" t="s">
        <v>17</v>
      </c>
      <c r="F469" s="8" t="s">
        <v>17</v>
      </c>
      <c r="G469" s="8" t="str">
        <f t="shared" si="33"/>
        <v>Summer</v>
      </c>
      <c r="H469" s="11">
        <v>44013</v>
      </c>
      <c r="I469" s="8" t="str">
        <f t="shared" si="32"/>
        <v>July</v>
      </c>
      <c r="J469" s="9">
        <v>645</v>
      </c>
      <c r="K469" s="12">
        <v>645</v>
      </c>
      <c r="L469" s="12">
        <v>322.5</v>
      </c>
      <c r="M469" s="12">
        <f>Table1[[#This Row],[Revenue]]-Table1[[#This Row],[Cost]]</f>
        <v>322.5</v>
      </c>
      <c r="N469" s="8" t="s">
        <v>10</v>
      </c>
      <c r="O469" s="8" t="s">
        <v>10</v>
      </c>
    </row>
    <row r="470" spans="1:15" x14ac:dyDescent="0.2">
      <c r="A470" s="8">
        <v>5</v>
      </c>
      <c r="B470" s="9">
        <v>827058</v>
      </c>
      <c r="C470" s="8" t="str">
        <f t="shared" si="31"/>
        <v>Sorbet</v>
      </c>
      <c r="D470" s="8" t="s">
        <v>8</v>
      </c>
      <c r="E470" s="8" t="s">
        <v>13</v>
      </c>
      <c r="F470" s="8" t="s">
        <v>35</v>
      </c>
      <c r="G470" s="8" t="str">
        <f t="shared" si="33"/>
        <v>Fall</v>
      </c>
      <c r="H470" s="11">
        <v>43739</v>
      </c>
      <c r="I470" s="8" t="str">
        <f t="shared" si="32"/>
        <v>October</v>
      </c>
      <c r="J470" s="9">
        <v>214</v>
      </c>
      <c r="K470" s="12">
        <v>642</v>
      </c>
      <c r="L470" s="12">
        <v>267.5</v>
      </c>
      <c r="M470" s="12">
        <f>Table1[[#This Row],[Revenue]]-Table1[[#This Row],[Cost]]</f>
        <v>374.5</v>
      </c>
      <c r="N470" s="8" t="s">
        <v>10</v>
      </c>
      <c r="O470" s="8" t="s">
        <v>10</v>
      </c>
    </row>
    <row r="471" spans="1:15" x14ac:dyDescent="0.2">
      <c r="A471" s="8">
        <v>3</v>
      </c>
      <c r="B471" s="9">
        <v>227728</v>
      </c>
      <c r="C471" s="8" t="str">
        <f t="shared" si="31"/>
        <v>Sorbet</v>
      </c>
      <c r="D471" s="8" t="s">
        <v>9</v>
      </c>
      <c r="E471" s="8" t="s">
        <v>14</v>
      </c>
      <c r="F471" s="8" t="s">
        <v>38</v>
      </c>
      <c r="G471" s="8" t="str">
        <f t="shared" si="33"/>
        <v>Fall</v>
      </c>
      <c r="H471" s="11">
        <v>44166</v>
      </c>
      <c r="I471" s="8" t="str">
        <f t="shared" si="32"/>
        <v>December</v>
      </c>
      <c r="J471" s="9">
        <v>615</v>
      </c>
      <c r="K471" s="12">
        <v>615</v>
      </c>
      <c r="L471" s="12">
        <v>307.5</v>
      </c>
      <c r="M471" s="12">
        <f>Table1[[#This Row],[Revenue]]-Table1[[#This Row],[Cost]]</f>
        <v>307.5</v>
      </c>
      <c r="N471" s="8" t="s">
        <v>11</v>
      </c>
      <c r="O471" s="8" t="s">
        <v>10</v>
      </c>
    </row>
    <row r="472" spans="1:15" x14ac:dyDescent="0.2">
      <c r="A472" s="8">
        <v>2</v>
      </c>
      <c r="B472" s="9">
        <v>894001</v>
      </c>
      <c r="C472" s="8" t="str">
        <f t="shared" si="31"/>
        <v>Sorbet</v>
      </c>
      <c r="D472" s="8" t="s">
        <v>9</v>
      </c>
      <c r="E472" s="8" t="s">
        <v>13</v>
      </c>
      <c r="F472" s="8" t="s">
        <v>34</v>
      </c>
      <c r="G472" s="8" t="str">
        <f t="shared" si="33"/>
        <v>Fall</v>
      </c>
      <c r="H472" s="11">
        <v>44105</v>
      </c>
      <c r="I472" s="8" t="str">
        <f t="shared" si="32"/>
        <v>October</v>
      </c>
      <c r="J472" s="9">
        <v>546</v>
      </c>
      <c r="K472" s="12">
        <v>546</v>
      </c>
      <c r="L472" s="12">
        <v>273</v>
      </c>
      <c r="M472" s="12">
        <f>Table1[[#This Row],[Revenue]]-Table1[[#This Row],[Cost]]</f>
        <v>273</v>
      </c>
      <c r="N472" s="8" t="s">
        <v>11</v>
      </c>
      <c r="O472" s="8" t="s">
        <v>11</v>
      </c>
    </row>
    <row r="473" spans="1:15" x14ac:dyDescent="0.2">
      <c r="A473" s="8">
        <v>2</v>
      </c>
      <c r="B473" s="9">
        <v>154432</v>
      </c>
      <c r="C473" s="8" t="str">
        <f t="shared" si="31"/>
        <v>Sorbet</v>
      </c>
      <c r="D473" s="8" t="s">
        <v>9</v>
      </c>
      <c r="E473" s="8" t="s">
        <v>17</v>
      </c>
      <c r="F473" s="8" t="s">
        <v>17</v>
      </c>
      <c r="G473" s="8" t="str">
        <f t="shared" si="33"/>
        <v>Summer</v>
      </c>
      <c r="H473" s="11">
        <v>44075</v>
      </c>
      <c r="I473" s="8" t="str">
        <f t="shared" si="32"/>
        <v>September</v>
      </c>
      <c r="J473" s="9">
        <v>544</v>
      </c>
      <c r="K473" s="12">
        <v>544</v>
      </c>
      <c r="L473" s="12">
        <v>272</v>
      </c>
      <c r="M473" s="12">
        <f>Table1[[#This Row],[Revenue]]-Table1[[#This Row],[Cost]]</f>
        <v>272</v>
      </c>
      <c r="N473" s="8" t="s">
        <v>11</v>
      </c>
      <c r="O473" s="8" t="s">
        <v>11</v>
      </c>
    </row>
    <row r="474" spans="1:15" x14ac:dyDescent="0.2">
      <c r="A474" s="8">
        <v>5</v>
      </c>
      <c r="B474" s="9">
        <v>119754</v>
      </c>
      <c r="C474" s="8" t="str">
        <f t="shared" si="31"/>
        <v>Sorbet</v>
      </c>
      <c r="D474" s="8" t="s">
        <v>9</v>
      </c>
      <c r="E474" s="8" t="s">
        <v>13</v>
      </c>
      <c r="F474" s="8" t="s">
        <v>35</v>
      </c>
      <c r="G474" s="8" t="str">
        <f t="shared" si="33"/>
        <v>Winter</v>
      </c>
      <c r="H474" s="11">
        <v>43862</v>
      </c>
      <c r="I474" s="8" t="str">
        <f t="shared" si="32"/>
        <v>February</v>
      </c>
      <c r="J474" s="9">
        <v>488</v>
      </c>
      <c r="K474" s="12">
        <v>488</v>
      </c>
      <c r="L474" s="12">
        <v>244</v>
      </c>
      <c r="M474" s="12">
        <f>Table1[[#This Row],[Revenue]]-Table1[[#This Row],[Cost]]</f>
        <v>244</v>
      </c>
      <c r="N474" s="8" t="s">
        <v>10</v>
      </c>
      <c r="O474" s="8" t="s">
        <v>10</v>
      </c>
    </row>
    <row r="475" spans="1:15" x14ac:dyDescent="0.2">
      <c r="A475" s="8">
        <v>2</v>
      </c>
      <c r="B475" s="9">
        <v>397049</v>
      </c>
      <c r="C475" s="8" t="str">
        <f t="shared" si="31"/>
        <v>Sorbet</v>
      </c>
      <c r="D475" s="8" t="s">
        <v>9</v>
      </c>
      <c r="E475" s="8" t="s">
        <v>13</v>
      </c>
      <c r="F475" s="8" t="s">
        <v>35</v>
      </c>
      <c r="G475" s="8" t="str">
        <f t="shared" si="33"/>
        <v>Summer</v>
      </c>
      <c r="H475" s="11">
        <v>44075</v>
      </c>
      <c r="I475" s="8" t="str">
        <f t="shared" si="32"/>
        <v>September</v>
      </c>
      <c r="J475" s="9">
        <v>388</v>
      </c>
      <c r="K475" s="12">
        <v>388</v>
      </c>
      <c r="L475" s="12">
        <v>194</v>
      </c>
      <c r="M475" s="12">
        <f>Table1[[#This Row],[Revenue]]-Table1[[#This Row],[Cost]]</f>
        <v>194</v>
      </c>
      <c r="N475" s="8" t="s">
        <v>10</v>
      </c>
      <c r="O475" s="8" t="s">
        <v>10</v>
      </c>
    </row>
    <row r="476" spans="1:15" x14ac:dyDescent="0.2">
      <c r="A476" s="8">
        <v>5</v>
      </c>
      <c r="B476" s="9">
        <v>439030</v>
      </c>
      <c r="C476" s="8" t="str">
        <f t="shared" si="31"/>
        <v>Sorbet</v>
      </c>
      <c r="D476" s="8" t="s">
        <v>9</v>
      </c>
      <c r="E476" s="8" t="s">
        <v>14</v>
      </c>
      <c r="F476" s="8" t="s">
        <v>38</v>
      </c>
      <c r="G476" s="8" t="str">
        <f t="shared" si="33"/>
        <v>Fall</v>
      </c>
      <c r="H476" s="11">
        <v>43739</v>
      </c>
      <c r="I476" s="8" t="str">
        <f t="shared" si="32"/>
        <v>October</v>
      </c>
      <c r="J476" s="9">
        <v>345</v>
      </c>
      <c r="K476" s="12">
        <v>345</v>
      </c>
      <c r="L476" s="12">
        <v>172.5</v>
      </c>
      <c r="M476" s="12">
        <f>Table1[[#This Row],[Revenue]]-Table1[[#This Row],[Cost]]</f>
        <v>172.5</v>
      </c>
      <c r="N476" s="8" t="s">
        <v>10</v>
      </c>
      <c r="O476" s="8" t="s">
        <v>11</v>
      </c>
    </row>
    <row r="477" spans="1:15" x14ac:dyDescent="0.2">
      <c r="A477" s="8">
        <v>5</v>
      </c>
      <c r="B477" s="9">
        <v>254540</v>
      </c>
      <c r="C477" s="8" t="str">
        <f t="shared" si="31"/>
        <v>Sorbet</v>
      </c>
      <c r="D477" s="8" t="s">
        <v>9</v>
      </c>
      <c r="E477" s="8" t="s">
        <v>17</v>
      </c>
      <c r="F477" s="8" t="s">
        <v>17</v>
      </c>
      <c r="G477" s="8" t="str">
        <f t="shared" si="33"/>
        <v>Fall</v>
      </c>
      <c r="H477" s="11">
        <v>43800</v>
      </c>
      <c r="I477" s="8" t="str">
        <f t="shared" si="32"/>
        <v>December</v>
      </c>
      <c r="J477" s="9">
        <v>334</v>
      </c>
      <c r="K477" s="12">
        <v>334</v>
      </c>
      <c r="L477" s="12">
        <v>167</v>
      </c>
      <c r="M477" s="12">
        <f>Table1[[#This Row],[Revenue]]-Table1[[#This Row],[Cost]]</f>
        <v>167</v>
      </c>
      <c r="N477" s="8" t="s">
        <v>10</v>
      </c>
      <c r="O477" s="8" t="s">
        <v>10</v>
      </c>
    </row>
    <row r="478" spans="1:15" x14ac:dyDescent="0.2">
      <c r="A478" s="8">
        <v>4</v>
      </c>
      <c r="B478" s="9">
        <v>715966</v>
      </c>
      <c r="C478" s="8" t="str">
        <f t="shared" si="31"/>
        <v>Sorbet</v>
      </c>
      <c r="D478" s="8" t="s">
        <v>9</v>
      </c>
      <c r="E478" s="8" t="s">
        <v>13</v>
      </c>
      <c r="F478" s="8" t="s">
        <v>34</v>
      </c>
      <c r="G478" s="8" t="str">
        <f t="shared" si="33"/>
        <v>Winter</v>
      </c>
      <c r="H478" s="11">
        <v>43862</v>
      </c>
      <c r="I478" s="8" t="str">
        <f t="shared" si="32"/>
        <v>February</v>
      </c>
      <c r="J478" s="9">
        <v>293</v>
      </c>
      <c r="K478" s="12">
        <v>293</v>
      </c>
      <c r="L478" s="12">
        <v>146.5</v>
      </c>
      <c r="M478" s="12">
        <f>Table1[[#This Row],[Revenue]]-Table1[[#This Row],[Cost]]</f>
        <v>146.5</v>
      </c>
      <c r="N478" s="8" t="s">
        <v>10</v>
      </c>
      <c r="O478" s="8" t="s">
        <v>11</v>
      </c>
    </row>
    <row r="479" spans="1:15" x14ac:dyDescent="0.2">
      <c r="A479" s="8">
        <v>2</v>
      </c>
      <c r="B479" s="9">
        <v>205221</v>
      </c>
      <c r="C479" s="8" t="str">
        <f t="shared" si="31"/>
        <v>Sorbet</v>
      </c>
      <c r="D479" s="8" t="s">
        <v>9</v>
      </c>
      <c r="E479" s="8" t="s">
        <v>12</v>
      </c>
      <c r="F479" s="8" t="s">
        <v>36</v>
      </c>
      <c r="G479" s="8" t="str">
        <f t="shared" si="33"/>
        <v>Spring</v>
      </c>
      <c r="H479" s="11">
        <v>43952</v>
      </c>
      <c r="I479" s="8" t="str">
        <f t="shared" si="32"/>
        <v>May</v>
      </c>
      <c r="J479" s="9">
        <v>200</v>
      </c>
      <c r="K479" s="12">
        <v>200</v>
      </c>
      <c r="L479" s="12">
        <v>100</v>
      </c>
      <c r="M479" s="12">
        <f>Table1[[#This Row],[Revenue]]-Table1[[#This Row],[Cost]]</f>
        <v>100</v>
      </c>
      <c r="N479" s="8" t="s">
        <v>10</v>
      </c>
      <c r="O479" s="8" t="s">
        <v>10</v>
      </c>
    </row>
  </sheetData>
  <mergeCells count="2">
    <mergeCell ref="A1:E1"/>
    <mergeCell ref="A2:E2"/>
  </mergeCells>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FC6DEF-70D8-964F-80E8-DD29A799B04C}">
  <dimension ref="A1:H94"/>
  <sheetViews>
    <sheetView topLeftCell="A65" zoomScale="75" zoomScaleNormal="100" workbookViewId="0">
      <selection activeCell="B95" sqref="B95"/>
    </sheetView>
  </sheetViews>
  <sheetFormatPr baseColWidth="10" defaultRowHeight="15" x14ac:dyDescent="0.2"/>
  <cols>
    <col min="1" max="1" width="10.6640625" bestFit="1" customWidth="1"/>
    <col min="2" max="2" width="12.1640625" bestFit="1" customWidth="1"/>
    <col min="3" max="6" width="11.1640625" bestFit="1" customWidth="1"/>
    <col min="7" max="7" width="13.5" bestFit="1" customWidth="1"/>
    <col min="8" max="8" width="12.1640625" bestFit="1" customWidth="1"/>
    <col min="9" max="9" width="14.1640625" bestFit="1" customWidth="1"/>
    <col min="10" max="10" width="12.83203125" bestFit="1" customWidth="1"/>
    <col min="11" max="11" width="14.1640625" bestFit="1" customWidth="1"/>
    <col min="12" max="12" width="17.1640625" bestFit="1" customWidth="1"/>
    <col min="13" max="13" width="18.5" bestFit="1" customWidth="1"/>
  </cols>
  <sheetData>
    <row r="1" spans="1:8" x14ac:dyDescent="0.2">
      <c r="A1" s="20" t="s">
        <v>41</v>
      </c>
      <c r="B1" s="20"/>
      <c r="C1" s="20"/>
      <c r="D1" s="20"/>
      <c r="E1" s="20"/>
    </row>
    <row r="2" spans="1:8" x14ac:dyDescent="0.2">
      <c r="A2" s="21" t="s">
        <v>51</v>
      </c>
      <c r="B2" s="21"/>
      <c r="C2" s="21"/>
      <c r="D2" s="21"/>
      <c r="E2" s="21"/>
    </row>
    <row r="5" spans="1:8" x14ac:dyDescent="0.2">
      <c r="A5" s="14" t="s">
        <v>47</v>
      </c>
      <c r="B5" s="14" t="s">
        <v>46</v>
      </c>
    </row>
    <row r="6" spans="1:8" x14ac:dyDescent="0.2">
      <c r="A6" s="14" t="s">
        <v>48</v>
      </c>
      <c r="B6" t="s">
        <v>7</v>
      </c>
      <c r="C6" t="s">
        <v>4</v>
      </c>
      <c r="D6" t="s">
        <v>5</v>
      </c>
      <c r="E6" t="s">
        <v>8</v>
      </c>
      <c r="F6" t="s">
        <v>9</v>
      </c>
      <c r="G6" t="s">
        <v>6</v>
      </c>
      <c r="H6" t="s">
        <v>42</v>
      </c>
    </row>
    <row r="7" spans="1:8" x14ac:dyDescent="0.2">
      <c r="A7" s="15" t="s">
        <v>36</v>
      </c>
      <c r="B7" s="16">
        <v>39146.25</v>
      </c>
      <c r="C7" s="16">
        <v>33714</v>
      </c>
      <c r="D7" s="16">
        <v>27627.599999999999</v>
      </c>
      <c r="E7" s="16">
        <v>17183.25</v>
      </c>
      <c r="F7" s="16">
        <v>15380.1</v>
      </c>
      <c r="G7" s="16">
        <v>6656</v>
      </c>
      <c r="H7" s="16">
        <v>139707.20000000001</v>
      </c>
    </row>
    <row r="8" spans="1:8" x14ac:dyDescent="0.2">
      <c r="A8" s="15" t="s">
        <v>42</v>
      </c>
      <c r="B8" s="16">
        <v>39146.25</v>
      </c>
      <c r="C8" s="16">
        <v>33714</v>
      </c>
      <c r="D8" s="16">
        <v>27627.599999999999</v>
      </c>
      <c r="E8" s="16">
        <v>17183.25</v>
      </c>
      <c r="F8" s="16">
        <v>15380.1</v>
      </c>
      <c r="G8" s="16">
        <v>6656</v>
      </c>
      <c r="H8" s="16">
        <v>139707.20000000001</v>
      </c>
    </row>
    <row r="29" spans="1:2" x14ac:dyDescent="0.2">
      <c r="A29" s="14" t="s">
        <v>21</v>
      </c>
      <c r="B29" t="s">
        <v>49</v>
      </c>
    </row>
    <row r="30" spans="1:2" x14ac:dyDescent="0.2">
      <c r="A30" s="15" t="s">
        <v>23</v>
      </c>
      <c r="B30" s="19">
        <v>6622.5</v>
      </c>
    </row>
    <row r="31" spans="1:2" x14ac:dyDescent="0.2">
      <c r="A31" s="15" t="s">
        <v>25</v>
      </c>
      <c r="B31" s="19">
        <v>8670</v>
      </c>
    </row>
    <row r="32" spans="1:2" x14ac:dyDescent="0.2">
      <c r="A32" s="15" t="s">
        <v>24</v>
      </c>
      <c r="B32" s="19">
        <v>29185</v>
      </c>
    </row>
    <row r="33" spans="1:2" x14ac:dyDescent="0.2">
      <c r="A33" s="15" t="s">
        <v>26</v>
      </c>
      <c r="B33" s="19">
        <v>13388</v>
      </c>
    </row>
    <row r="34" spans="1:2" x14ac:dyDescent="0.2">
      <c r="A34" s="15" t="s">
        <v>27</v>
      </c>
      <c r="B34" s="19">
        <v>3051</v>
      </c>
    </row>
    <row r="35" spans="1:2" x14ac:dyDescent="0.2">
      <c r="A35" s="15" t="s">
        <v>42</v>
      </c>
      <c r="B35" s="19">
        <v>60916.5</v>
      </c>
    </row>
    <row r="49" spans="1:2" x14ac:dyDescent="0.2">
      <c r="A49" s="14" t="s">
        <v>21</v>
      </c>
      <c r="B49" t="s">
        <v>47</v>
      </c>
    </row>
    <row r="50" spans="1:2" x14ac:dyDescent="0.2">
      <c r="A50" s="15" t="s">
        <v>23</v>
      </c>
      <c r="B50" s="17">
        <v>18514.2</v>
      </c>
    </row>
    <row r="51" spans="1:2" x14ac:dyDescent="0.2">
      <c r="A51" s="15" t="s">
        <v>25</v>
      </c>
      <c r="B51" s="17">
        <v>20677.5</v>
      </c>
    </row>
    <row r="52" spans="1:2" x14ac:dyDescent="0.2">
      <c r="A52" s="15" t="s">
        <v>24</v>
      </c>
      <c r="B52" s="17">
        <v>62405.25</v>
      </c>
    </row>
    <row r="53" spans="1:2" x14ac:dyDescent="0.2">
      <c r="A53" s="15" t="s">
        <v>26</v>
      </c>
      <c r="B53" s="17">
        <v>30912.5</v>
      </c>
    </row>
    <row r="54" spans="1:2" x14ac:dyDescent="0.2">
      <c r="A54" s="15" t="s">
        <v>27</v>
      </c>
      <c r="B54" s="17">
        <v>7197.75</v>
      </c>
    </row>
    <row r="55" spans="1:2" x14ac:dyDescent="0.2">
      <c r="A55" s="15" t="s">
        <v>42</v>
      </c>
      <c r="B55" s="17">
        <v>139707.20000000001</v>
      </c>
    </row>
    <row r="67" spans="1:2" x14ac:dyDescent="0.2">
      <c r="A67" s="14" t="s">
        <v>48</v>
      </c>
      <c r="B67" t="s">
        <v>47</v>
      </c>
    </row>
    <row r="68" spans="1:2" x14ac:dyDescent="0.2">
      <c r="A68" s="15" t="s">
        <v>17</v>
      </c>
      <c r="B68" s="16">
        <v>26244.5</v>
      </c>
    </row>
    <row r="69" spans="1:2" x14ac:dyDescent="0.2">
      <c r="A69" s="15" t="s">
        <v>37</v>
      </c>
      <c r="B69" s="16">
        <v>72249.100000000006</v>
      </c>
    </row>
    <row r="70" spans="1:2" x14ac:dyDescent="0.2">
      <c r="A70" s="15" t="s">
        <v>34</v>
      </c>
      <c r="B70" s="16">
        <v>36031.25</v>
      </c>
    </row>
    <row r="71" spans="1:2" x14ac:dyDescent="0.2">
      <c r="A71" s="15" t="s">
        <v>36</v>
      </c>
      <c r="B71" s="16">
        <v>139707.20000000001</v>
      </c>
    </row>
    <row r="72" spans="1:2" x14ac:dyDescent="0.2">
      <c r="A72" s="15" t="s">
        <v>39</v>
      </c>
      <c r="B72" s="16">
        <v>3528.25</v>
      </c>
    </row>
    <row r="73" spans="1:2" x14ac:dyDescent="0.2">
      <c r="A73" s="15" t="s">
        <v>32</v>
      </c>
      <c r="B73" s="16">
        <v>57028.3</v>
      </c>
    </row>
    <row r="74" spans="1:2" x14ac:dyDescent="0.2">
      <c r="A74" s="15" t="s">
        <v>40</v>
      </c>
      <c r="B74" s="16">
        <v>8611.9500000000007</v>
      </c>
    </row>
    <row r="75" spans="1:2" x14ac:dyDescent="0.2">
      <c r="A75" s="15" t="s">
        <v>44</v>
      </c>
      <c r="B75" s="16">
        <v>46718</v>
      </c>
    </row>
    <row r="76" spans="1:2" x14ac:dyDescent="0.2">
      <c r="A76" s="15" t="s">
        <v>38</v>
      </c>
      <c r="B76" s="16">
        <v>16464.75</v>
      </c>
    </row>
    <row r="77" spans="1:2" x14ac:dyDescent="0.2">
      <c r="A77" s="15" t="s">
        <v>33</v>
      </c>
      <c r="B77" s="16">
        <v>7695</v>
      </c>
    </row>
    <row r="78" spans="1:2" x14ac:dyDescent="0.2">
      <c r="A78" s="15" t="s">
        <v>35</v>
      </c>
      <c r="B78" s="16">
        <v>26602.85</v>
      </c>
    </row>
    <row r="79" spans="1:2" x14ac:dyDescent="0.2">
      <c r="A79" s="15" t="s">
        <v>42</v>
      </c>
      <c r="B79" s="16">
        <v>440881.15</v>
      </c>
    </row>
    <row r="91" spans="1:5" x14ac:dyDescent="0.2">
      <c r="A91" s="14" t="s">
        <v>54</v>
      </c>
      <c r="B91" t="s">
        <v>55</v>
      </c>
      <c r="D91" t="s">
        <v>54</v>
      </c>
      <c r="E91" t="s">
        <v>55</v>
      </c>
    </row>
    <row r="92" spans="1:5" x14ac:dyDescent="0.2">
      <c r="A92" s="15" t="s">
        <v>52</v>
      </c>
      <c r="B92" s="25">
        <v>116</v>
      </c>
      <c r="D92" t="s">
        <v>52</v>
      </c>
      <c r="E92">
        <v>116</v>
      </c>
    </row>
    <row r="93" spans="1:5" x14ac:dyDescent="0.2">
      <c r="A93" s="15" t="s">
        <v>53</v>
      </c>
      <c r="B93" s="25">
        <v>359</v>
      </c>
      <c r="D93" t="s">
        <v>53</v>
      </c>
      <c r="E93">
        <v>359</v>
      </c>
    </row>
    <row r="94" spans="1:5" x14ac:dyDescent="0.2">
      <c r="A94" s="15" t="s">
        <v>42</v>
      </c>
      <c r="B94" s="25">
        <v>475</v>
      </c>
      <c r="D94" t="s">
        <v>42</v>
      </c>
      <c r="E94">
        <v>475</v>
      </c>
    </row>
  </sheetData>
  <mergeCells count="2">
    <mergeCell ref="A1:E1"/>
    <mergeCell ref="A2:E2"/>
  </mergeCells>
  <pageMargins left="0.7" right="0.7" top="0.75" bottom="0.75" header="0.3" footer="0.3"/>
  <drawing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C7FEB9-2E69-FD48-ABC6-D56B3FECD2D1}">
  <dimension ref="A1:X7"/>
  <sheetViews>
    <sheetView showGridLines="0" showRowColHeaders="0" tabSelected="1" zoomScale="44" zoomScaleNormal="67" workbookViewId="0">
      <selection activeCell="AC31" sqref="AC31"/>
    </sheetView>
  </sheetViews>
  <sheetFormatPr baseColWidth="10" defaultRowHeight="15" x14ac:dyDescent="0.2"/>
  <cols>
    <col min="2" max="2" width="19.5" bestFit="1" customWidth="1"/>
  </cols>
  <sheetData>
    <row r="1" spans="1:24" ht="15" customHeight="1" x14ac:dyDescent="0.2">
      <c r="A1" s="22" t="s">
        <v>50</v>
      </c>
      <c r="B1" s="22"/>
      <c r="C1" s="22"/>
      <c r="D1" s="22"/>
      <c r="E1" s="22"/>
      <c r="F1" s="22"/>
      <c r="G1" s="22"/>
      <c r="H1" s="22"/>
      <c r="I1" s="22"/>
      <c r="J1" s="22"/>
      <c r="K1" s="22"/>
      <c r="L1" s="22"/>
      <c r="M1" s="22"/>
      <c r="N1" s="22"/>
      <c r="O1" s="22"/>
      <c r="P1" s="22"/>
      <c r="Q1" s="22"/>
      <c r="R1" s="22"/>
      <c r="S1" s="22"/>
      <c r="T1" s="22"/>
      <c r="U1" s="22"/>
      <c r="V1" s="22"/>
      <c r="W1" s="18"/>
      <c r="X1" s="18"/>
    </row>
    <row r="2" spans="1:24" ht="15" customHeight="1" x14ac:dyDescent="0.2">
      <c r="A2" s="22"/>
      <c r="B2" s="22"/>
      <c r="C2" s="22"/>
      <c r="D2" s="22"/>
      <c r="E2" s="22"/>
      <c r="F2" s="22"/>
      <c r="G2" s="22"/>
      <c r="H2" s="22"/>
      <c r="I2" s="22"/>
      <c r="J2" s="22"/>
      <c r="K2" s="22"/>
      <c r="L2" s="22"/>
      <c r="M2" s="22"/>
      <c r="N2" s="22"/>
      <c r="O2" s="22"/>
      <c r="P2" s="22"/>
      <c r="Q2" s="22"/>
      <c r="R2" s="22"/>
      <c r="S2" s="22"/>
      <c r="T2" s="22"/>
      <c r="U2" s="22"/>
      <c r="V2" s="22"/>
      <c r="W2" s="18"/>
      <c r="X2" s="18"/>
    </row>
    <row r="3" spans="1:24" ht="15" customHeight="1" x14ac:dyDescent="0.2">
      <c r="A3" s="22"/>
      <c r="B3" s="22"/>
      <c r="C3" s="22"/>
      <c r="D3" s="22"/>
      <c r="E3" s="22"/>
      <c r="F3" s="22"/>
      <c r="G3" s="22"/>
      <c r="H3" s="22"/>
      <c r="I3" s="22"/>
      <c r="J3" s="22"/>
      <c r="K3" s="22"/>
      <c r="L3" s="22"/>
      <c r="M3" s="22"/>
      <c r="N3" s="22"/>
      <c r="O3" s="22"/>
      <c r="P3" s="22"/>
      <c r="Q3" s="22"/>
      <c r="R3" s="22"/>
      <c r="S3" s="22"/>
      <c r="T3" s="22"/>
      <c r="U3" s="22"/>
      <c r="V3" s="22"/>
      <c r="W3" s="18"/>
      <c r="X3" s="18"/>
    </row>
    <row r="4" spans="1:24" ht="15" customHeight="1" x14ac:dyDescent="0.2">
      <c r="A4" s="22"/>
      <c r="B4" s="22"/>
      <c r="C4" s="22"/>
      <c r="D4" s="22"/>
      <c r="E4" s="22"/>
      <c r="F4" s="22"/>
      <c r="G4" s="22"/>
      <c r="H4" s="22"/>
      <c r="I4" s="22"/>
      <c r="J4" s="22"/>
      <c r="K4" s="22"/>
      <c r="L4" s="22"/>
      <c r="M4" s="22"/>
      <c r="N4" s="22"/>
      <c r="O4" s="22"/>
      <c r="P4" s="22"/>
      <c r="Q4" s="22"/>
      <c r="R4" s="22"/>
      <c r="S4" s="22"/>
      <c r="T4" s="22"/>
      <c r="U4" s="22"/>
      <c r="V4" s="22"/>
      <c r="W4" s="18"/>
      <c r="X4" s="18"/>
    </row>
    <row r="5" spans="1:24" ht="15" customHeight="1" x14ac:dyDescent="0.2">
      <c r="A5" s="22"/>
      <c r="B5" s="22"/>
      <c r="C5" s="22"/>
      <c r="D5" s="22"/>
      <c r="E5" s="22"/>
      <c r="F5" s="22"/>
      <c r="G5" s="22"/>
      <c r="H5" s="22"/>
      <c r="I5" s="22"/>
      <c r="J5" s="22"/>
      <c r="K5" s="22"/>
      <c r="L5" s="22"/>
      <c r="M5" s="22"/>
      <c r="N5" s="22"/>
      <c r="O5" s="22"/>
      <c r="P5" s="22"/>
      <c r="Q5" s="22"/>
      <c r="R5" s="22"/>
      <c r="S5" s="22"/>
      <c r="T5" s="22"/>
      <c r="U5" s="22"/>
      <c r="V5" s="22"/>
      <c r="W5" s="18"/>
      <c r="X5" s="18"/>
    </row>
    <row r="6" spans="1:24" ht="37" x14ac:dyDescent="0.2">
      <c r="A6" s="23"/>
      <c r="B6" s="23"/>
      <c r="C6" s="23"/>
      <c r="D6" s="23"/>
      <c r="E6" s="23"/>
      <c r="F6" s="23"/>
      <c r="G6" s="23"/>
      <c r="H6" s="23"/>
      <c r="I6" s="23"/>
      <c r="J6" s="23"/>
      <c r="K6" s="23"/>
      <c r="L6" s="23"/>
      <c r="M6" s="23"/>
      <c r="N6" s="23"/>
      <c r="O6" s="23"/>
      <c r="P6" s="23"/>
      <c r="Q6" s="23"/>
      <c r="R6" s="23"/>
      <c r="S6" s="23"/>
      <c r="T6" s="23"/>
      <c r="U6" s="23"/>
      <c r="V6" s="23"/>
      <c r="W6" s="24"/>
      <c r="X6" s="24"/>
    </row>
    <row r="7" spans="1:24" ht="37" x14ac:dyDescent="0.2">
      <c r="A7" s="23"/>
      <c r="B7" s="23"/>
      <c r="C7" s="23"/>
      <c r="D7" s="23"/>
      <c r="E7" s="23"/>
      <c r="F7" s="23"/>
      <c r="G7" s="23"/>
      <c r="H7" s="23"/>
      <c r="I7" s="23"/>
      <c r="J7" s="23"/>
      <c r="K7" s="23"/>
      <c r="L7" s="23"/>
      <c r="M7" s="23"/>
      <c r="N7" s="23"/>
      <c r="O7" s="23"/>
      <c r="P7" s="23"/>
      <c r="Q7" s="23"/>
      <c r="R7" s="23"/>
      <c r="S7" s="23"/>
      <c r="T7" s="23"/>
      <c r="U7" s="23"/>
      <c r="V7" s="23"/>
      <c r="W7" s="24"/>
      <c r="X7" s="24"/>
    </row>
  </sheetData>
  <mergeCells count="1">
    <mergeCell ref="A1:V5"/>
  </mergeCells>
  <pageMargins left="0.7" right="0.7" top="0.75" bottom="0.75" header="0.3" footer="0.3"/>
  <pageSetup orientation="portrait" horizontalDpi="0" verticalDpi="0"/>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Sales Data</vt:lpstr>
      <vt:lpstr>Pivot Table and Chart</vt:lpstr>
      <vt:lpstr>Performance 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Kevin Stratvert</dc:creator>
  <cp:keywords/>
  <dc:description/>
  <cp:lastModifiedBy>Paulina Hudspeth</cp:lastModifiedBy>
  <cp:revision/>
  <dcterms:created xsi:type="dcterms:W3CDTF">2022-10-06T19:08:50Z</dcterms:created>
  <dcterms:modified xsi:type="dcterms:W3CDTF">2023-10-05T00:53:29Z</dcterms:modified>
  <cp:category/>
  <cp:contentStatus/>
</cp:coreProperties>
</file>